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C2670743-0308-5E44-83A3-AA48CEE0DC3A}"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5" i="26" l="1"/>
  <c r="AF14" i="26"/>
  <c r="G14" i="26"/>
  <c r="L6" i="10"/>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U6" i="10"/>
  <c r="S6" i="10"/>
  <c r="Q6" i="10"/>
  <c r="P6" i="10"/>
  <c r="N6" i="10"/>
  <c r="J6" i="10"/>
  <c r="I6" i="10"/>
  <c r="G6" i="10"/>
  <c r="H6" i="10" s="1"/>
  <c r="AU16" i="25" l="1"/>
  <c r="O6" i="10"/>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<sst xmlns="http://schemas.openxmlformats.org/spreadsheetml/2006/main" count="1779" uniqueCount="629">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</sst>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0"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1"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1" fillId="0" borderId="0" xfId="0" applyFont="1" applyAlignment="1">
      <alignment vertical="center" wrapText="1"/>
    </xf>
    <xf numFmtId="0" fontId="81" fillId="0" borderId="0" xfId="0" applyFont="1" applyAlignment="1">
      <alignment horizontal="right" vertical="center"/>
    </xf>
    <xf numFmtId="169" fontId="81" fillId="0" borderId="0" xfId="4" applyNumberFormat="1" applyFont="1" applyProtection="1">
      <protection hidden="1"/>
    </xf>
    <xf numFmtId="0" fontId="83" fillId="0" borderId="0" xfId="0" applyFont="1" applyAlignment="1">
      <alignment horizontal="left"/>
    </xf>
    <xf numFmtId="0" fontId="81"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1"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4"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4"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4" fillId="0" borderId="0" xfId="4" applyFont="1" applyAlignment="1" applyProtection="1">
      <alignment horizontal="right"/>
      <protection hidden="1"/>
    </xf>
    <xf numFmtId="169" fontId="84"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81" fillId="0" borderId="0" xfId="0" applyFont="1" applyAlignment="1">
      <alignment horizontal="right"/>
    </xf>
    <xf numFmtId="0" fontId="81" fillId="0" borderId="0" xfId="4" applyFont="1" applyAlignment="1" applyProtection="1">
      <alignment horizontal="right"/>
      <protection hidden="1"/>
    </xf>
    <xf numFmtId="169" fontId="81" fillId="0" borderId="0" xfId="4" applyNumberFormat="1" applyFont="1" applyAlignment="1" applyProtection="1">
      <alignment horizontal="right"/>
      <protection hidden="1"/>
    </xf>
    <xf numFmtId="0" fontId="81"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81" fillId="12" borderId="12" xfId="0" applyNumberFormat="1" applyFont="1" applyFill="1" applyBorder="1" applyAlignment="1">
      <alignment horizontal="right" wrapText="1"/>
    </xf>
    <xf numFmtId="0" fontId="84" fillId="0" borderId="0" xfId="0" applyFont="1" applyAlignment="1">
      <alignment horizontal="right"/>
    </xf>
    <xf numFmtId="169" fontId="81" fillId="13" borderId="12" xfId="0" applyNumberFormat="1" applyFont="1" applyFill="1" applyBorder="1" applyAlignment="1">
      <alignment horizontal="right" wrapText="1"/>
    </xf>
    <xf numFmtId="0" fontId="72" fillId="0" borderId="0" xfId="0" applyFont="1" applyAlignment="1">
      <alignment horizontal="left" vertical="center" indent="1"/>
    </xf>
    <xf numFmtId="0" fontId="0" fillId="0" borderId="0" xfId="0" applyProtection="1">
      <protection locked="0"/>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378" t="s">
        <v>221</v>
      </c>
      <c r="D1" s="378"/>
      <c r="E1" s="378"/>
      <c r="F1" s="101"/>
      <c r="H1" s="26" t="s">
        <v>0</v>
      </c>
    </row>
    <row r="2" spans="1:8" s="105" customFormat="1" ht="20" customHeight="1" x14ac:dyDescent="0.2">
      <c r="A2" s="102"/>
      <c r="B2" s="103"/>
      <c r="C2" s="379" t="s">
        <v>222</v>
      </c>
      <c r="D2" s="379"/>
      <c r="E2" s="379"/>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383" t="s">
        <v>226</v>
      </c>
      <c r="F4" s="384"/>
      <c r="G4" s="119"/>
      <c r="H4" s="26" t="s">
        <v>0</v>
      </c>
    </row>
    <row r="5" spans="1:8" s="26" customFormat="1" ht="48" customHeight="1" x14ac:dyDescent="0.2">
      <c r="A5" s="106"/>
      <c r="B5" s="120" t="s">
        <v>227</v>
      </c>
      <c r="C5" s="116" t="s">
        <v>228</v>
      </c>
      <c r="D5" s="116" t="s">
        <v>229</v>
      </c>
      <c r="E5" s="385" t="s">
        <v>242</v>
      </c>
      <c r="F5" s="386"/>
      <c r="G5" s="118"/>
      <c r="H5" s="26" t="s">
        <v>0</v>
      </c>
    </row>
    <row r="6" spans="1:8" s="26" customFormat="1" ht="48" customHeight="1" x14ac:dyDescent="0.2">
      <c r="A6" s="106"/>
      <c r="B6" s="121" t="s">
        <v>230</v>
      </c>
      <c r="C6" s="117" t="s">
        <v>231</v>
      </c>
      <c r="D6" s="117" t="s">
        <v>232</v>
      </c>
      <c r="E6" s="387" t="s">
        <v>243</v>
      </c>
      <c r="F6" s="388"/>
      <c r="G6" s="118"/>
      <c r="H6" s="26" t="s">
        <v>0</v>
      </c>
    </row>
    <row r="7" spans="1:8" s="26" customFormat="1" ht="48" customHeight="1" x14ac:dyDescent="0.2">
      <c r="A7" s="106"/>
      <c r="B7" s="122" t="s">
        <v>233</v>
      </c>
      <c r="C7" s="117" t="s">
        <v>234</v>
      </c>
      <c r="D7" s="117" t="s">
        <v>235</v>
      </c>
      <c r="E7" s="387" t="s">
        <v>242</v>
      </c>
      <c r="F7" s="388"/>
      <c r="G7" s="118"/>
      <c r="H7" s="26" t="s">
        <v>0</v>
      </c>
    </row>
    <row r="8" spans="1:8" s="26" customFormat="1" ht="23" customHeight="1" x14ac:dyDescent="0.2">
      <c r="A8" s="106"/>
      <c r="B8" s="123" t="s">
        <v>236</v>
      </c>
      <c r="C8" s="389" t="s">
        <v>237</v>
      </c>
      <c r="D8" s="389" t="s">
        <v>238</v>
      </c>
      <c r="E8" s="392" t="s">
        <v>244</v>
      </c>
      <c r="F8" s="392"/>
      <c r="G8" s="118"/>
      <c r="H8" s="26" t="s">
        <v>0</v>
      </c>
    </row>
    <row r="9" spans="1:8" s="26" customFormat="1" ht="23" customHeight="1" x14ac:dyDescent="0.2">
      <c r="A9" s="106"/>
      <c r="B9" s="286" t="s">
        <v>239</v>
      </c>
      <c r="C9" s="390"/>
      <c r="D9" s="390"/>
      <c r="E9" s="393"/>
      <c r="F9" s="393"/>
      <c r="G9" s="118"/>
      <c r="H9" s="26" t="s">
        <v>0</v>
      </c>
    </row>
    <row r="10" spans="1:8" s="26" customFormat="1" ht="23" customHeight="1" x14ac:dyDescent="0.2">
      <c r="A10" s="106"/>
      <c r="B10" s="287" t="s">
        <v>240</v>
      </c>
      <c r="C10" s="390"/>
      <c r="D10" s="390"/>
      <c r="E10" s="393"/>
      <c r="F10" s="393"/>
      <c r="G10" s="118"/>
      <c r="H10" s="26" t="s">
        <v>0</v>
      </c>
    </row>
    <row r="11" spans="1:8" s="26" customFormat="1" ht="23" customHeight="1" thickBot="1" x14ac:dyDescent="0.25">
      <c r="A11" s="106"/>
      <c r="B11" s="282" t="s">
        <v>364</v>
      </c>
      <c r="C11" s="391"/>
      <c r="D11" s="391"/>
      <c r="E11" s="394"/>
      <c r="F11" s="394"/>
      <c r="G11" s="118"/>
      <c r="H11" s="26" t="s">
        <v>0</v>
      </c>
    </row>
    <row r="12" spans="1:8" s="26" customFormat="1" ht="5" customHeight="1" thickBot="1" x14ac:dyDescent="0.25">
      <c r="A12" s="106"/>
      <c r="B12" s="283"/>
      <c r="C12" s="283"/>
      <c r="D12" s="283"/>
      <c r="E12" s="283"/>
      <c r="F12" s="283"/>
      <c r="H12" s="26" t="s">
        <v>0</v>
      </c>
    </row>
    <row r="13" spans="1:8" s="26" customFormat="1" ht="72" customHeight="1" thickBot="1" x14ac:dyDescent="0.25">
      <c r="A13" s="106"/>
      <c r="B13" s="284"/>
      <c r="C13" s="382" t="s">
        <v>241</v>
      </c>
      <c r="D13" s="382"/>
      <c r="E13" s="382"/>
      <c r="F13" s="285"/>
      <c r="H13" s="26" t="s">
        <v>0</v>
      </c>
    </row>
    <row r="14" spans="1:8" s="26" customFormat="1" ht="6" customHeight="1" x14ac:dyDescent="0.2">
      <c r="A14" s="112"/>
      <c r="F14" s="107"/>
      <c r="H14" s="26" t="s">
        <v>0</v>
      </c>
    </row>
    <row r="15" spans="1:8" s="26" customFormat="1" ht="27" customHeight="1" x14ac:dyDescent="0.2">
      <c r="A15" s="380" t="s">
        <v>25</v>
      </c>
      <c r="B15" s="380"/>
      <c r="C15" s="380"/>
      <c r="D15" s="380"/>
      <c r="E15" s="380"/>
      <c r="F15" s="381"/>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377"/>
    <col min="9" max="9" width="30.5" style="377"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5" t="s">
        <v>628</v>
      </c>
      <c r="E1" s="396"/>
      <c r="F1" s="396"/>
      <c r="G1" s="396"/>
      <c r="H1" s="396"/>
      <c r="I1" s="396"/>
      <c r="J1" s="397"/>
      <c r="K1" s="397"/>
      <c r="L1" s="397"/>
      <c r="M1" s="397"/>
      <c r="N1" s="397"/>
      <c r="O1" s="397"/>
      <c r="P1" s="397"/>
      <c r="Q1" s="397"/>
      <c r="R1" s="6" t="s">
        <v>260</v>
      </c>
      <c r="S1" s="4" t="s">
        <v>0</v>
      </c>
      <c r="EZ1"/>
      <c r="FA1"/>
      <c r="FB1"/>
      <c r="FC1"/>
      <c r="FD1"/>
    </row>
    <row r="2" spans="1:160" ht="66" customHeight="1" x14ac:dyDescent="0.2">
      <c r="A2" s="22" t="s">
        <v>8</v>
      </c>
      <c r="B2" t="s">
        <v>9</v>
      </c>
    </row>
    <row r="3" spans="1:160" x14ac:dyDescent="0.2">
      <c r="A3" s="25" t="s">
        <v>11</v>
      </c>
      <c r="B3" t="s">
        <v>10</v>
      </c>
      <c r="N3" s="247"/>
      <c r="O3" s="247"/>
      <c r="P3" s="247"/>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376" t="s">
        <v>363</v>
      </c>
    </row>
    <row r="4" spans="1:24" ht="19" customHeight="1" x14ac:dyDescent="0.2">
      <c r="B4" s="224"/>
      <c r="C4" s="223"/>
      <c r="D4" s="223"/>
      <c r="E4" s="223"/>
      <c r="F4" s="223"/>
      <c r="G4" s="398" t="s">
        <v>26</v>
      </c>
      <c r="H4" s="399"/>
      <c r="I4" s="399"/>
      <c r="J4" s="399"/>
      <c r="K4" s="399"/>
      <c r="L4" s="400"/>
      <c r="M4" s="401"/>
      <c r="N4" s="402" t="s">
        <v>27</v>
      </c>
      <c r="O4" s="400"/>
      <c r="P4" s="400"/>
      <c r="Q4" s="400"/>
      <c r="R4" s="400"/>
      <c r="S4" s="400"/>
      <c r="T4" s="403"/>
      <c r="U4" s="398" t="s">
        <v>28</v>
      </c>
      <c r="V4" s="401"/>
      <c r="W4" s="230"/>
      <c r="X4" t="s">
        <v>0</v>
      </c>
    </row>
    <row r="5" spans="1:24" ht="48" x14ac:dyDescent="0.2">
      <c r="C5" s="9"/>
      <c r="D5" s="9"/>
      <c r="E5" s="10"/>
      <c r="F5" s="10"/>
      <c r="G5" s="11" t="s">
        <v>13</v>
      </c>
      <c r="H5" s="229" t="s">
        <v>246</v>
      </c>
      <c r="I5" s="12" t="s">
        <v>14</v>
      </c>
      <c r="J5" s="12" t="s">
        <v>15</v>
      </c>
      <c r="K5" s="28" t="s">
        <v>29</v>
      </c>
      <c r="L5" s="225" t="s">
        <v>30</v>
      </c>
      <c r="M5" s="226" t="s">
        <v>246</v>
      </c>
      <c r="N5" s="12" t="s">
        <v>16</v>
      </c>
      <c r="O5" s="229" t="s">
        <v>246</v>
      </c>
      <c r="P5" s="12" t="s">
        <v>17</v>
      </c>
      <c r="Q5" s="12" t="s">
        <v>18</v>
      </c>
      <c r="R5" s="28" t="s">
        <v>29</v>
      </c>
      <c r="S5" s="225" t="s">
        <v>31</v>
      </c>
      <c r="T5" s="229" t="s">
        <v>246</v>
      </c>
      <c r="U5" s="225" t="s">
        <v>29</v>
      </c>
      <c r="V5" s="226" t="s">
        <v>246</v>
      </c>
      <c r="W5" t="s">
        <v>20</v>
      </c>
    </row>
    <row r="6" spans="1:24" ht="16" x14ac:dyDescent="0.2">
      <c r="A6" s="13"/>
      <c r="C6" s="17" t="s">
        <v>23</v>
      </c>
      <c r="D6" s="17" t="s">
        <v>247</v>
      </c>
      <c r="E6" s="16" t="s">
        <v>22</v>
      </c>
      <c r="F6" s="246" t="s">
        <v>248</v>
      </c>
      <c r="G6" s="19" t="e">
        <f>SUMIFS(
INDEX('ETPT Format DDG'!$A:$ZZ,,IFERROR(MATCH(E6,'ETPT Format DDG'!$2:$2,0),MATCH(C6,'ETPT Format DDG'!$2:$2,0))),
INDEX( 'ETPT Format DDG'!$A:$ZZ,,MATCH("Fonction agrégat",'ETPT Format DDG'!2:2,0)),"M-TIT",
INDEX( 'ETPT Format DDG'!$A:$ZZ,,MATCH("Juridiction",'ETPT Format DDG'!2:2,0)),$A$3)</f>
        <v>#N/A</v>
      </c>
      <c r="H6" s="227"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28"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27"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27"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28" t="str">
        <f>IF(AND(OR(LEFT(C6,3)="12.",LEFT(E6,3)="12.",LEFT(E6,5)="CET &gt;",IFERROR(U6/$U$6,"")=0),NOT(AND(LEFT(E6,4)="12.8",IFERROR(G6/$G$6,"")&lt;&gt;0)),NOT(AND(LEFT(E6,5)="12.31",IFERROR(U6/$G$6,"")&lt;&gt;0)),NOT(AND(LEFT(E6,5)="12.32",IFERROR(U6/$G$6,"")&lt;&gt;0))),"", IFERROR(U6/$U$6,""))</f>
        <v/>
      </c>
      <c r="W6" t="s">
        <v>21</v>
      </c>
    </row>
    <row r="7" spans="1:24" x14ac:dyDescent="0.2">
      <c r="G7" s="231"/>
      <c r="H7" s="231"/>
      <c r="I7" s="231"/>
      <c r="J7" s="231"/>
      <c r="K7" s="231"/>
      <c r="L7" s="231"/>
      <c r="M7" s="231"/>
      <c r="N7" s="231"/>
      <c r="O7" s="231"/>
      <c r="P7" s="231"/>
      <c r="Q7" s="231"/>
      <c r="R7" s="231"/>
      <c r="S7" s="231"/>
      <c r="T7" s="231"/>
      <c r="U7" s="231"/>
      <c r="V7" s="231"/>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stopIfTrue="1">
      <formula>AND(ISBLANK($C6)=FALSE,ISBLANK($E6)=TRUE)</formula>
    </cfRule>
  </conditionalFormatting>
  <conditionalFormatting sqref="D1:F1048576">
    <cfRule type="expression" dxfId="13" priority="1">
      <formula>AND($D1="8. TOTAL JUGES D'INSTRUCTION",ROUND(_xlfn.NUMBERVALUE($U1)-(_xlfn.NUMBERVALUE($U2)+_xlfn.NUMBERVALUE($U3)+_xlfn.NUMBERVALUE($U4)+_xlfn.NUMBERVALUE($U5)+_xlfn.NUMBERVALUE($U6)),3)&lt;&gt;0)</formula>
    </cfRule>
    <cfRule type="expression" dxfId="12" priority="2">
      <formula>AND($D1="8. TOTAL JUGES D'INSTRUCTION",ROUND(_xlfn.NUMBERVALUE($S1)-(_xlfn.NUMBERVALUE($S2)+_xlfn.NUMBERVALUE($S3)+_xlfn.NUMBERVALUE($S4)+_xlfn.NUMBERVALUE($S5)+_xlfn.NUMBERVALUE($S6)),3)&lt;&gt;0)</formula>
    </cfRule>
    <cfRule type="expression" dxfId="11" priority="7">
      <formula>AND($D1="8. TOTAL JUGES D'INSTRUCTION",ROUND(_xlfn.NUMBERVALUE($L1)-(_xlfn.NUMBERVALUE($L2)+_xlfn.NUMBERVALUE($L3)+_xlfn.NUMBERVALUE($L4)-_xlfn.NUMBERVALUE($L5)+_xlfn.NUMBERVALUE($L6)),3)&lt;&gt;0)</formula>
    </cfRule>
    <cfRule type="expression" dxfId="10"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9"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7" priority="15" stopIfTrue="1">
      <formula>AND($D1="6. TOTAL JUGES DES ENFANTS",ROUND(_xlfn.NUMBERVALUE($L1)-(_xlfn.NUMBERVALUE($L2)+_xlfn.NUMBERVALUE($L3)),3)&lt;&gt;0)</formula>
    </cfRule>
  </conditionalFormatting>
  <conditionalFormatting sqref="G7:M7">
    <cfRule type="expression" dxfId="6" priority="5" stopIfTrue="1">
      <formula>_xlfn.NUMBERVALUE($L7)&lt;&gt;_xlfn.NUMBERVALUE($L6)</formula>
    </cfRule>
  </conditionalFormatting>
  <conditionalFormatting sqref="N1:T1048576">
    <cfRule type="expression" dxfId="5" priority="10">
      <formula>AND($D1="8. TOTAL JUGES D'INSTRUCTION",ROUND(_xlfn.NUMBERVALUE($S1)-(_xlfn.NUMBERVALUE($S2)+_xlfn.NUMBERVALUE($S3)+_xlfn.NUMBERVALUE($S4)+_xlfn.NUMBERVALUE($S5)+_xlfn.NUMBERVALUE($S6)),3)&lt;&gt;0)</formula>
    </cfRule>
    <cfRule type="expression" dxfId="4" priority="14" stopIfTrue="1">
      <formula>AND($D1="6. TOTAL JUGES DES ENFANTS",ROUND(_xlfn.NUMBERVALUE($S1)-(_xlfn.NUMBERVALUE($S2)+_xlfn.NUMBERVALUE($S3)),3)&lt;&gt;0)</formula>
    </cfRule>
  </conditionalFormatting>
  <conditionalFormatting sqref="N7:T7">
    <cfRule type="expression" dxfId="3" priority="4" stopIfTrue="1">
      <formula>_xlfn.NUMBERVALUE($S7)&lt;&gt;_xlfn.NUMBERVALUE($S6)</formula>
    </cfRule>
  </conditionalFormatting>
  <conditionalFormatting sqref="U1:V1048576">
    <cfRule type="expression" dxfId="2" priority="9" stopIfTrue="1">
      <formula>AND($D1="8. TOTAL JUGES D'INSTRUCTION",ROUND(_xlfn.NUMBERVALUE($U1)-(_xlfn.NUMBERVALUE($U2)+_xlfn.NUMBERVALUE($U3)+_xlfn.NUMBERVALUE($U4)+_xlfn.NUMBERVALUE($U5)+_xlfn.NUMBERVALUE($U6)),3)&lt;&gt;0)</formula>
    </cfRule>
    <cfRule type="expression" dxfId="1" priority="13" stopIfTrue="1">
      <formula>AND($D1="6. TOTAL JUGES DES ENFANTS",ROUND(_xlfn.NUMBERVALUE($U1)-(_xlfn.NUMBERVALUE($U2)+_xlfn.NUMBERVALUE($U3)),3)&lt;&gt;0)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48" t="s">
        <v>262</v>
      </c>
      <c r="B1" s="249" t="s">
        <v>263</v>
      </c>
      <c r="C1" s="249" t="s">
        <v>264</v>
      </c>
      <c r="D1" s="249" t="s">
        <v>265</v>
      </c>
      <c r="E1" s="249" t="s">
        <v>19</v>
      </c>
      <c r="F1" s="249" t="s">
        <v>266</v>
      </c>
      <c r="G1" s="249" t="s">
        <v>267</v>
      </c>
      <c r="H1" t="s">
        <v>252</v>
      </c>
    </row>
    <row r="2" spans="1:8" ht="32" x14ac:dyDescent="0.2">
      <c r="A2" s="35" t="s">
        <v>261</v>
      </c>
      <c r="B2" s="35" t="s">
        <v>259</v>
      </c>
      <c r="C2" s="35" t="s">
        <v>258</v>
      </c>
      <c r="D2" s="245" t="s">
        <v>256</v>
      </c>
      <c r="E2" s="35" t="s">
        <v>257</v>
      </c>
      <c r="F2" s="245" t="s">
        <v>254</v>
      </c>
      <c r="G2" s="245"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5" t="s">
        <v>170</v>
      </c>
      <c r="C1" s="405"/>
      <c r="D1" s="405"/>
      <c r="E1" s="405"/>
      <c r="F1" s="405"/>
      <c r="G1" s="405"/>
      <c r="H1" s="405"/>
      <c r="I1" s="405"/>
    </row>
    <row r="2" spans="1:57" s="41" customFormat="1" ht="12.75" customHeight="1" x14ac:dyDescent="0.15">
      <c r="A2" s="74"/>
      <c r="B2" s="74"/>
      <c r="C2" s="74"/>
      <c r="D2" s="74"/>
      <c r="E2" s="74"/>
      <c r="F2" s="74"/>
      <c r="G2" s="71" t="s">
        <v>169</v>
      </c>
      <c r="H2" s="404"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4" t="s">
        <v>166</v>
      </c>
      <c r="X2" s="69" t="s">
        <v>164</v>
      </c>
      <c r="Y2" s="69" t="s">
        <v>164</v>
      </c>
      <c r="Z2" s="69" t="s">
        <v>164</v>
      </c>
      <c r="AA2" s="69" t="s">
        <v>164</v>
      </c>
      <c r="AB2" s="69" t="s">
        <v>164</v>
      </c>
      <c r="AC2" s="69" t="s">
        <v>164</v>
      </c>
      <c r="AD2" s="69" t="s">
        <v>164</v>
      </c>
      <c r="AE2" s="69" t="s">
        <v>164</v>
      </c>
      <c r="AF2" s="69" t="s">
        <v>164</v>
      </c>
      <c r="AG2" s="404"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4" t="s">
        <v>161</v>
      </c>
      <c r="AV2" s="68" t="s">
        <v>160</v>
      </c>
      <c r="AW2" s="68" t="s">
        <v>160</v>
      </c>
      <c r="AX2" s="68" t="s">
        <v>160</v>
      </c>
      <c r="AY2" s="68" t="s">
        <v>160</v>
      </c>
      <c r="AZ2" s="68" t="s">
        <v>160</v>
      </c>
      <c r="BA2" s="68" t="s">
        <v>160</v>
      </c>
      <c r="BB2" s="68" t="s">
        <v>160</v>
      </c>
      <c r="BC2" s="68" t="s">
        <v>160</v>
      </c>
      <c r="BD2" s="68" t="s">
        <v>160</v>
      </c>
      <c r="BE2" s="404" t="s">
        <v>159</v>
      </c>
    </row>
    <row r="3" spans="1:57" s="41" customFormat="1" ht="26" hidden="1" customHeight="1" x14ac:dyDescent="0.15">
      <c r="A3" s="74"/>
      <c r="B3" s="74"/>
      <c r="C3" s="74"/>
      <c r="D3" s="74"/>
      <c r="E3" s="74"/>
      <c r="F3" s="74"/>
      <c r="G3" s="71" t="s">
        <v>158</v>
      </c>
      <c r="H3" s="404"/>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4"/>
      <c r="X3" s="69" t="s">
        <v>141</v>
      </c>
      <c r="Y3" s="69" t="s">
        <v>140</v>
      </c>
      <c r="Z3" s="69" t="s">
        <v>139</v>
      </c>
      <c r="AA3" s="69" t="s">
        <v>138</v>
      </c>
      <c r="AB3" s="69" t="s">
        <v>137</v>
      </c>
      <c r="AC3" s="69" t="s">
        <v>136</v>
      </c>
      <c r="AD3" s="69" t="s">
        <v>35</v>
      </c>
      <c r="AE3" s="69" t="s">
        <v>34</v>
      </c>
      <c r="AF3" s="69" t="s">
        <v>135</v>
      </c>
      <c r="AG3" s="404"/>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4"/>
      <c r="AV3" s="68" t="s">
        <v>121</v>
      </c>
      <c r="AW3" s="68" t="s">
        <v>120</v>
      </c>
      <c r="AX3" s="68" t="s">
        <v>119</v>
      </c>
      <c r="AY3" s="68" t="s">
        <v>118</v>
      </c>
      <c r="AZ3" s="68" t="s">
        <v>117</v>
      </c>
      <c r="BA3" s="68" t="s">
        <v>116</v>
      </c>
      <c r="BB3" s="68" t="s">
        <v>115</v>
      </c>
      <c r="BC3" s="68" t="s">
        <v>114</v>
      </c>
      <c r="BD3" s="68" t="s">
        <v>113</v>
      </c>
      <c r="BE3" s="404"/>
    </row>
    <row r="4" spans="1:57" s="41" customFormat="1" ht="60" x14ac:dyDescent="0.15">
      <c r="A4" s="73"/>
      <c r="B4" s="72" t="s">
        <v>112</v>
      </c>
      <c r="C4" s="72" t="s">
        <v>111</v>
      </c>
      <c r="D4" s="72" t="s">
        <v>32</v>
      </c>
      <c r="E4" s="72" t="s">
        <v>110</v>
      </c>
      <c r="F4" s="72" t="s">
        <v>109</v>
      </c>
      <c r="G4" s="71" t="s">
        <v>108</v>
      </c>
      <c r="H4" s="404"/>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404"/>
      <c r="X4" s="69" t="s">
        <v>92</v>
      </c>
      <c r="Y4" s="69" t="s">
        <v>91</v>
      </c>
      <c r="Z4" s="69" t="s">
        <v>90</v>
      </c>
      <c r="AA4" s="69" t="s">
        <v>89</v>
      </c>
      <c r="AB4" s="69" t="s">
        <v>88</v>
      </c>
      <c r="AC4" s="69" t="s">
        <v>87</v>
      </c>
      <c r="AD4" s="69" t="s">
        <v>35</v>
      </c>
      <c r="AE4" s="69" t="s">
        <v>86</v>
      </c>
      <c r="AF4" s="69" t="s">
        <v>85</v>
      </c>
      <c r="AG4" s="404"/>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404"/>
      <c r="AV4" s="68" t="s">
        <v>71</v>
      </c>
      <c r="AW4" s="68" t="s">
        <v>70</v>
      </c>
      <c r="AX4" s="68" t="s">
        <v>69</v>
      </c>
      <c r="AY4" s="68" t="s">
        <v>68</v>
      </c>
      <c r="AZ4" s="68" t="s">
        <v>67</v>
      </c>
      <c r="BA4" s="68" t="s">
        <v>66</v>
      </c>
      <c r="BB4" s="68" t="s">
        <v>65</v>
      </c>
      <c r="BC4" s="68" t="s">
        <v>64</v>
      </c>
      <c r="BD4" s="68" t="s">
        <v>63</v>
      </c>
      <c r="BE4" s="404"/>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52"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53" t="s">
        <v>270</v>
      </c>
      <c r="V6" s="254"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251"/>
      <c r="H7" s="57">
        <f t="shared" si="1"/>
        <v>0</v>
      </c>
      <c r="I7" s="60"/>
      <c r="J7" s="60"/>
      <c r="K7" s="60"/>
      <c r="L7" s="60"/>
      <c r="M7" s="60"/>
      <c r="N7" s="60"/>
      <c r="O7" s="60"/>
      <c r="P7" s="60"/>
      <c r="Q7" s="250" t="s">
        <v>268</v>
      </c>
      <c r="R7" s="250"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250"/>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250"/>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359"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33" t="s">
        <v>250</v>
      </c>
      <c r="G20" s="362" t="e" cm="1">
        <f t="array" ref="G20">SUM(SUMIFS(
INDEX( 'ETPT A-JUST'!$A:$ZZ,,MATCH("12. TOTAL INDISPONIBILITÉ",'ETPT A-JUST'!2:2,0)),
INDEX( 'ETPT A-JUST'!$A:$ZZ,,MATCH("Fonction recodée",'ETPT A-JUST'!2:2,0)),{"Fonctionnaire CTECH placé ADD";"Fonctionnaire CTECH placé SUB"},
INDEX( 'ETPT A-JUST'!$A:$ZZ,,MATCH("TJCPH",'ETPT A-JUST'!2:2,0)),"OUI"))</f>
        <v>#N/A</v>
      </c>
      <c r="H20" s="360"/>
      <c r="I20" s="360"/>
      <c r="J20" s="360"/>
      <c r="K20" s="360"/>
      <c r="L20" s="360"/>
      <c r="M20" s="360"/>
      <c r="N20" s="360"/>
      <c r="O20" s="360"/>
      <c r="P20" s="360"/>
      <c r="Q20" s="360"/>
      <c r="R20" s="360"/>
      <c r="S20" s="360"/>
      <c r="T20" s="360"/>
      <c r="U20" s="363" t="s">
        <v>251</v>
      </c>
      <c r="V20" s="362" t="e" cm="1">
        <f t="array" ref="V20">SUM(SUMIFS(
INDEX( 'ETPT A-JUST'!$A:$ZZ,,MATCH("12. TOTAL INDISPONIBILITÉ",'ETPT A-JUST'!2:2,0)),
INDEX( 'ETPT A-JUST'!$A:$ZZ,,MATCH("Fonction recodée",'ETPT A-JUST'!2:2,0)),{"Fonctionnaire A-B-CBUR placé ADD";"Fonctionnaire A-B-CBUR placé SUB"},
INDEX( 'ETPT A-JUST'!$A:$ZZ,,MATCH("TJCPH",'ETPT A-JUST'!2:2,0)),"OUI"))</f>
        <v>#N/A</v>
      </c>
      <c r="W20" s="361"/>
      <c r="X20" s="360"/>
      <c r="Y20" s="360"/>
      <c r="Z20" s="360"/>
      <c r="AA20" s="360"/>
      <c r="AB20" s="360"/>
      <c r="AC20" s="360"/>
      <c r="AD20" s="360"/>
      <c r="AE20" s="360"/>
      <c r="AF20" s="360"/>
      <c r="AG20" s="360"/>
      <c r="AH20" s="360"/>
      <c r="AI20" s="360"/>
      <c r="AJ20" s="360"/>
      <c r="AK20" s="360"/>
      <c r="AL20" s="360"/>
      <c r="AM20" s="360"/>
      <c r="AN20" s="360"/>
      <c r="AO20" s="360"/>
      <c r="AP20" s="360"/>
      <c r="AQ20" s="360"/>
      <c r="AR20" s="360"/>
      <c r="AS20" s="363" t="s">
        <v>249</v>
      </c>
      <c r="AT20" s="362"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6" t="s">
        <v>214</v>
      </c>
      <c r="B1" s="406"/>
      <c r="C1" s="406"/>
      <c r="D1" s="406"/>
      <c r="E1" s="406"/>
      <c r="F1" s="406"/>
      <c r="G1" s="406"/>
      <c r="H1" s="406"/>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404" t="s">
        <v>168</v>
      </c>
      <c r="I2" s="71" t="s">
        <v>167</v>
      </c>
      <c r="J2" s="71" t="s">
        <v>167</v>
      </c>
      <c r="K2" s="71" t="s">
        <v>167</v>
      </c>
      <c r="L2" s="71" t="s">
        <v>167</v>
      </c>
      <c r="M2" s="71" t="s">
        <v>167</v>
      </c>
      <c r="N2" s="71" t="s">
        <v>167</v>
      </c>
      <c r="O2" s="95" t="s">
        <v>167</v>
      </c>
      <c r="P2" s="95" t="s">
        <v>167</v>
      </c>
      <c r="Q2" s="71" t="s">
        <v>167</v>
      </c>
      <c r="R2" s="71" t="s">
        <v>167</v>
      </c>
      <c r="S2" s="404" t="s">
        <v>166</v>
      </c>
      <c r="T2" s="71" t="s">
        <v>164</v>
      </c>
      <c r="U2" s="71" t="s">
        <v>164</v>
      </c>
      <c r="V2" s="71" t="s">
        <v>164</v>
      </c>
      <c r="W2" s="71" t="s">
        <v>164</v>
      </c>
      <c r="X2" s="71" t="s">
        <v>164</v>
      </c>
      <c r="Y2" s="71" t="s">
        <v>164</v>
      </c>
      <c r="Z2" s="95" t="s">
        <v>164</v>
      </c>
      <c r="AA2" s="95" t="s">
        <v>164</v>
      </c>
      <c r="AB2" s="71" t="s">
        <v>164</v>
      </c>
      <c r="AC2" s="404" t="s">
        <v>213</v>
      </c>
      <c r="AD2" s="71" t="s">
        <v>212</v>
      </c>
      <c r="AE2" s="71" t="s">
        <v>212</v>
      </c>
      <c r="AF2" s="71" t="s">
        <v>212</v>
      </c>
      <c r="AG2" s="404" t="s">
        <v>211</v>
      </c>
    </row>
    <row r="3" spans="1:33" ht="36" x14ac:dyDescent="0.2">
      <c r="A3" s="74"/>
      <c r="B3" s="74"/>
      <c r="C3" s="74"/>
      <c r="D3" s="74"/>
      <c r="E3" s="74"/>
      <c r="F3" s="74"/>
      <c r="G3" s="71" t="s">
        <v>158</v>
      </c>
      <c r="H3" s="404"/>
      <c r="I3" s="71" t="s">
        <v>210</v>
      </c>
      <c r="J3" s="71" t="s">
        <v>209</v>
      </c>
      <c r="K3" s="71" t="s">
        <v>208</v>
      </c>
      <c r="L3" s="71" t="s">
        <v>207</v>
      </c>
      <c r="M3" s="71" t="s">
        <v>206</v>
      </c>
      <c r="N3" s="71" t="s">
        <v>205</v>
      </c>
      <c r="O3" s="95" t="s">
        <v>204</v>
      </c>
      <c r="P3" s="95" t="s">
        <v>203</v>
      </c>
      <c r="Q3" s="71" t="s">
        <v>202</v>
      </c>
      <c r="R3" s="71" t="s">
        <v>145</v>
      </c>
      <c r="S3" s="404"/>
      <c r="T3" s="71" t="s">
        <v>201</v>
      </c>
      <c r="U3" s="71" t="s">
        <v>200</v>
      </c>
      <c r="V3" s="71" t="s">
        <v>199</v>
      </c>
      <c r="W3" s="71" t="s">
        <v>198</v>
      </c>
      <c r="X3" s="71" t="s">
        <v>197</v>
      </c>
      <c r="Y3" s="71" t="s">
        <v>196</v>
      </c>
      <c r="Z3" s="95" t="s">
        <v>195</v>
      </c>
      <c r="AA3" s="95" t="s">
        <v>194</v>
      </c>
      <c r="AB3" s="71" t="s">
        <v>193</v>
      </c>
      <c r="AC3" s="404"/>
      <c r="AD3" s="71" t="s">
        <v>192</v>
      </c>
      <c r="AE3" s="71" t="s">
        <v>128</v>
      </c>
      <c r="AF3" s="71" t="s">
        <v>122</v>
      </c>
      <c r="AG3" s="404"/>
    </row>
    <row r="4" spans="1:33" ht="60" x14ac:dyDescent="0.2">
      <c r="A4" s="74"/>
      <c r="B4" s="72" t="s">
        <v>112</v>
      </c>
      <c r="C4" s="72" t="s">
        <v>111</v>
      </c>
      <c r="D4" s="72" t="s">
        <v>32</v>
      </c>
      <c r="E4" s="72" t="s">
        <v>110</v>
      </c>
      <c r="F4" s="72" t="s">
        <v>109</v>
      </c>
      <c r="G4" s="71" t="s">
        <v>108</v>
      </c>
      <c r="H4" s="404"/>
      <c r="I4" s="71" t="s">
        <v>191</v>
      </c>
      <c r="J4" s="71" t="s">
        <v>190</v>
      </c>
      <c r="K4" s="71" t="s">
        <v>189</v>
      </c>
      <c r="L4" s="71" t="s">
        <v>188</v>
      </c>
      <c r="M4" s="71" t="s">
        <v>187</v>
      </c>
      <c r="N4" s="71" t="s">
        <v>186</v>
      </c>
      <c r="O4" s="95" t="s">
        <v>185</v>
      </c>
      <c r="P4" s="95" t="s">
        <v>184</v>
      </c>
      <c r="Q4" s="71" t="s">
        <v>183</v>
      </c>
      <c r="R4" s="71" t="s">
        <v>94</v>
      </c>
      <c r="S4" s="404"/>
      <c r="T4" s="71" t="s">
        <v>182</v>
      </c>
      <c r="U4" s="71" t="s">
        <v>181</v>
      </c>
      <c r="V4" s="71" t="s">
        <v>180</v>
      </c>
      <c r="W4" s="71" t="s">
        <v>179</v>
      </c>
      <c r="X4" s="71" t="s">
        <v>178</v>
      </c>
      <c r="Y4" s="71" t="s">
        <v>177</v>
      </c>
      <c r="Z4" s="95" t="s">
        <v>176</v>
      </c>
      <c r="AA4" s="95" t="s">
        <v>175</v>
      </c>
      <c r="AB4" s="71" t="s">
        <v>174</v>
      </c>
      <c r="AC4" s="404"/>
      <c r="AD4" s="71" t="s">
        <v>173</v>
      </c>
      <c r="AE4" s="71" t="s">
        <v>78</v>
      </c>
      <c r="AF4" s="71" t="s">
        <v>72</v>
      </c>
      <c r="AG4" s="404"/>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54"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55"/>
      <c r="N5" s="255"/>
      <c r="O5" s="53"/>
      <c r="P5" s="53"/>
      <c r="Q5" s="256"/>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54"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57"/>
      <c r="Y5" s="257"/>
      <c r="Z5" s="53"/>
      <c r="AA5" s="53"/>
      <c r="AB5" s="257"/>
      <c r="AC5" s="78">
        <f>_xlfn.AGGREGATE(9,6,T5:AB5)</f>
        <v>0</v>
      </c>
      <c r="AD5" s="257"/>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57"/>
      <c r="P6" s="257"/>
      <c r="Q6" s="257"/>
      <c r="R6" s="255"/>
      <c r="S6" s="78">
        <f t="shared" ref="S6:S14" si="2">_xlfn.AGGREGATE(9,6,I6:R6)</f>
        <v>0</v>
      </c>
      <c r="T6" s="53"/>
      <c r="U6" s="53"/>
      <c r="V6" s="53"/>
      <c r="W6" s="53"/>
      <c r="X6" s="53"/>
      <c r="Y6" s="53"/>
      <c r="Z6" s="257"/>
      <c r="AA6" s="257"/>
      <c r="AB6" s="257"/>
      <c r="AC6" s="78">
        <f t="shared" ref="AC6:AC15" si="3">_xlfn.AGGREGATE(9,6,T6:AB6)</f>
        <v>0</v>
      </c>
      <c r="AD6" s="257"/>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54"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54"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54"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54"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54"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54"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54"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54"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54"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54"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54"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54"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54"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54"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54"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54"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54"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54"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54"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54"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54"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54"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54"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54"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364" customFormat="1" ht="24" x14ac:dyDescent="0.15">
      <c r="F18" s="366" t="s">
        <v>250</v>
      </c>
      <c r="G18" s="362" t="e" cm="1">
        <f t="array" ref="G18">SUM(SUMIFS(
INDEX( 'ETPT A-JUST'!$A:$ZZ,,MATCH("12. TOTAL INDISPONIBILITÉ",'ETPT A-JUST'!2:2,0)),
INDEX( 'ETPT A-JUST'!$A:$ZZ,,MATCH("Fonction recodée",'ETPT A-JUST'!2:2,0)),{"Fonctionnaire CTECH placé ADD";"Fonctionnaire CTECH placé SUB"},
INDEX( 'ETPT A-JUST'!$A:$ZZ,,MATCH("Juridiction",'ETPT A-JUST'!2:2,0)),$D$5))</f>
        <v>#N/A</v>
      </c>
      <c r="Q18" s="363" t="s">
        <v>251</v>
      </c>
      <c r="R18" s="362"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365"/>
      <c r="AD18" s="363"/>
      <c r="AE18" s="363"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404" t="s">
        <v>166</v>
      </c>
      <c r="I2" s="71" t="s">
        <v>38</v>
      </c>
      <c r="J2" s="404" t="s">
        <v>165</v>
      </c>
    </row>
    <row r="3" spans="1:10" ht="36" x14ac:dyDescent="0.2">
      <c r="A3" s="87"/>
      <c r="B3" s="86"/>
      <c r="C3" s="86"/>
      <c r="D3" s="86"/>
      <c r="E3" s="86"/>
      <c r="F3" s="86"/>
      <c r="G3" s="71" t="s">
        <v>145</v>
      </c>
      <c r="H3" s="404"/>
      <c r="I3" s="71" t="s">
        <v>142</v>
      </c>
      <c r="J3" s="404"/>
    </row>
    <row r="4" spans="1:10" s="350" customFormat="1" ht="36" x14ac:dyDescent="0.15">
      <c r="A4" s="351"/>
      <c r="B4" s="85" t="s">
        <v>112</v>
      </c>
      <c r="C4" s="85" t="s">
        <v>111</v>
      </c>
      <c r="D4" s="85" t="s">
        <v>32</v>
      </c>
      <c r="E4" s="85" t="s">
        <v>110</v>
      </c>
      <c r="F4" s="85" t="s">
        <v>109</v>
      </c>
      <c r="G4" s="71" t="s">
        <v>94</v>
      </c>
      <c r="H4" s="404"/>
      <c r="I4" s="71" t="s">
        <v>93</v>
      </c>
      <c r="J4" s="404"/>
    </row>
    <row r="5" spans="1:10" s="350" customFormat="1" ht="11" x14ac:dyDescent="0.15">
      <c r="A5" s="83" t="s">
        <v>215</v>
      </c>
      <c r="B5" s="82"/>
      <c r="C5" s="82"/>
      <c r="D5" s="84">
        <f>ETPT_CPH_DDG!$D$5</f>
        <v>0</v>
      </c>
      <c r="E5" s="82" t="s">
        <v>62</v>
      </c>
      <c r="F5" s="82" t="s">
        <v>61</v>
      </c>
      <c r="G5" s="367" t="e">
        <f>SUM(SUMIFS(
INDEX( 'ETPT Format DDG'!$A:$ZZ,,MATCH("11.7. FONCTIONNAIRES AFFECTÉS AU CPH",'ETPT Format DDG'!2:2,0)),
INDEX( 'ETPT Format DDG'!$A:$ZZ,,MATCH("Fonction recodée",'ETPT Format DDG'!2:2,0)),"Fonctionnaire A-B-CBUR",
INDEX( 'ETPT Format DDG'!$A:$ZZ,,MATCH("Juridiction",'ETPT Format DDG'!2:2,0)),$D$5))</f>
        <v>#N/A</v>
      </c>
      <c r="H5" s="368">
        <f>_xlfn.AGGREGATE(9,6,G5)</f>
        <v>0</v>
      </c>
      <c r="I5" s="369"/>
      <c r="J5" s="368">
        <f>_xlfn.AGGREGATE(9,6,I5)</f>
        <v>0</v>
      </c>
    </row>
    <row r="6" spans="1:10" s="350" customFormat="1" ht="11" x14ac:dyDescent="0.15">
      <c r="A6" s="83" t="s">
        <v>215</v>
      </c>
      <c r="B6" s="82"/>
      <c r="C6" s="82"/>
      <c r="D6" s="59">
        <f t="shared" ref="D6:D13" si="0">$D$5</f>
        <v>0</v>
      </c>
      <c r="E6" s="82" t="s">
        <v>56</v>
      </c>
      <c r="F6" s="82" t="s">
        <v>55</v>
      </c>
      <c r="G6" s="370"/>
      <c r="H6" s="368">
        <f t="shared" ref="H6:H13" si="1">_xlfn.AGGREGATE(9,6,G6)</f>
        <v>0</v>
      </c>
      <c r="I6" s="369"/>
      <c r="J6" s="368">
        <f t="shared" ref="J6:J13" si="2">_xlfn.AGGREGATE(9,6,I6)</f>
        <v>0</v>
      </c>
    </row>
    <row r="7" spans="1:10" s="350" customFormat="1" ht="11" x14ac:dyDescent="0.15">
      <c r="A7" s="83" t="s">
        <v>215</v>
      </c>
      <c r="B7" s="82"/>
      <c r="C7" s="82"/>
      <c r="D7" s="59">
        <f t="shared" si="0"/>
        <v>0</v>
      </c>
      <c r="E7" s="82" t="s">
        <v>54</v>
      </c>
      <c r="F7" s="82" t="s">
        <v>53</v>
      </c>
      <c r="G7" s="370"/>
      <c r="H7" s="368">
        <f t="shared" si="1"/>
        <v>0</v>
      </c>
      <c r="I7" s="371"/>
      <c r="J7" s="368">
        <f t="shared" si="2"/>
        <v>0</v>
      </c>
    </row>
    <row r="8" spans="1:10" s="350" customFormat="1" ht="11" x14ac:dyDescent="0.15">
      <c r="A8" s="83" t="s">
        <v>215</v>
      </c>
      <c r="B8" s="82"/>
      <c r="C8" s="82"/>
      <c r="D8" s="59">
        <f t="shared" si="0"/>
        <v>0</v>
      </c>
      <c r="E8" s="82" t="s">
        <v>52</v>
      </c>
      <c r="F8" s="82" t="s">
        <v>51</v>
      </c>
      <c r="G8" s="370"/>
      <c r="H8" s="368">
        <f t="shared" si="1"/>
        <v>0</v>
      </c>
      <c r="I8" s="369"/>
      <c r="J8" s="368">
        <f t="shared" si="2"/>
        <v>0</v>
      </c>
    </row>
    <row r="9" spans="1:10" s="350" customFormat="1" ht="11" x14ac:dyDescent="0.15">
      <c r="A9" s="83" t="s">
        <v>215</v>
      </c>
      <c r="B9" s="82"/>
      <c r="C9" s="82"/>
      <c r="D9" s="59">
        <f t="shared" si="0"/>
        <v>0</v>
      </c>
      <c r="E9" s="82" t="s">
        <v>50</v>
      </c>
      <c r="F9" s="82" t="s">
        <v>49</v>
      </c>
      <c r="G9" s="370"/>
      <c r="H9" s="368">
        <f t="shared" si="1"/>
        <v>0</v>
      </c>
      <c r="I9" s="371"/>
      <c r="J9" s="368">
        <f t="shared" si="2"/>
        <v>0</v>
      </c>
    </row>
    <row r="10" spans="1:10" s="350" customFormat="1" ht="11" x14ac:dyDescent="0.15">
      <c r="A10" s="83" t="s">
        <v>215</v>
      </c>
      <c r="B10" s="82"/>
      <c r="C10" s="82"/>
      <c r="D10" s="59">
        <f t="shared" si="0"/>
        <v>0</v>
      </c>
      <c r="E10" s="82" t="s">
        <v>48</v>
      </c>
      <c r="F10" s="82" t="s">
        <v>47</v>
      </c>
      <c r="G10" s="370"/>
      <c r="H10" s="368">
        <f t="shared" si="1"/>
        <v>0</v>
      </c>
      <c r="I10" s="369"/>
      <c r="J10" s="368">
        <f t="shared" si="2"/>
        <v>0</v>
      </c>
    </row>
    <row r="11" spans="1:10" s="350" customFormat="1" ht="11" x14ac:dyDescent="0.15">
      <c r="A11" s="83" t="s">
        <v>215</v>
      </c>
      <c r="B11" s="82"/>
      <c r="C11" s="82"/>
      <c r="D11" s="59">
        <f t="shared" si="0"/>
        <v>0</v>
      </c>
      <c r="E11" s="82" t="s">
        <v>46</v>
      </c>
      <c r="F11" s="82" t="s">
        <v>45</v>
      </c>
      <c r="G11" s="370"/>
      <c r="H11" s="368">
        <f t="shared" si="1"/>
        <v>0</v>
      </c>
      <c r="I11" s="371"/>
      <c r="J11" s="368">
        <f t="shared" si="2"/>
        <v>0</v>
      </c>
    </row>
    <row r="12" spans="1:10" s="350" customFormat="1" ht="11" x14ac:dyDescent="0.15">
      <c r="A12" s="83" t="s">
        <v>215</v>
      </c>
      <c r="B12" s="82"/>
      <c r="C12" s="82"/>
      <c r="D12" s="59">
        <f t="shared" si="0"/>
        <v>0</v>
      </c>
      <c r="E12" s="82" t="s">
        <v>44</v>
      </c>
      <c r="F12" s="82" t="s">
        <v>43</v>
      </c>
      <c r="G12" s="367" t="e">
        <f>SUM(SUMIFS(
INDEX( 'ETPT A-JUST'!$A:$ZZ,,MATCH("11.7. FONCTIONNAIRES AFFECTÉS AU CPH",'ETPT A-JUST'!2:2,0)),
INDEX( 'ETPT A-JUST'!$A:$ZZ,,MATCH("Fonction recodée",'ETPT A-JUST'!2:2,0)),"Fonctionnaire A-B-CBUR placé ADD",
INDEX( 'ETPT A-JUST'!$A:$ZZ,,MATCH("Juridiction",'ETPT A-JUST'!2:2,0)),$D$5))</f>
        <v>#N/A</v>
      </c>
      <c r="H12" s="368">
        <f t="shared" si="1"/>
        <v>0</v>
      </c>
      <c r="I12" s="92"/>
      <c r="J12" s="368">
        <f t="shared" si="2"/>
        <v>0</v>
      </c>
    </row>
    <row r="13" spans="1:10" s="350" customFormat="1" ht="11" x14ac:dyDescent="0.15">
      <c r="A13" s="83" t="s">
        <v>215</v>
      </c>
      <c r="B13" s="82"/>
      <c r="C13" s="82"/>
      <c r="D13" s="59">
        <f t="shared" si="0"/>
        <v>0</v>
      </c>
      <c r="E13" s="82" t="s">
        <v>41</v>
      </c>
      <c r="F13" s="82" t="s">
        <v>40</v>
      </c>
      <c r="G13" s="367" t="e">
        <f>SUM(SUMIFS(
INDEX( 'ETPT A-JUST'!$A:$ZZ,,MATCH("11.7. FONCTIONNAIRES AFFECTÉS AU CPH",'ETPT A-JUST'!2:2,0)),
INDEX( 'ETPT A-JUST'!$A:$ZZ,,MATCH("Fonction recodée",'ETPT A-JUST'!2:2,0)),"Fonctionnaire A-B-CBUR placé SUB",
INDEX( 'ETPT A-JUST'!$A:$ZZ,,MATCH("Juridiction",'ETPT A-JUST'!2:2,0)),$D$5))</f>
        <v>#N/A</v>
      </c>
      <c r="H13" s="368">
        <f t="shared" si="1"/>
        <v>0</v>
      </c>
      <c r="I13" s="92"/>
      <c r="J13" s="368">
        <f t="shared" si="2"/>
        <v>0</v>
      </c>
    </row>
    <row r="14" spans="1:10" s="350" customFormat="1" ht="11" x14ac:dyDescent="0.15">
      <c r="A14" s="352"/>
      <c r="B14" s="59"/>
      <c r="C14" s="59"/>
      <c r="D14" s="59"/>
      <c r="E14" s="76"/>
      <c r="F14" s="81" t="s">
        <v>39</v>
      </c>
      <c r="G14" s="368">
        <f>_xlfn.AGGREGATE(9,6,G5:G13)</f>
        <v>0</v>
      </c>
      <c r="H14" s="368">
        <f t="shared" ref="H14:I14" si="3">_xlfn.AGGREGATE(9,6,H5:H13)</f>
        <v>0</v>
      </c>
      <c r="I14" s="368">
        <f t="shared" si="3"/>
        <v>0</v>
      </c>
      <c r="J14" s="368">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58"/>
      <c r="B2" s="259"/>
      <c r="C2" s="259"/>
      <c r="D2" s="259"/>
      <c r="E2" s="259"/>
      <c r="F2" s="259"/>
      <c r="G2" s="261" t="s">
        <v>38</v>
      </c>
      <c r="H2" s="261" t="s">
        <v>38</v>
      </c>
      <c r="I2" s="261" t="s">
        <v>38</v>
      </c>
      <c r="J2" s="261" t="s">
        <v>38</v>
      </c>
      <c r="K2" s="261" t="s">
        <v>38</v>
      </c>
      <c r="L2" s="261" t="s">
        <v>38</v>
      </c>
      <c r="M2" s="261" t="s">
        <v>38</v>
      </c>
      <c r="N2" s="261" t="s">
        <v>38</v>
      </c>
      <c r="O2" s="261" t="s">
        <v>38</v>
      </c>
      <c r="P2" s="261" t="s">
        <v>38</v>
      </c>
      <c r="Q2" s="407" t="s">
        <v>271</v>
      </c>
    </row>
    <row r="3" spans="1:62" ht="24" hidden="1" customHeight="1" x14ac:dyDescent="0.2">
      <c r="A3" s="258"/>
      <c r="B3" s="259"/>
      <c r="C3" s="259"/>
      <c r="D3" s="259"/>
      <c r="E3" s="259"/>
      <c r="F3" s="259"/>
      <c r="G3" s="261" t="s">
        <v>272</v>
      </c>
      <c r="H3" s="261" t="s">
        <v>273</v>
      </c>
      <c r="I3" s="261" t="s">
        <v>142</v>
      </c>
      <c r="J3" s="261" t="s">
        <v>143</v>
      </c>
      <c r="K3" s="261" t="s">
        <v>144</v>
      </c>
      <c r="L3" s="261" t="s">
        <v>274</v>
      </c>
      <c r="M3" s="261" t="s">
        <v>275</v>
      </c>
      <c r="N3" s="261" t="s">
        <v>276</v>
      </c>
      <c r="O3" s="261" t="s">
        <v>277</v>
      </c>
      <c r="P3" s="261" t="s">
        <v>278</v>
      </c>
      <c r="Q3" s="407"/>
    </row>
    <row r="4" spans="1:62" ht="36" x14ac:dyDescent="0.2">
      <c r="A4" s="262"/>
      <c r="B4" s="263" t="s">
        <v>112</v>
      </c>
      <c r="C4" s="263" t="s">
        <v>111</v>
      </c>
      <c r="D4" s="263" t="s">
        <v>32</v>
      </c>
      <c r="E4" s="263" t="s">
        <v>279</v>
      </c>
      <c r="F4" s="337" t="s">
        <v>109</v>
      </c>
      <c r="G4" s="342" t="s">
        <v>612</v>
      </c>
      <c r="H4" s="342" t="s">
        <v>613</v>
      </c>
      <c r="I4" s="342" t="s">
        <v>614</v>
      </c>
      <c r="J4" s="342" t="s">
        <v>93</v>
      </c>
      <c r="K4" s="342" t="s">
        <v>615</v>
      </c>
      <c r="L4" s="342" t="s">
        <v>616</v>
      </c>
      <c r="M4" s="342" t="s">
        <v>617</v>
      </c>
      <c r="N4" s="342" t="s">
        <v>618</v>
      </c>
      <c r="O4" s="342" t="s">
        <v>619</v>
      </c>
      <c r="P4" s="342" t="s">
        <v>620</v>
      </c>
      <c r="Q4" s="407"/>
    </row>
    <row r="5" spans="1:62" x14ac:dyDescent="0.2">
      <c r="A5" s="265" t="s">
        <v>290</v>
      </c>
      <c r="B5" s="266"/>
      <c r="C5" s="266"/>
      <c r="D5" s="266">
        <f>ETPT_JUR_ASS_DDG!D5</f>
        <v>0</v>
      </c>
      <c r="E5" s="266" t="s">
        <v>62</v>
      </c>
      <c r="F5" s="267" t="s">
        <v>61</v>
      </c>
      <c r="G5" s="373"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373"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374"/>
      <c r="J5" s="375"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375"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375"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375"/>
      <c r="N5" s="375"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375"/>
      <c r="P5" s="375"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372">
        <f>_xlfn.AGGREGATE(9,6,G5:P5)</f>
        <v>0</v>
      </c>
    </row>
    <row r="6" spans="1:62" x14ac:dyDescent="0.2">
      <c r="A6" s="265" t="s">
        <v>290</v>
      </c>
      <c r="B6" s="266"/>
      <c r="C6" s="266"/>
      <c r="D6" s="266">
        <f>ETPT_JUR_ASS_DDG!D6</f>
        <v>0</v>
      </c>
      <c r="E6" s="266" t="s">
        <v>60</v>
      </c>
      <c r="F6" s="267" t="s">
        <v>59</v>
      </c>
      <c r="G6" s="373"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373"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374"/>
      <c r="J6" s="375"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375"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375"/>
      <c r="M6" s="375"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375"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375"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375"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372">
        <f t="shared" ref="Q6:Q11" si="0">_xlfn.AGGREGATE(9,6,G6:P6)</f>
        <v>0</v>
      </c>
    </row>
    <row r="7" spans="1:62" x14ac:dyDescent="0.2">
      <c r="A7" s="265" t="s">
        <v>290</v>
      </c>
      <c r="B7" s="266"/>
      <c r="C7" s="266"/>
      <c r="D7" s="266">
        <f>ETPT_JUR_ASS_DDG!D7</f>
        <v>0</v>
      </c>
      <c r="E7" s="266" t="s">
        <v>56</v>
      </c>
      <c r="F7" s="267" t="s">
        <v>55</v>
      </c>
      <c r="G7" s="373"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373"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374"/>
      <c r="J7" s="375" t="e">
        <f>SUM(SUMIFS(
INDEX( 'ETPT Format DDG'!$A:$ZZ,,MATCH("11.51. ACCUEIL DU JUSTICIABLE (DONT SAUJ)",'ETPT Format DDG'!2:2,0)),
INDEX( 'ETPT Format DDG'!$A:$ZZ,,MATCH("Fonction recodée",'ETPT Format DDG'!2:2,0)),"JA/AttJ Siège autres",
INDEX( 'ETPT Format DDG'!$A:$ZZ,,MATCH("Juridiction",'ETPT Format DDG'!2:2,0)),$D$5))</f>
        <v>#N/A</v>
      </c>
      <c r="K7" s="375" t="e">
        <f>SUM(SUMIFS(
INDEX( 'ETPT Format DDG'!$A:$ZZ,,MATCH("11.51. ACCUEIL DU JUSTICIABLE (DONT SAUJ)",'ETPT Format DDG'!2:2,0)),
INDEX( 'ETPT Format DDG'!$A:$ZZ,,MATCH("Fonction recodée",'ETPT Format DDG'!2:2,0)),"JA/AttJ Parquet",
INDEX( 'ETPT Format DDG'!$A:$ZZ,,MATCH("Juridiction",'ETPT Format DDG'!2:2,0)),$D$5))</f>
        <v>#N/A</v>
      </c>
      <c r="L7" s="375" t="e">
        <f>SUM(SUMIFS(
INDEX( 'ETPT Format DDG'!$A:$ZZ,,MATCH("11.51. ACCUEIL DU JUSTICIABLE (DONT SAUJ)",'ETPT Format DDG'!2:2,0)),
INDEX( 'ETPT Format DDG'!$A:$ZZ,,MATCH("Fonction recodée",'ETPT Format DDG'!2:2,0)),"JA/AttJ Social",
INDEX( 'ETPT Format DDG'!$A:$ZZ,,MATCH("Juridiction",'ETPT Format DDG'!2:2,0)),$D$5))</f>
        <v>#N/A</v>
      </c>
      <c r="M7" s="375" t="e">
        <f>SUM(SUMIFS(
INDEX( 'ETPT Format DDG'!$A:$ZZ,,MATCH("11.51. ACCUEIL DU JUSTICIABLE (DONT SAUJ)",'ETPT Format DDG'!2:2,0)),
INDEX( 'ETPT Format DDG'!$A:$ZZ,,MATCH("Fonction recodée",'ETPT Format DDG'!2:2,0)),"JA/AttJ JAP",
INDEX( 'ETPT Format DDG'!$A:$ZZ,,MATCH("Juridiction",'ETPT Format DDG'!2:2,0)),$D$5))</f>
        <v>#N/A</v>
      </c>
      <c r="N7" s="375" t="e">
        <f>SUM(SUMIFS(
INDEX( 'ETPT Format DDG'!$A:$ZZ,,MATCH("11.51. ACCUEIL DU JUSTICIABLE (DONT SAUJ)",'ETPT Format DDG'!2:2,0)),
INDEX( 'ETPT Format DDG'!$A:$ZZ,,MATCH("Fonction recodée",'ETPT Format DDG'!2:2,0)),"JA/AttJ JE",
INDEX( 'ETPT Format DDG'!$A:$ZZ,,MATCH("Juridiction",'ETPT Format DDG'!2:2,0)),$D$5))</f>
        <v>#N/A</v>
      </c>
      <c r="O7" s="375" t="e">
        <f>SUM(SUMIFS(
INDEX( 'ETPT Format DDG'!$A:$ZZ,,MATCH("11.51. ACCUEIL DU JUSTICIABLE (DONT SAUJ)",'ETPT Format DDG'!2:2,0)),
INDEX( 'ETPT Format DDG'!$A:$ZZ,,MATCH("Fonction recodée",'ETPT Format DDG'!2:2,0)),"JA/AttJ JI",
INDEX( 'ETPT Format DDG'!$A:$ZZ,,MATCH("Juridiction",'ETPT Format DDG'!2:2,0)),$D$5))</f>
        <v>#N/A</v>
      </c>
      <c r="P7" s="375" t="e">
        <f>SUM(SUMIFS(
INDEX( 'ETPT Format DDG'!$A:$ZZ,,MATCH("11.51. ACCUEIL DU JUSTICIABLE (DONT SAUJ)",'ETPT Format DDG'!2:2,0)),
INDEX( 'ETPT Format DDG'!$A:$ZZ,,MATCH("Fonction recodée",'ETPT Format DDG'!2:2,0)),"JA/AttJ JLD",
INDEX( 'ETPT Format DDG'!$A:$ZZ,,MATCH("Juridiction",'ETPT Format DDG'!2:2,0)),$D$5))</f>
        <v>#N/A</v>
      </c>
      <c r="Q7" s="372">
        <f t="shared" si="0"/>
        <v>0</v>
      </c>
    </row>
    <row r="8" spans="1:62" x14ac:dyDescent="0.2">
      <c r="A8" s="265" t="s">
        <v>290</v>
      </c>
      <c r="B8" s="266"/>
      <c r="C8" s="266"/>
      <c r="D8" s="266">
        <f>ETPT_JUR_ASS_DDG!D8</f>
        <v>0</v>
      </c>
      <c r="E8" s="266" t="s">
        <v>54</v>
      </c>
      <c r="F8" s="267" t="s">
        <v>53</v>
      </c>
      <c r="G8" s="373"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373"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374"/>
      <c r="J8" s="375"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375"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375"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375"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375"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375"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375"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372">
        <f t="shared" si="0"/>
        <v>0</v>
      </c>
    </row>
    <row r="9" spans="1:62" x14ac:dyDescent="0.2">
      <c r="A9" s="265" t="s">
        <v>290</v>
      </c>
      <c r="B9" s="266"/>
      <c r="C9" s="266"/>
      <c r="D9" s="266">
        <f>ETPT_JUR_ASS_DDG!D9</f>
        <v>0</v>
      </c>
      <c r="E9" s="266" t="s">
        <v>52</v>
      </c>
      <c r="F9" s="267" t="s">
        <v>51</v>
      </c>
      <c r="G9" s="373"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373"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374"/>
      <c r="J9" s="375" t="e">
        <f>SUM(SUMIFS(
INDEX( 'ETPT Format DDG'!$A:$ZZ,,MATCH("11.3. FORMATIONS DISPENSÉES",'ETPT Format DDG'!2:2,0)),
INDEX( 'ETPT Format DDG'!$A:$ZZ,,MATCH("Fonction recodée",'ETPT Format DDG'!2:2,0)),"JA/AttJ Siège autres",
INDEX( 'ETPT Format DDG'!$A:$ZZ,,MATCH("Juridiction",'ETPT Format DDG'!2:2,0)),$D$5))</f>
        <v>#N/A</v>
      </c>
      <c r="K9" s="375" t="e">
        <f>SUM(SUMIFS(
INDEX( 'ETPT Format DDG'!$A:$ZZ,,MATCH("11.3. FORMATIONS DISPENSÉES",'ETPT Format DDG'!2:2,0)),
INDEX( 'ETPT Format DDG'!$A:$ZZ,,MATCH("Fonction recodée",'ETPT Format DDG'!2:2,0)),"JA/AttJ Parquet",
INDEX( 'ETPT Format DDG'!$A:$ZZ,,MATCH("Juridiction",'ETPT Format DDG'!2:2,0)),$D$5))</f>
        <v>#N/A</v>
      </c>
      <c r="L9" s="375" t="e">
        <f>SUM(SUMIFS(
INDEX( 'ETPT Format DDG'!$A:$ZZ,,MATCH("11.3. FORMATIONS DISPENSÉES",'ETPT Format DDG'!2:2,0)),
INDEX( 'ETPT Format DDG'!$A:$ZZ,,MATCH("Fonction recodée",'ETPT Format DDG'!2:2,0)),"JA/AttJ Social",
INDEX( 'ETPT Format DDG'!$A:$ZZ,,MATCH("Juridiction",'ETPT Format DDG'!2:2,0)),$D$5))</f>
        <v>#N/A</v>
      </c>
      <c r="M9" s="375" t="e">
        <f>SUM(SUMIFS(
INDEX( 'ETPT Format DDG'!$A:$ZZ,,MATCH("11.3. FORMATIONS DISPENSÉES",'ETPT Format DDG'!2:2,0)),
INDEX( 'ETPT Format DDG'!$A:$ZZ,,MATCH("Fonction recodée",'ETPT Format DDG'!2:2,0)),"JA/AttJ JAP",
INDEX( 'ETPT Format DDG'!$A:$ZZ,,MATCH("Juridiction",'ETPT Format DDG'!2:2,0)),$D$5))</f>
        <v>#N/A</v>
      </c>
      <c r="N9" s="375" t="e">
        <f>SUM(SUMIFS(
INDEX( 'ETPT Format DDG'!$A:$ZZ,,MATCH("11.3. FORMATIONS DISPENSÉES",'ETPT Format DDG'!2:2,0)),
INDEX( 'ETPT Format DDG'!$A:$ZZ,,MATCH("Fonction recodée",'ETPT Format DDG'!2:2,0)),"JA/AttJ JE",
INDEX( 'ETPT Format DDG'!$A:$ZZ,,MATCH("Juridiction",'ETPT Format DDG'!2:2,0)),$D$5))</f>
        <v>#N/A</v>
      </c>
      <c r="O9" s="375" t="e">
        <f>SUM(SUMIFS(
INDEX( 'ETPT Format DDG'!$A:$ZZ,,MATCH("11.3. FORMATIONS DISPENSÉES",'ETPT Format DDG'!2:2,0)),
INDEX( 'ETPT Format DDG'!$A:$ZZ,,MATCH("Fonction recodée",'ETPT Format DDG'!2:2,0)),"JA/AttJ JI",
INDEX( 'ETPT Format DDG'!$A:$ZZ,,MATCH("Juridiction",'ETPT Format DDG'!2:2,0)),$D$5))</f>
        <v>#N/A</v>
      </c>
      <c r="P9" s="375" t="e">
        <f>SUM(SUMIFS(
INDEX( 'ETPT Format DDG'!$A:$ZZ,,MATCH("11.3. FORMATIONS DISPENSÉES",'ETPT Format DDG'!2:2,0)),
INDEX( 'ETPT Format DDG'!$A:$ZZ,,MATCH("Fonction recodée",'ETPT Format DDG'!2:2,0)),"JA/AttJ JLD",
INDEX( 'ETPT Format DDG'!$A:$ZZ,,MATCH("Juridiction",'ETPT Format DDG'!2:2,0)),$D$5))</f>
        <v>#N/A</v>
      </c>
      <c r="Q9" s="372">
        <f t="shared" si="0"/>
        <v>0</v>
      </c>
    </row>
    <row r="10" spans="1:62" x14ac:dyDescent="0.2">
      <c r="A10" s="265" t="s">
        <v>290</v>
      </c>
      <c r="B10" s="266"/>
      <c r="C10" s="266"/>
      <c r="D10" s="266">
        <f>ETPT_JUR_ASS_DDG!D10</f>
        <v>0</v>
      </c>
      <c r="E10" s="266" t="s">
        <v>50</v>
      </c>
      <c r="F10" s="267" t="s">
        <v>49</v>
      </c>
      <c r="G10" s="373"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373"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374"/>
      <c r="J10" s="375" t="e">
        <f>SUM(SUMIFS(
INDEX( 'ETPT Format DDG'!$A:$ZZ,,MATCH("11.4. ACCÈS AU DROIT ET À LA JUSTICE",'ETPT Format DDG'!2:2,0)),
INDEX( 'ETPT Format DDG'!$A:$ZZ,,MATCH("Fonction recodée",'ETPT Format DDG'!2:2,0)),"JA/AttJ Siège autres",
INDEX( 'ETPT Format DDG'!$A:$ZZ,,MATCH("Juridiction",'ETPT Format DDG'!2:2,0)),$D$5))</f>
        <v>#N/A</v>
      </c>
      <c r="K10" s="375" t="e">
        <f>SUM(SUMIFS(
INDEX( 'ETPT Format DDG'!$A:$ZZ,,MATCH("11.4. ACCÈS AU DROIT ET À LA JUSTICE",'ETPT Format DDG'!2:2,0)),
INDEX( 'ETPT Format DDG'!$A:$ZZ,,MATCH("Fonction recodée",'ETPT Format DDG'!2:2,0)),"JA/AttJ Parquet",
INDEX( 'ETPT Format DDG'!$A:$ZZ,,MATCH("Juridiction",'ETPT Format DDG'!2:2,0)),$D$5))</f>
        <v>#N/A</v>
      </c>
      <c r="L10" s="375" t="e">
        <f>SUM(SUMIFS(
INDEX( 'ETPT Format DDG'!$A:$ZZ,,MATCH("11.4. ACCÈS AU DROIT ET À LA JUSTICE",'ETPT Format DDG'!2:2,0)),
INDEX( 'ETPT Format DDG'!$A:$ZZ,,MATCH("Fonction recodée",'ETPT Format DDG'!2:2,0)),"JA/AttJ Social",
INDEX( 'ETPT Format DDG'!$A:$ZZ,,MATCH("Juridiction",'ETPT Format DDG'!2:2,0)),$D$5))</f>
        <v>#N/A</v>
      </c>
      <c r="M10" s="375" t="e">
        <f>SUM(SUMIFS(
INDEX( 'ETPT Format DDG'!$A:$ZZ,,MATCH("11.4. ACCÈS AU DROIT ET À LA JUSTICE",'ETPT Format DDG'!2:2,0)),
INDEX( 'ETPT Format DDG'!$A:$ZZ,,MATCH("Fonction recodée",'ETPT Format DDG'!2:2,0)),"JA/AttJ JAP",
INDEX( 'ETPT Format DDG'!$A:$ZZ,,MATCH("Juridiction",'ETPT Format DDG'!2:2,0)),$D$5))</f>
        <v>#N/A</v>
      </c>
      <c r="N10" s="375" t="e">
        <f>SUM(SUMIFS(
INDEX( 'ETPT Format DDG'!$A:$ZZ,,MATCH("11.4. ACCÈS AU DROIT ET À LA JUSTICE",'ETPT Format DDG'!2:2,0)),
INDEX( 'ETPT Format DDG'!$A:$ZZ,,MATCH("Fonction recodée",'ETPT Format DDG'!2:2,0)),"JA/AttJ JE",
INDEX( 'ETPT Format DDG'!$A:$ZZ,,MATCH("Juridiction",'ETPT Format DDG'!2:2,0)),$D$5))</f>
        <v>#N/A</v>
      </c>
      <c r="O10" s="375" t="e">
        <f>SUM(SUMIFS(
INDEX( 'ETPT Format DDG'!$A:$ZZ,,MATCH("11.4. ACCÈS AU DROIT ET À LA JUSTICE",'ETPT Format DDG'!2:2,0)),
INDEX( 'ETPT Format DDG'!$A:$ZZ,,MATCH("Fonction recodée",'ETPT Format DDG'!2:2,0)),"JA/AttJ JI",
INDEX( 'ETPT Format DDG'!$A:$ZZ,,MATCH("Juridiction",'ETPT Format DDG'!2:2,0)),$D$5))</f>
        <v>#N/A</v>
      </c>
      <c r="P10" s="375" t="e">
        <f>SUM(SUMIFS(
INDEX( 'ETPT Format DDG'!$A:$ZZ,,MATCH("11.4. ACCÈS AU DROIT ET À LA JUSTICE",'ETPT Format DDG'!2:2,0)),
INDEX( 'ETPT Format DDG'!$A:$ZZ,,MATCH("Fonction recodée",'ETPT Format DDG'!2:2,0)),"JA/AttJ JLD",
INDEX( 'ETPT Format DDG'!$A:$ZZ,,MATCH("Juridiction",'ETPT Format DDG'!2:2,0)),$D$5))</f>
        <v>#N/A</v>
      </c>
      <c r="Q10" s="372">
        <f t="shared" si="0"/>
        <v>0</v>
      </c>
    </row>
    <row r="11" spans="1:62" x14ac:dyDescent="0.2">
      <c r="A11" s="265" t="s">
        <v>290</v>
      </c>
      <c r="B11" s="266"/>
      <c r="C11" s="266"/>
      <c r="D11" s="266">
        <f>ETPT_JUR_ASS_DDG!D11</f>
        <v>0</v>
      </c>
      <c r="E11" s="266" t="s">
        <v>48</v>
      </c>
      <c r="F11" s="267" t="s">
        <v>47</v>
      </c>
      <c r="G11" s="373"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373"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374"/>
      <c r="J11" s="375"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375"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375"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375"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375"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375"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375"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372">
        <f t="shared" si="0"/>
        <v>0</v>
      </c>
    </row>
    <row r="12" spans="1:62" x14ac:dyDescent="0.2">
      <c r="A12" s="265" t="s">
        <v>290</v>
      </c>
      <c r="B12" s="266"/>
      <c r="C12" s="266"/>
      <c r="D12" s="266">
        <f>ETPT_JUR_ASS_DDG!D12</f>
        <v>0</v>
      </c>
      <c r="E12" s="266" t="s">
        <v>46</v>
      </c>
      <c r="F12" s="267" t="s">
        <v>45</v>
      </c>
      <c r="G12" s="373"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373"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374"/>
      <c r="J12" s="375"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375"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375"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375"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375"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375"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375"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372">
        <f>_xlfn.AGGREGATE(9,6,G12:P12)</f>
        <v>0</v>
      </c>
    </row>
    <row r="13" spans="1:62" ht="16" x14ac:dyDescent="0.2">
      <c r="A13" s="275"/>
      <c r="B13" s="275"/>
      <c r="C13" s="275"/>
      <c r="D13" s="275"/>
      <c r="E13" s="274"/>
      <c r="F13" s="273" t="s">
        <v>39</v>
      </c>
      <c r="G13" s="372">
        <f>_xlfn.AGGREGATE(9,6,G5:G12)</f>
        <v>0</v>
      </c>
      <c r="H13" s="372">
        <f>_xlfn.AGGREGATE(9,6,H5:H12)</f>
        <v>0</v>
      </c>
      <c r="I13" s="372">
        <f t="shared" ref="I13:P13" si="1">_xlfn.AGGREGATE(9,6,I5:I12)</f>
        <v>0</v>
      </c>
      <c r="J13" s="372">
        <f t="shared" si="1"/>
        <v>0</v>
      </c>
      <c r="K13" s="372">
        <f t="shared" si="1"/>
        <v>0</v>
      </c>
      <c r="L13" s="372">
        <f t="shared" si="1"/>
        <v>0</v>
      </c>
      <c r="M13" s="372">
        <f t="shared" si="1"/>
        <v>0</v>
      </c>
      <c r="N13" s="372">
        <f t="shared" si="1"/>
        <v>0</v>
      </c>
      <c r="O13" s="372">
        <f t="shared" si="1"/>
        <v>0</v>
      </c>
      <c r="P13" s="372">
        <f t="shared" si="1"/>
        <v>0</v>
      </c>
      <c r="Q13" s="372">
        <f>_xlfn.AGGREGATE(9,6,Q5:Q12)</f>
        <v>0</v>
      </c>
    </row>
    <row r="14" spans="1:62" ht="16" x14ac:dyDescent="0.2">
      <c r="A14" s="275"/>
      <c r="B14" s="275"/>
      <c r="C14" s="275"/>
      <c r="D14" s="275"/>
      <c r="E14" s="274"/>
      <c r="F14" s="274"/>
      <c r="G14" s="274"/>
      <c r="H14" s="274"/>
      <c r="I14" s="274"/>
      <c r="J14" s="274"/>
      <c r="K14" s="274"/>
      <c r="L14" s="274"/>
      <c r="M14" s="274"/>
      <c r="N14" s="274"/>
      <c r="O14" s="274"/>
      <c r="P14" s="274"/>
      <c r="Q14" s="274"/>
    </row>
    <row r="15" spans="1:62" ht="16" x14ac:dyDescent="0.2">
      <c r="A15" s="275"/>
      <c r="B15" s="275"/>
      <c r="C15" s="275"/>
      <c r="D15" s="275"/>
      <c r="E15" s="275"/>
      <c r="F15" s="275"/>
      <c r="G15" s="275"/>
      <c r="H15" s="275"/>
      <c r="I15" s="274"/>
      <c r="J15" s="274"/>
      <c r="L15" s="274"/>
      <c r="M15" s="274"/>
      <c r="N15" s="274"/>
      <c r="O15" s="274"/>
      <c r="P15" s="274"/>
      <c r="Q15" s="274"/>
    </row>
    <row r="16" spans="1:62" ht="16" x14ac:dyDescent="0.2">
      <c r="A16" s="275"/>
      <c r="B16" s="275"/>
      <c r="C16" s="275"/>
      <c r="D16" s="275"/>
      <c r="E16" s="275"/>
      <c r="F16" s="275"/>
      <c r="G16" s="275"/>
      <c r="H16" s="275"/>
      <c r="I16" s="274"/>
      <c r="J16" s="274"/>
      <c r="L16" s="274"/>
      <c r="M16" s="274"/>
      <c r="N16" s="274"/>
      <c r="O16" s="274"/>
      <c r="P16" s="274"/>
      <c r="Q16" s="274"/>
    </row>
    <row r="17" spans="1:18" ht="16" x14ac:dyDescent="0.2">
      <c r="A17" s="275"/>
      <c r="B17" s="275"/>
      <c r="C17" s="275"/>
      <c r="D17" s="275"/>
      <c r="E17" s="275"/>
      <c r="F17" s="275"/>
      <c r="G17" s="275"/>
      <c r="H17" s="275"/>
      <c r="I17" s="347"/>
      <c r="J17" s="274"/>
      <c r="L17" s="274"/>
      <c r="M17" s="274"/>
      <c r="N17" s="274"/>
      <c r="O17" s="274"/>
      <c r="P17" s="274"/>
      <c r="Q17" s="274"/>
      <c r="R17" s="274"/>
    </row>
    <row r="18" spans="1:18" ht="16" x14ac:dyDescent="0.2">
      <c r="A18" s="275"/>
      <c r="B18" s="275"/>
      <c r="C18" s="275"/>
      <c r="D18" s="275"/>
      <c r="E18" s="275"/>
      <c r="F18" s="275"/>
      <c r="G18" s="275"/>
      <c r="H18" s="275"/>
      <c r="I18" s="347"/>
      <c r="J18" s="274"/>
      <c r="L18" s="274"/>
      <c r="M18" s="274"/>
      <c r="N18" s="274"/>
      <c r="O18" s="274"/>
      <c r="P18" s="274"/>
      <c r="Q18" s="274"/>
      <c r="R18" s="274"/>
    </row>
    <row r="19" spans="1:18" ht="16" x14ac:dyDescent="0.2">
      <c r="A19" s="275"/>
      <c r="B19" s="275"/>
      <c r="C19" s="275"/>
      <c r="D19" s="275"/>
      <c r="E19" s="275"/>
      <c r="F19" s="275"/>
      <c r="G19" s="275"/>
      <c r="H19" s="275"/>
      <c r="I19" s="274"/>
      <c r="J19" s="274"/>
      <c r="L19" s="274"/>
      <c r="M19" s="274"/>
      <c r="N19" s="274"/>
      <c r="O19" s="274"/>
      <c r="P19" s="274"/>
      <c r="Q19" s="274"/>
      <c r="R19" s="274"/>
    </row>
    <row r="20" spans="1:18" ht="16" x14ac:dyDescent="0.2">
      <c r="A20" s="275"/>
      <c r="B20" s="275"/>
      <c r="C20" s="275"/>
      <c r="D20" s="275"/>
      <c r="E20" s="275"/>
      <c r="F20" s="275"/>
      <c r="G20" s="275"/>
      <c r="H20" s="275"/>
      <c r="I20" s="274"/>
      <c r="J20" s="274"/>
      <c r="L20" s="274"/>
      <c r="M20" s="274"/>
      <c r="N20" s="274"/>
      <c r="O20" s="274"/>
      <c r="P20" s="274"/>
      <c r="Q20" s="274"/>
      <c r="R20" s="274"/>
    </row>
    <row r="21" spans="1:18" ht="16" x14ac:dyDescent="0.2">
      <c r="A21" s="275"/>
      <c r="B21" s="275"/>
      <c r="C21" s="275"/>
      <c r="D21" s="275"/>
      <c r="E21" s="275"/>
      <c r="F21" s="275"/>
      <c r="G21" s="275"/>
      <c r="H21" s="275"/>
      <c r="I21" s="274"/>
      <c r="J21" s="274"/>
      <c r="L21" s="274"/>
      <c r="M21" s="274"/>
      <c r="N21" s="274"/>
      <c r="O21" s="274"/>
      <c r="P21" s="274"/>
      <c r="Q21" s="274"/>
      <c r="R21" s="274"/>
    </row>
    <row r="22" spans="1:18" ht="16" x14ac:dyDescent="0.2">
      <c r="A22" s="275"/>
      <c r="B22" s="275"/>
      <c r="C22" s="275"/>
      <c r="D22" s="275"/>
      <c r="E22" s="275"/>
      <c r="F22" s="275"/>
      <c r="G22" s="275"/>
      <c r="H22" s="275"/>
      <c r="I22" s="274"/>
      <c r="J22" s="274"/>
      <c r="L22" s="274"/>
      <c r="M22" s="274"/>
      <c r="N22" s="274"/>
      <c r="O22" s="274"/>
      <c r="P22" s="274"/>
      <c r="Q22" s="274"/>
      <c r="R22" s="274"/>
    </row>
    <row r="23" spans="1:18" ht="16" x14ac:dyDescent="0.2">
      <c r="A23" s="275"/>
      <c r="B23" s="275"/>
      <c r="C23" s="275"/>
      <c r="D23" s="275"/>
      <c r="E23" s="275"/>
      <c r="F23" s="275"/>
      <c r="G23" s="275"/>
      <c r="H23" s="275"/>
      <c r="I23" s="274"/>
      <c r="J23" s="274"/>
      <c r="K23" s="274"/>
      <c r="L23" s="274"/>
      <c r="M23" s="274"/>
      <c r="N23" s="274"/>
      <c r="O23" s="274"/>
      <c r="P23" s="274"/>
      <c r="Q23" s="274"/>
      <c r="R23" s="274"/>
    </row>
    <row r="24" spans="1:18" ht="16" x14ac:dyDescent="0.2">
      <c r="A24" s="275"/>
      <c r="B24" s="275"/>
      <c r="C24" s="275"/>
      <c r="D24" s="275"/>
      <c r="E24" s="275"/>
      <c r="F24" s="275"/>
      <c r="G24" s="275"/>
      <c r="H24" s="275"/>
      <c r="I24" s="274"/>
      <c r="J24" s="274"/>
      <c r="K24" s="274"/>
      <c r="L24" s="274"/>
      <c r="M24" s="274"/>
      <c r="N24" s="274"/>
      <c r="O24" s="274"/>
      <c r="P24" s="274"/>
      <c r="Q24" s="274"/>
      <c r="R24" s="274"/>
    </row>
    <row r="25" spans="1:18" ht="16" x14ac:dyDescent="0.2">
      <c r="A25" s="275"/>
      <c r="B25" s="275"/>
      <c r="C25" s="275"/>
      <c r="D25" s="275"/>
      <c r="E25" s="275"/>
      <c r="F25" s="275"/>
      <c r="G25" s="275"/>
      <c r="H25" s="275"/>
      <c r="I25" s="274"/>
      <c r="J25" s="274"/>
      <c r="K25" s="274"/>
      <c r="L25" s="274"/>
      <c r="M25" s="274"/>
      <c r="N25" s="274"/>
      <c r="O25" s="274"/>
      <c r="P25" s="274"/>
      <c r="Q25" s="274"/>
      <c r="R25" s="274"/>
    </row>
    <row r="26" spans="1:18" ht="16" x14ac:dyDescent="0.2">
      <c r="A26" s="275"/>
      <c r="B26" s="275"/>
      <c r="C26" s="275"/>
      <c r="D26" s="275"/>
      <c r="E26" s="275"/>
      <c r="F26" s="275"/>
      <c r="G26" s="275"/>
      <c r="H26" s="275"/>
      <c r="I26" s="274"/>
      <c r="J26" s="274"/>
      <c r="K26" s="274"/>
      <c r="L26" s="274"/>
      <c r="M26" s="274"/>
      <c r="N26" s="274"/>
      <c r="O26" s="274"/>
      <c r="P26" s="274"/>
      <c r="Q26" s="274"/>
      <c r="R26" s="274"/>
    </row>
    <row r="27" spans="1:18" ht="16" x14ac:dyDescent="0.2">
      <c r="A27" s="275"/>
      <c r="B27" s="275"/>
      <c r="C27" s="275"/>
      <c r="D27" s="275"/>
      <c r="E27" s="275"/>
      <c r="F27" s="275"/>
      <c r="G27" s="275"/>
      <c r="H27" s="275"/>
      <c r="I27" s="274"/>
      <c r="J27" s="274"/>
      <c r="K27" s="274"/>
      <c r="L27" s="274"/>
      <c r="M27" s="274"/>
      <c r="N27" s="274"/>
      <c r="O27" s="274"/>
      <c r="P27" s="274"/>
      <c r="Q27" s="274"/>
      <c r="R27" s="274"/>
    </row>
    <row r="28" spans="1:18" ht="16" x14ac:dyDescent="0.2">
      <c r="A28" s="275"/>
      <c r="B28" s="275"/>
      <c r="C28" s="275"/>
      <c r="D28" s="275"/>
      <c r="E28" s="275"/>
      <c r="F28" s="275"/>
      <c r="G28" s="275"/>
      <c r="H28" s="275"/>
      <c r="I28" s="274"/>
      <c r="J28" s="274"/>
      <c r="K28" s="274"/>
      <c r="L28" s="274"/>
      <c r="M28" s="274"/>
      <c r="N28" s="274"/>
      <c r="O28" s="274"/>
      <c r="P28" s="274"/>
      <c r="Q28" s="274"/>
      <c r="R28" s="274"/>
    </row>
    <row r="29" spans="1:18" ht="16" x14ac:dyDescent="0.2">
      <c r="A29" s="275"/>
      <c r="B29" s="275"/>
      <c r="C29" s="275"/>
      <c r="D29" s="275"/>
      <c r="E29" s="275"/>
      <c r="F29" s="275"/>
      <c r="G29" s="275"/>
      <c r="H29" s="275"/>
      <c r="I29" s="274"/>
      <c r="J29" s="274"/>
      <c r="K29" s="274"/>
      <c r="L29" s="274"/>
      <c r="M29" s="274"/>
      <c r="N29" s="274"/>
      <c r="O29" s="274"/>
      <c r="P29" s="274"/>
      <c r="Q29" s="274"/>
      <c r="R29" s="274"/>
    </row>
    <row r="30" spans="1:18" ht="16" x14ac:dyDescent="0.2">
      <c r="A30" s="275"/>
      <c r="B30" s="275"/>
      <c r="C30" s="275"/>
      <c r="D30" s="275"/>
      <c r="E30" s="275"/>
      <c r="F30" s="275"/>
      <c r="G30" s="275"/>
      <c r="H30" s="275"/>
      <c r="I30" s="274"/>
      <c r="J30" s="274"/>
      <c r="K30" s="274"/>
      <c r="L30" s="274"/>
      <c r="M30" s="274"/>
      <c r="N30" s="274"/>
      <c r="O30" s="274"/>
      <c r="P30" s="274"/>
      <c r="Q30" s="274"/>
      <c r="R30" s="274"/>
    </row>
    <row r="31" spans="1:18" ht="16" x14ac:dyDescent="0.2">
      <c r="A31" s="275"/>
      <c r="B31" s="275"/>
      <c r="C31" s="275"/>
      <c r="D31" s="275"/>
      <c r="E31" s="275"/>
      <c r="F31" s="275"/>
      <c r="G31" s="275"/>
      <c r="H31" s="275"/>
      <c r="I31" s="274"/>
      <c r="J31" s="274"/>
      <c r="K31" s="274"/>
      <c r="L31" s="274"/>
      <c r="M31" s="274"/>
      <c r="N31" s="274"/>
      <c r="O31" s="274"/>
      <c r="P31" s="274"/>
      <c r="Q31" s="274"/>
      <c r="R31" s="274"/>
    </row>
    <row r="32" spans="1:18" ht="16" x14ac:dyDescent="0.2">
      <c r="A32" s="275"/>
      <c r="B32" s="275"/>
      <c r="C32" s="275"/>
      <c r="D32" s="275"/>
      <c r="E32" s="275"/>
      <c r="F32" s="275"/>
      <c r="G32" s="275"/>
      <c r="H32" s="275"/>
      <c r="I32" s="274"/>
      <c r="J32" s="274"/>
      <c r="K32" s="274"/>
      <c r="L32" s="274"/>
      <c r="M32" s="274"/>
      <c r="N32" s="274"/>
      <c r="O32" s="274"/>
      <c r="P32" s="274"/>
      <c r="Q32" s="274"/>
      <c r="R32" s="274"/>
    </row>
    <row r="33" spans="1:18" ht="16" x14ac:dyDescent="0.2">
      <c r="A33" s="275"/>
      <c r="B33" s="275"/>
      <c r="C33" s="275"/>
      <c r="D33" s="275"/>
      <c r="E33" s="275"/>
      <c r="F33" s="275"/>
      <c r="G33" s="275"/>
      <c r="H33" s="275"/>
      <c r="I33" s="274"/>
      <c r="J33" s="274"/>
      <c r="K33" s="274"/>
      <c r="L33" s="274"/>
      <c r="M33" s="274"/>
      <c r="N33" s="274"/>
      <c r="O33" s="274"/>
      <c r="P33" s="274"/>
      <c r="Q33" s="274"/>
      <c r="R33" s="274"/>
    </row>
    <row r="34" spans="1:18" ht="16" x14ac:dyDescent="0.2">
      <c r="A34" s="275"/>
      <c r="B34" s="275"/>
      <c r="C34" s="275"/>
      <c r="D34" s="275"/>
      <c r="E34" s="275"/>
      <c r="F34" s="275"/>
      <c r="G34" s="275"/>
      <c r="H34" s="275"/>
      <c r="I34" s="274"/>
      <c r="J34" s="274"/>
      <c r="K34" s="274"/>
      <c r="L34" s="274"/>
      <c r="M34" s="274"/>
      <c r="N34" s="274"/>
      <c r="O34" s="274"/>
      <c r="P34" s="274"/>
      <c r="Q34" s="274"/>
      <c r="R34" s="274"/>
    </row>
    <row r="35" spans="1:18" ht="16" x14ac:dyDescent="0.2">
      <c r="A35" s="275"/>
      <c r="B35" s="275"/>
      <c r="C35" s="275"/>
      <c r="D35" s="275"/>
      <c r="E35" s="275"/>
      <c r="F35" s="275"/>
      <c r="G35" s="275"/>
      <c r="H35" s="275"/>
      <c r="I35" s="274"/>
      <c r="J35" s="274"/>
      <c r="K35" s="274"/>
      <c r="L35" s="274"/>
      <c r="M35" s="274"/>
      <c r="N35" s="274"/>
      <c r="O35" s="274"/>
      <c r="P35" s="274"/>
      <c r="Q35" s="274"/>
      <c r="R35" s="274"/>
    </row>
    <row r="36" spans="1:18" ht="16" x14ac:dyDescent="0.2">
      <c r="A36" s="275"/>
      <c r="B36" s="275"/>
      <c r="C36" s="275"/>
      <c r="D36" s="275"/>
      <c r="E36" s="275"/>
      <c r="F36" s="275"/>
      <c r="G36" s="275"/>
      <c r="H36" s="275"/>
      <c r="I36" s="274"/>
      <c r="J36" s="274"/>
      <c r="K36" s="274"/>
      <c r="L36" s="274"/>
      <c r="M36" s="274"/>
      <c r="N36" s="274"/>
      <c r="O36" s="274"/>
      <c r="P36" s="274"/>
      <c r="Q36" s="274"/>
      <c r="R36" s="274"/>
    </row>
    <row r="37" spans="1:18" ht="16" x14ac:dyDescent="0.2">
      <c r="A37" s="275"/>
      <c r="B37" s="275"/>
      <c r="C37" s="275"/>
      <c r="D37" s="275"/>
      <c r="E37" s="275"/>
      <c r="F37" s="275"/>
      <c r="G37" s="275"/>
      <c r="H37" s="275"/>
      <c r="I37" s="274"/>
      <c r="J37" s="274"/>
      <c r="K37" s="274"/>
      <c r="L37" s="274"/>
      <c r="M37" s="274"/>
      <c r="N37" s="274"/>
      <c r="O37" s="274"/>
      <c r="P37" s="274"/>
      <c r="Q37" s="274"/>
      <c r="R37" s="274"/>
    </row>
    <row r="38" spans="1:18" ht="16" x14ac:dyDescent="0.2">
      <c r="A38" s="275"/>
      <c r="B38" s="275"/>
      <c r="C38" s="275"/>
      <c r="D38" s="275"/>
      <c r="E38" s="275"/>
      <c r="F38" s="275"/>
      <c r="G38" s="275"/>
      <c r="H38" s="275"/>
      <c r="I38" s="274"/>
      <c r="J38" s="274"/>
      <c r="K38" s="274"/>
      <c r="L38" s="274"/>
      <c r="M38" s="274"/>
      <c r="N38" s="274"/>
      <c r="O38" s="274"/>
      <c r="P38" s="274"/>
      <c r="Q38" s="274"/>
      <c r="R38" s="274"/>
    </row>
    <row r="39" spans="1:18" ht="16" x14ac:dyDescent="0.2">
      <c r="A39" s="275"/>
      <c r="B39" s="275"/>
      <c r="C39" s="275"/>
      <c r="D39" s="275"/>
      <c r="E39" s="275"/>
      <c r="F39" s="275"/>
      <c r="G39" s="275"/>
      <c r="H39" s="275"/>
      <c r="I39" s="274"/>
      <c r="J39" s="274"/>
      <c r="K39" s="274"/>
      <c r="L39" s="274"/>
      <c r="M39" s="274"/>
      <c r="N39" s="274"/>
      <c r="O39" s="274"/>
      <c r="P39" s="274"/>
      <c r="Q39" s="274"/>
      <c r="R39" s="274"/>
    </row>
    <row r="40" spans="1:18" ht="16" x14ac:dyDescent="0.2">
      <c r="A40" s="275"/>
      <c r="B40" s="275"/>
      <c r="C40" s="275"/>
      <c r="D40" s="275"/>
      <c r="E40" s="275"/>
      <c r="F40" s="275"/>
      <c r="G40" s="275"/>
      <c r="H40" s="275"/>
      <c r="I40" s="274"/>
      <c r="J40" s="274"/>
      <c r="K40" s="274"/>
      <c r="L40" s="274"/>
      <c r="M40" s="274"/>
      <c r="N40" s="274"/>
      <c r="O40" s="274"/>
      <c r="P40" s="274"/>
      <c r="Q40" s="274"/>
      <c r="R40" s="274"/>
    </row>
    <row r="41" spans="1:18" ht="16" x14ac:dyDescent="0.2">
      <c r="A41" s="275"/>
      <c r="B41" s="275"/>
      <c r="C41" s="275"/>
      <c r="D41" s="275"/>
      <c r="E41" s="275"/>
      <c r="F41" s="275"/>
      <c r="G41" s="275"/>
      <c r="H41" s="275"/>
      <c r="I41" s="274"/>
      <c r="J41" s="274"/>
      <c r="K41" s="274"/>
      <c r="L41" s="274"/>
      <c r="M41" s="274"/>
      <c r="N41" s="274"/>
      <c r="O41" s="274"/>
      <c r="P41" s="274"/>
      <c r="Q41" s="274"/>
      <c r="R41" s="274"/>
    </row>
    <row r="42" spans="1:18" ht="16" x14ac:dyDescent="0.2">
      <c r="A42" s="275"/>
      <c r="B42" s="275"/>
      <c r="C42" s="275"/>
      <c r="D42" s="275"/>
      <c r="E42" s="275"/>
      <c r="F42" s="275"/>
      <c r="G42" s="275"/>
      <c r="H42" s="275"/>
      <c r="I42" s="274"/>
      <c r="J42" s="274"/>
      <c r="K42" s="274"/>
      <c r="L42" s="274"/>
      <c r="M42" s="274"/>
      <c r="N42" s="274"/>
      <c r="O42" s="274"/>
      <c r="P42" s="274"/>
      <c r="Q42" s="274"/>
      <c r="R42" s="274"/>
    </row>
    <row r="43" spans="1:18" ht="16" x14ac:dyDescent="0.2">
      <c r="A43" s="275"/>
      <c r="B43" s="275"/>
      <c r="C43" s="275"/>
      <c r="D43" s="275"/>
      <c r="E43" s="275"/>
      <c r="F43" s="275"/>
      <c r="G43" s="275"/>
      <c r="H43" s="275"/>
      <c r="I43" s="274"/>
      <c r="J43" s="274"/>
      <c r="K43" s="274"/>
      <c r="L43" s="274"/>
      <c r="M43" s="274"/>
      <c r="N43" s="274"/>
      <c r="O43" s="274"/>
      <c r="P43" s="274"/>
      <c r="Q43" s="274"/>
      <c r="R43" s="274"/>
    </row>
    <row r="44" spans="1:18" ht="16" x14ac:dyDescent="0.2">
      <c r="A44" s="275"/>
      <c r="B44" s="275"/>
      <c r="C44" s="275"/>
      <c r="D44" s="275"/>
      <c r="E44" s="275"/>
      <c r="F44" s="275"/>
      <c r="G44" s="275"/>
      <c r="H44" s="275"/>
      <c r="I44" s="274"/>
      <c r="J44" s="274"/>
      <c r="K44" s="274"/>
      <c r="L44" s="274"/>
      <c r="M44" s="274"/>
      <c r="N44" s="274"/>
      <c r="O44" s="274"/>
      <c r="P44" s="274"/>
      <c r="Q44" s="274"/>
      <c r="R44" s="274"/>
    </row>
    <row r="45" spans="1:18" ht="16" x14ac:dyDescent="0.2">
      <c r="A45" s="275"/>
      <c r="B45" s="275"/>
      <c r="C45" s="275"/>
      <c r="D45" s="275"/>
      <c r="E45" s="275"/>
      <c r="F45" s="275"/>
      <c r="G45" s="275"/>
      <c r="H45" s="275"/>
      <c r="I45" s="274"/>
      <c r="J45" s="274"/>
      <c r="K45" s="274"/>
      <c r="L45" s="274"/>
      <c r="M45" s="274"/>
      <c r="N45" s="274"/>
      <c r="O45" s="274"/>
      <c r="P45" s="274"/>
      <c r="Q45" s="274"/>
      <c r="R45" s="274"/>
    </row>
    <row r="46" spans="1:18" ht="16" x14ac:dyDescent="0.2">
      <c r="A46" s="275"/>
      <c r="B46" s="275"/>
      <c r="C46" s="275"/>
      <c r="D46" s="275"/>
      <c r="E46" s="275"/>
      <c r="F46" s="275"/>
      <c r="G46" s="275"/>
      <c r="H46" s="275"/>
      <c r="I46" s="274"/>
      <c r="J46" s="274"/>
      <c r="K46" s="274"/>
      <c r="L46" s="274"/>
      <c r="M46" s="274"/>
      <c r="N46" s="274"/>
      <c r="O46" s="274"/>
      <c r="P46" s="274"/>
      <c r="Q46" s="274"/>
      <c r="R46" s="274"/>
    </row>
    <row r="47" spans="1:18" ht="16" x14ac:dyDescent="0.2">
      <c r="A47" s="275"/>
      <c r="B47" s="275"/>
      <c r="C47" s="275"/>
      <c r="D47" s="275"/>
      <c r="E47" s="275"/>
      <c r="F47" s="275"/>
      <c r="G47" s="275"/>
      <c r="H47" s="275"/>
      <c r="I47" s="274"/>
      <c r="J47" s="274"/>
      <c r="K47" s="274"/>
      <c r="L47" s="274"/>
      <c r="M47" s="274"/>
      <c r="N47" s="274"/>
      <c r="O47" s="274"/>
      <c r="P47" s="274"/>
      <c r="Q47" s="274"/>
      <c r="R47" s="274"/>
    </row>
    <row r="48" spans="1:18" ht="16" x14ac:dyDescent="0.2">
      <c r="A48" s="275"/>
      <c r="B48" s="275"/>
      <c r="C48" s="275"/>
      <c r="D48" s="275"/>
      <c r="E48" s="275"/>
      <c r="F48" s="275"/>
      <c r="G48" s="275"/>
      <c r="H48" s="275"/>
      <c r="I48" s="274"/>
      <c r="J48" s="274"/>
      <c r="K48" s="274"/>
      <c r="L48" s="274"/>
      <c r="M48" s="274"/>
      <c r="N48" s="274"/>
      <c r="O48" s="274"/>
      <c r="P48" s="274"/>
      <c r="Q48" s="274"/>
      <c r="R48" s="274"/>
    </row>
    <row r="49" spans="1:18" ht="16" x14ac:dyDescent="0.2">
      <c r="A49" s="275"/>
      <c r="B49" s="275"/>
      <c r="C49" s="275"/>
      <c r="D49" s="275"/>
      <c r="E49" s="275"/>
      <c r="F49" s="275"/>
      <c r="G49" s="275"/>
      <c r="H49" s="275"/>
      <c r="I49" s="274"/>
      <c r="J49" s="274"/>
      <c r="K49" s="274"/>
      <c r="L49" s="274"/>
      <c r="M49" s="274"/>
      <c r="N49" s="274"/>
      <c r="O49" s="274"/>
      <c r="P49" s="274"/>
      <c r="Q49" s="274"/>
      <c r="R49" s="274"/>
    </row>
    <row r="50" spans="1:18" ht="16" x14ac:dyDescent="0.2">
      <c r="A50" s="275"/>
      <c r="B50" s="275"/>
      <c r="C50" s="275"/>
      <c r="D50" s="275"/>
      <c r="E50" s="275"/>
      <c r="F50" s="275"/>
      <c r="G50" s="275"/>
      <c r="H50" s="275"/>
      <c r="I50" s="274"/>
      <c r="J50" s="274"/>
      <c r="K50" s="274"/>
      <c r="L50" s="274"/>
      <c r="M50" s="274"/>
      <c r="N50" s="274"/>
      <c r="O50" s="274"/>
      <c r="P50" s="274"/>
      <c r="Q50" s="274"/>
      <c r="R50" s="274"/>
    </row>
    <row r="51" spans="1:18" ht="16" x14ac:dyDescent="0.2">
      <c r="A51" s="275"/>
      <c r="B51" s="275"/>
      <c r="C51" s="275"/>
      <c r="D51" s="275"/>
      <c r="E51" s="275"/>
      <c r="F51" s="275"/>
      <c r="G51" s="275"/>
      <c r="H51" s="275"/>
      <c r="I51" s="274"/>
      <c r="J51" s="274"/>
      <c r="K51" s="274"/>
      <c r="L51" s="274"/>
      <c r="M51" s="274"/>
      <c r="N51" s="274"/>
      <c r="O51" s="274"/>
      <c r="P51" s="274"/>
      <c r="Q51" s="274"/>
      <c r="R51" s="274"/>
    </row>
    <row r="52" spans="1:18" ht="16" x14ac:dyDescent="0.2">
      <c r="A52" s="275"/>
      <c r="B52" s="275"/>
      <c r="C52" s="275"/>
      <c r="D52" s="275"/>
      <c r="E52" s="275"/>
      <c r="F52" s="275"/>
      <c r="G52" s="275"/>
      <c r="H52" s="275"/>
      <c r="I52" s="274"/>
      <c r="J52" s="274"/>
      <c r="K52" s="274"/>
      <c r="L52" s="274"/>
      <c r="M52" s="274"/>
      <c r="N52" s="274"/>
      <c r="O52" s="274"/>
      <c r="P52" s="274"/>
      <c r="Q52" s="274"/>
      <c r="R52" s="274"/>
    </row>
    <row r="53" spans="1:18" ht="16" x14ac:dyDescent="0.2">
      <c r="A53" s="275"/>
      <c r="B53" s="275"/>
      <c r="C53" s="275"/>
      <c r="D53" s="275"/>
      <c r="E53" s="275"/>
      <c r="F53" s="275"/>
      <c r="G53" s="275"/>
      <c r="H53" s="275"/>
      <c r="I53" s="274"/>
      <c r="J53" s="274"/>
      <c r="K53" s="274"/>
      <c r="L53" s="274"/>
      <c r="M53" s="274"/>
      <c r="N53" s="274"/>
      <c r="O53" s="274"/>
      <c r="P53" s="274"/>
      <c r="Q53" s="274"/>
      <c r="R53" s="274"/>
    </row>
    <row r="54" spans="1:18" ht="16" x14ac:dyDescent="0.2">
      <c r="A54" s="275"/>
      <c r="B54" s="275"/>
      <c r="C54" s="275"/>
      <c r="D54" s="275"/>
      <c r="E54" s="275"/>
      <c r="F54" s="275"/>
      <c r="G54" s="275"/>
      <c r="H54" s="275"/>
      <c r="I54" s="274"/>
      <c r="J54" s="274"/>
      <c r="K54" s="274"/>
      <c r="L54" s="274"/>
      <c r="M54" s="274"/>
      <c r="N54" s="274"/>
      <c r="O54" s="274"/>
      <c r="P54" s="274"/>
      <c r="Q54" s="274"/>
      <c r="R54" s="274"/>
    </row>
    <row r="55" spans="1:18" ht="16" x14ac:dyDescent="0.2">
      <c r="A55" s="275"/>
      <c r="B55" s="275"/>
      <c r="C55" s="275"/>
      <c r="D55" s="275"/>
      <c r="E55" s="275"/>
      <c r="F55" s="275"/>
      <c r="G55" s="275"/>
      <c r="H55" s="275"/>
      <c r="I55" s="274"/>
      <c r="J55" s="274"/>
      <c r="K55" s="274"/>
      <c r="L55" s="274"/>
      <c r="M55" s="274"/>
      <c r="N55" s="274"/>
      <c r="O55" s="274"/>
      <c r="P55" s="274"/>
      <c r="Q55" s="274"/>
      <c r="R55" s="274"/>
    </row>
    <row r="56" spans="1:18" ht="16" x14ac:dyDescent="0.2">
      <c r="A56" s="275"/>
      <c r="B56" s="275"/>
      <c r="C56" s="275"/>
      <c r="D56" s="275"/>
      <c r="E56" s="275"/>
      <c r="F56" s="275"/>
      <c r="G56" s="275"/>
      <c r="H56" s="275"/>
      <c r="I56" s="274"/>
      <c r="J56" s="274"/>
      <c r="K56" s="274"/>
      <c r="L56" s="274"/>
      <c r="M56" s="274"/>
      <c r="N56" s="274"/>
      <c r="O56" s="274"/>
      <c r="P56" s="274"/>
      <c r="Q56" s="274"/>
      <c r="R56" s="274"/>
    </row>
    <row r="57" spans="1:18" ht="16" x14ac:dyDescent="0.2">
      <c r="A57" s="275"/>
      <c r="B57" s="275"/>
      <c r="C57" s="275"/>
      <c r="D57" s="275"/>
      <c r="E57" s="275"/>
      <c r="F57" s="275"/>
      <c r="G57" s="275"/>
      <c r="H57" s="275"/>
      <c r="I57" s="274"/>
      <c r="J57" s="274"/>
      <c r="K57" s="274"/>
      <c r="L57" s="274"/>
      <c r="M57" s="274"/>
      <c r="N57" s="274"/>
      <c r="O57" s="274"/>
      <c r="P57" s="274"/>
      <c r="Q57" s="274"/>
      <c r="R57" s="274"/>
    </row>
    <row r="58" spans="1:18" ht="16" x14ac:dyDescent="0.2">
      <c r="A58" s="275"/>
      <c r="B58" s="275"/>
      <c r="C58" s="275"/>
      <c r="D58" s="275"/>
      <c r="E58" s="275"/>
      <c r="F58" s="275"/>
      <c r="G58" s="275"/>
      <c r="H58" s="275"/>
      <c r="I58" s="274"/>
      <c r="J58" s="274"/>
      <c r="K58" s="274"/>
      <c r="L58" s="274"/>
      <c r="M58" s="274"/>
      <c r="N58" s="274"/>
      <c r="O58" s="274"/>
      <c r="P58" s="274"/>
      <c r="Q58" s="274"/>
      <c r="R58" s="274"/>
    </row>
    <row r="59" spans="1:18" ht="16" x14ac:dyDescent="0.2">
      <c r="A59" s="275"/>
      <c r="B59" s="275"/>
      <c r="C59" s="275"/>
      <c r="D59" s="275"/>
      <c r="E59" s="275"/>
      <c r="F59" s="275"/>
      <c r="G59" s="275"/>
      <c r="H59" s="275"/>
      <c r="I59" s="274"/>
      <c r="J59" s="274"/>
      <c r="K59" s="274"/>
      <c r="L59" s="274"/>
      <c r="M59" s="274"/>
      <c r="N59" s="274"/>
      <c r="O59" s="274"/>
      <c r="P59" s="274"/>
      <c r="Q59" s="274"/>
      <c r="R59" s="274"/>
    </row>
    <row r="60" spans="1:18" ht="16" x14ac:dyDescent="0.2">
      <c r="A60" s="275"/>
      <c r="B60" s="275"/>
      <c r="C60" s="275"/>
      <c r="D60" s="275"/>
      <c r="E60" s="275"/>
      <c r="F60" s="275"/>
      <c r="G60" s="275"/>
      <c r="H60" s="275"/>
      <c r="I60" s="274"/>
      <c r="J60" s="274"/>
      <c r="K60" s="274"/>
      <c r="L60" s="274"/>
      <c r="M60" s="274"/>
      <c r="N60" s="274"/>
      <c r="O60" s="274"/>
      <c r="P60" s="274"/>
      <c r="Q60" s="274"/>
      <c r="R60" s="274"/>
    </row>
    <row r="61" spans="1:18" ht="16" x14ac:dyDescent="0.2">
      <c r="A61" s="275"/>
      <c r="B61" s="275"/>
      <c r="C61" s="275"/>
      <c r="D61" s="275"/>
      <c r="E61" s="275"/>
      <c r="F61" s="275"/>
      <c r="G61" s="275"/>
      <c r="H61" s="275"/>
      <c r="I61" s="274"/>
      <c r="J61" s="274"/>
      <c r="K61" s="274"/>
      <c r="L61" s="274"/>
      <c r="M61" s="274"/>
      <c r="N61" s="274"/>
      <c r="O61" s="274"/>
      <c r="P61" s="274"/>
      <c r="Q61" s="274"/>
      <c r="R61" s="274"/>
    </row>
    <row r="62" spans="1:18" ht="16" x14ac:dyDescent="0.2">
      <c r="A62" s="275"/>
      <c r="B62" s="275"/>
      <c r="C62" s="275"/>
      <c r="D62" s="275"/>
      <c r="E62" s="275"/>
      <c r="F62" s="275"/>
      <c r="G62" s="275"/>
      <c r="H62" s="275"/>
      <c r="I62" s="274"/>
      <c r="J62" s="274"/>
      <c r="K62" s="274"/>
      <c r="L62" s="274"/>
      <c r="M62" s="274"/>
      <c r="N62" s="274"/>
      <c r="O62" s="274"/>
      <c r="P62" s="274"/>
      <c r="Q62" s="274"/>
      <c r="R62" s="274"/>
    </row>
    <row r="63" spans="1:18" ht="16" x14ac:dyDescent="0.2">
      <c r="A63" s="275"/>
      <c r="B63" s="275"/>
      <c r="C63" s="275"/>
      <c r="D63" s="275"/>
      <c r="E63" s="275"/>
      <c r="F63" s="275"/>
      <c r="G63" s="275"/>
      <c r="H63" s="275"/>
      <c r="I63" s="274"/>
      <c r="J63" s="274"/>
      <c r="K63" s="274"/>
      <c r="L63" s="274"/>
      <c r="M63" s="274"/>
      <c r="N63" s="274"/>
      <c r="O63" s="274"/>
      <c r="P63" s="274"/>
      <c r="Q63" s="274"/>
      <c r="R63" s="274"/>
    </row>
    <row r="64" spans="1:18" ht="16" x14ac:dyDescent="0.2">
      <c r="A64" s="275"/>
      <c r="B64" s="275"/>
      <c r="C64" s="275"/>
      <c r="D64" s="275"/>
      <c r="E64" s="275"/>
      <c r="F64" s="275"/>
      <c r="G64" s="275"/>
      <c r="H64" s="275"/>
      <c r="I64" s="274"/>
      <c r="J64" s="274"/>
      <c r="K64" s="274"/>
      <c r="L64" s="274"/>
      <c r="M64" s="274"/>
      <c r="N64" s="274"/>
      <c r="O64" s="274"/>
      <c r="P64" s="274"/>
      <c r="Q64" s="274"/>
      <c r="R64" s="274"/>
    </row>
    <row r="65" spans="1:18" ht="16" x14ac:dyDescent="0.2">
      <c r="A65" s="275"/>
      <c r="B65" s="275"/>
      <c r="C65" s="275"/>
      <c r="D65" s="275"/>
      <c r="E65" s="275"/>
      <c r="F65" s="275"/>
      <c r="G65" s="275"/>
      <c r="H65" s="275"/>
      <c r="I65" s="274"/>
      <c r="J65" s="274"/>
      <c r="K65" s="274"/>
      <c r="L65" s="274"/>
      <c r="M65" s="274"/>
      <c r="N65" s="274"/>
      <c r="O65" s="274"/>
      <c r="P65" s="274"/>
      <c r="Q65" s="274"/>
      <c r="R65" s="274"/>
    </row>
    <row r="66" spans="1:18" ht="16" x14ac:dyDescent="0.2">
      <c r="A66" s="275"/>
      <c r="B66" s="275"/>
      <c r="C66" s="275"/>
      <c r="D66" s="275"/>
      <c r="E66" s="275"/>
      <c r="F66" s="275"/>
      <c r="G66" s="275"/>
      <c r="H66" s="275"/>
      <c r="I66" s="274"/>
      <c r="J66" s="274"/>
      <c r="K66" s="274"/>
      <c r="L66" s="274"/>
      <c r="M66" s="274"/>
      <c r="N66" s="274"/>
      <c r="O66" s="274"/>
      <c r="P66" s="274"/>
      <c r="Q66" s="274"/>
      <c r="R66" s="274"/>
    </row>
    <row r="67" spans="1:18" ht="16" x14ac:dyDescent="0.2">
      <c r="A67" s="275"/>
      <c r="B67" s="275"/>
      <c r="C67" s="275"/>
      <c r="D67" s="275"/>
      <c r="E67" s="275"/>
      <c r="F67" s="275"/>
      <c r="G67" s="275"/>
      <c r="H67" s="275"/>
      <c r="I67" s="274"/>
      <c r="J67" s="274"/>
      <c r="K67" s="274"/>
      <c r="L67" s="274"/>
      <c r="M67" s="274"/>
      <c r="N67" s="274"/>
      <c r="O67" s="274"/>
      <c r="P67" s="274"/>
      <c r="Q67" s="274"/>
      <c r="R67" s="274"/>
    </row>
    <row r="68" spans="1:18" ht="16" x14ac:dyDescent="0.2">
      <c r="A68" s="275"/>
      <c r="B68" s="275"/>
      <c r="C68" s="275"/>
      <c r="D68" s="275"/>
      <c r="E68" s="275"/>
      <c r="F68" s="275"/>
      <c r="G68" s="275"/>
      <c r="H68" s="275"/>
      <c r="I68" s="274"/>
      <c r="J68" s="274"/>
      <c r="K68" s="274"/>
      <c r="L68" s="274"/>
      <c r="M68" s="274"/>
      <c r="N68" s="274"/>
      <c r="O68" s="274"/>
      <c r="P68" s="274"/>
      <c r="Q68" s="274"/>
      <c r="R68" s="274"/>
    </row>
    <row r="69" spans="1:18" ht="16" x14ac:dyDescent="0.2">
      <c r="A69" s="275"/>
      <c r="B69" s="275"/>
      <c r="C69" s="275"/>
      <c r="D69" s="275"/>
      <c r="E69" s="275"/>
      <c r="F69" s="275"/>
      <c r="G69" s="275"/>
      <c r="H69" s="275"/>
      <c r="I69" s="274"/>
      <c r="J69" s="274"/>
      <c r="K69" s="274"/>
      <c r="L69" s="274"/>
      <c r="M69" s="274"/>
      <c r="N69" s="274"/>
      <c r="O69" s="274"/>
      <c r="P69" s="274"/>
      <c r="Q69" s="274"/>
      <c r="R69" s="274"/>
    </row>
    <row r="70" spans="1:18" ht="16" x14ac:dyDescent="0.2">
      <c r="A70" s="275"/>
      <c r="B70" s="275"/>
      <c r="C70" s="275"/>
      <c r="D70" s="275"/>
      <c r="E70" s="275"/>
      <c r="F70" s="275"/>
      <c r="G70" s="275"/>
      <c r="H70" s="275"/>
      <c r="I70" s="274"/>
      <c r="J70" s="274"/>
      <c r="K70" s="274"/>
      <c r="L70" s="274"/>
      <c r="M70" s="274"/>
      <c r="N70" s="274"/>
      <c r="O70" s="274"/>
      <c r="P70" s="274"/>
      <c r="Q70" s="274"/>
      <c r="R70" s="274"/>
    </row>
    <row r="71" spans="1:18" ht="16" x14ac:dyDescent="0.2">
      <c r="A71" s="275"/>
      <c r="B71" s="275"/>
      <c r="C71" s="275"/>
      <c r="D71" s="275"/>
      <c r="E71" s="275"/>
      <c r="F71" s="275"/>
      <c r="G71" s="275"/>
      <c r="H71" s="275"/>
      <c r="I71" s="274"/>
      <c r="J71" s="274"/>
      <c r="K71" s="274"/>
      <c r="L71" s="274"/>
      <c r="M71" s="274"/>
      <c r="N71" s="274"/>
      <c r="O71" s="274"/>
      <c r="P71" s="274"/>
      <c r="Q71" s="274"/>
      <c r="R71" s="274"/>
    </row>
    <row r="72" spans="1:18" ht="16" x14ac:dyDescent="0.2">
      <c r="A72" s="275"/>
      <c r="B72" s="275"/>
      <c r="C72" s="275"/>
      <c r="D72" s="275"/>
      <c r="E72" s="275"/>
      <c r="F72" s="275"/>
      <c r="G72" s="275"/>
      <c r="H72" s="275"/>
      <c r="I72" s="274"/>
      <c r="J72" s="274"/>
      <c r="K72" s="274"/>
      <c r="L72" s="274"/>
      <c r="M72" s="274"/>
      <c r="N72" s="274"/>
      <c r="O72" s="274"/>
      <c r="P72" s="274"/>
      <c r="Q72" s="274"/>
      <c r="R72" s="274"/>
    </row>
    <row r="73" spans="1:18" ht="16" x14ac:dyDescent="0.2">
      <c r="A73" s="275"/>
      <c r="B73" s="275"/>
      <c r="C73" s="275"/>
      <c r="D73" s="275"/>
      <c r="E73" s="275"/>
      <c r="F73" s="275"/>
      <c r="G73" s="275"/>
      <c r="H73" s="275"/>
      <c r="I73" s="274"/>
      <c r="J73" s="274"/>
      <c r="K73" s="274"/>
      <c r="L73" s="274"/>
      <c r="M73" s="274"/>
      <c r="N73" s="274"/>
      <c r="O73" s="274"/>
      <c r="P73" s="274"/>
      <c r="Q73" s="274"/>
      <c r="R73" s="274"/>
    </row>
    <row r="74" spans="1:18" ht="16" x14ac:dyDescent="0.2">
      <c r="A74" s="275"/>
      <c r="B74" s="275"/>
      <c r="C74" s="275"/>
      <c r="D74" s="275"/>
      <c r="E74" s="275"/>
      <c r="F74" s="275"/>
      <c r="G74" s="275"/>
      <c r="H74" s="275"/>
      <c r="I74" s="274"/>
      <c r="J74" s="274"/>
      <c r="K74" s="274"/>
      <c r="L74" s="274"/>
      <c r="M74" s="274"/>
      <c r="N74" s="274"/>
      <c r="O74" s="274"/>
      <c r="P74" s="274"/>
      <c r="Q74" s="274"/>
      <c r="R74" s="274"/>
    </row>
    <row r="75" spans="1:18" ht="16" x14ac:dyDescent="0.2">
      <c r="A75" s="275"/>
      <c r="B75" s="275"/>
      <c r="C75" s="275"/>
      <c r="D75" s="275"/>
      <c r="E75" s="275"/>
      <c r="F75" s="275"/>
      <c r="G75" s="275"/>
      <c r="H75" s="275"/>
      <c r="I75" s="274"/>
      <c r="J75" s="274"/>
      <c r="K75" s="274"/>
      <c r="L75" s="274"/>
      <c r="M75" s="274"/>
      <c r="N75" s="274"/>
      <c r="O75" s="274"/>
      <c r="P75" s="274"/>
      <c r="Q75" s="274"/>
      <c r="R75" s="274"/>
    </row>
    <row r="76" spans="1:18" ht="16" x14ac:dyDescent="0.2">
      <c r="A76" s="275"/>
      <c r="B76" s="275"/>
      <c r="C76" s="275"/>
      <c r="D76" s="275"/>
      <c r="E76" s="275"/>
      <c r="F76" s="275"/>
      <c r="G76" s="275"/>
      <c r="H76" s="275"/>
      <c r="I76" s="274"/>
      <c r="J76" s="274"/>
      <c r="K76" s="274"/>
      <c r="L76" s="274"/>
      <c r="M76" s="274"/>
      <c r="N76" s="274"/>
      <c r="O76" s="274"/>
      <c r="P76" s="274"/>
      <c r="Q76" s="274"/>
      <c r="R76" s="274"/>
    </row>
    <row r="77" spans="1:18" ht="16" x14ac:dyDescent="0.2">
      <c r="A77" s="275"/>
      <c r="B77" s="275"/>
      <c r="C77" s="275"/>
      <c r="D77" s="275"/>
      <c r="E77" s="275"/>
      <c r="F77" s="275"/>
      <c r="G77" s="275"/>
      <c r="H77" s="275"/>
      <c r="I77" s="274"/>
      <c r="J77" s="274"/>
      <c r="K77" s="274"/>
      <c r="L77" s="274"/>
      <c r="M77" s="274"/>
      <c r="N77" s="274"/>
      <c r="O77" s="274"/>
      <c r="P77" s="274"/>
      <c r="Q77" s="274"/>
      <c r="R77" s="274"/>
    </row>
    <row r="78" spans="1:18" ht="16" x14ac:dyDescent="0.2">
      <c r="A78" s="275"/>
      <c r="B78" s="275"/>
      <c r="C78" s="275"/>
      <c r="D78" s="275"/>
      <c r="E78" s="275"/>
      <c r="F78" s="275"/>
      <c r="G78" s="275"/>
      <c r="H78" s="275"/>
      <c r="I78" s="274"/>
      <c r="J78" s="274"/>
      <c r="K78" s="274"/>
      <c r="L78" s="274"/>
      <c r="M78" s="274"/>
      <c r="N78" s="274"/>
      <c r="O78" s="274"/>
      <c r="P78" s="274"/>
      <c r="Q78" s="274"/>
      <c r="R78" s="274"/>
    </row>
    <row r="79" spans="1:18" ht="16" x14ac:dyDescent="0.2">
      <c r="A79" s="275"/>
      <c r="B79" s="275"/>
      <c r="C79" s="275"/>
      <c r="D79" s="275"/>
      <c r="E79" s="275"/>
      <c r="F79" s="275"/>
      <c r="G79" s="275"/>
      <c r="H79" s="275"/>
      <c r="I79" s="274"/>
      <c r="J79" s="274"/>
      <c r="K79" s="274"/>
      <c r="L79" s="274"/>
      <c r="M79" s="274"/>
      <c r="N79" s="274"/>
      <c r="O79" s="274"/>
      <c r="P79" s="274"/>
      <c r="Q79" s="274"/>
      <c r="R79" s="274"/>
    </row>
    <row r="80" spans="1:18" ht="16" x14ac:dyDescent="0.2">
      <c r="A80" s="275"/>
      <c r="B80" s="275"/>
      <c r="C80" s="275"/>
      <c r="D80" s="275"/>
      <c r="E80" s="275"/>
      <c r="F80" s="275"/>
      <c r="G80" s="275"/>
      <c r="H80" s="275"/>
      <c r="I80" s="274"/>
      <c r="J80" s="274"/>
      <c r="K80" s="274"/>
      <c r="L80" s="274"/>
      <c r="M80" s="274"/>
      <c r="N80" s="274"/>
      <c r="O80" s="274"/>
      <c r="P80" s="274"/>
      <c r="Q80" s="274"/>
      <c r="R80" s="274"/>
    </row>
    <row r="81" spans="1:18" ht="16" x14ac:dyDescent="0.2">
      <c r="A81" s="275"/>
      <c r="B81" s="275"/>
      <c r="C81" s="275"/>
      <c r="D81" s="275"/>
      <c r="E81" s="275"/>
      <c r="F81" s="275"/>
      <c r="G81" s="275"/>
      <c r="H81" s="275"/>
      <c r="I81" s="274"/>
      <c r="J81" s="274"/>
      <c r="K81" s="274"/>
      <c r="L81" s="274"/>
      <c r="M81" s="274"/>
      <c r="N81" s="274"/>
      <c r="O81" s="274"/>
      <c r="P81" s="274"/>
      <c r="Q81" s="274"/>
      <c r="R81" s="274"/>
    </row>
    <row r="82" spans="1:18" ht="16" x14ac:dyDescent="0.2">
      <c r="A82" s="275"/>
      <c r="B82" s="275"/>
      <c r="C82" s="275"/>
      <c r="D82" s="275"/>
      <c r="E82" s="275"/>
      <c r="F82" s="275"/>
      <c r="G82" s="275"/>
      <c r="H82" s="275"/>
      <c r="I82" s="274"/>
      <c r="J82" s="274"/>
      <c r="K82" s="274"/>
      <c r="L82" s="274"/>
      <c r="M82" s="274"/>
      <c r="N82" s="274"/>
      <c r="O82" s="274"/>
      <c r="P82" s="274"/>
      <c r="Q82" s="274"/>
      <c r="R82" s="274"/>
    </row>
    <row r="83" spans="1:18" ht="16" x14ac:dyDescent="0.2">
      <c r="A83" s="275"/>
      <c r="B83" s="275"/>
      <c r="C83" s="275"/>
      <c r="D83" s="275"/>
      <c r="E83" s="275"/>
      <c r="F83" s="275"/>
      <c r="G83" s="275"/>
      <c r="H83" s="275"/>
      <c r="I83" s="274"/>
      <c r="J83" s="274"/>
      <c r="K83" s="274"/>
      <c r="L83" s="274"/>
      <c r="M83" s="274"/>
      <c r="N83" s="274"/>
      <c r="O83" s="274"/>
      <c r="P83" s="274"/>
      <c r="Q83" s="274"/>
      <c r="R83" s="274"/>
    </row>
    <row r="84" spans="1:18" ht="16" x14ac:dyDescent="0.2">
      <c r="A84" s="275"/>
      <c r="B84" s="275"/>
      <c r="C84" s="275"/>
      <c r="D84" s="275"/>
      <c r="E84" s="275"/>
      <c r="F84" s="275"/>
      <c r="G84" s="275"/>
      <c r="H84" s="275"/>
      <c r="I84" s="274"/>
      <c r="J84" s="274"/>
      <c r="K84" s="274"/>
      <c r="L84" s="274"/>
      <c r="M84" s="274"/>
      <c r="N84" s="274"/>
      <c r="O84" s="274"/>
      <c r="P84" s="274"/>
      <c r="Q84" s="274"/>
      <c r="R84" s="274"/>
    </row>
    <row r="85" spans="1:18" ht="16" x14ac:dyDescent="0.2">
      <c r="A85" s="275"/>
      <c r="B85" s="275"/>
      <c r="C85" s="275"/>
      <c r="D85" s="275"/>
      <c r="E85" s="275"/>
      <c r="F85" s="275"/>
      <c r="G85" s="275"/>
      <c r="H85" s="275"/>
      <c r="I85" s="274"/>
      <c r="J85" s="274"/>
      <c r="K85" s="274"/>
      <c r="L85" s="274"/>
      <c r="M85" s="274"/>
      <c r="N85" s="274"/>
      <c r="O85" s="274"/>
      <c r="P85" s="274"/>
      <c r="Q85" s="274"/>
      <c r="R85" s="274"/>
    </row>
    <row r="86" spans="1:18" ht="16" x14ac:dyDescent="0.2">
      <c r="A86" s="275"/>
      <c r="B86" s="275"/>
      <c r="C86" s="275"/>
      <c r="D86" s="275"/>
      <c r="E86" s="275"/>
      <c r="F86" s="275"/>
      <c r="G86" s="275"/>
      <c r="H86" s="275"/>
      <c r="I86" s="274"/>
      <c r="J86" s="274"/>
      <c r="K86" s="274"/>
      <c r="L86" s="274"/>
      <c r="M86" s="274"/>
      <c r="N86" s="274"/>
      <c r="O86" s="274"/>
      <c r="P86" s="274"/>
      <c r="Q86" s="274"/>
      <c r="R86" s="274"/>
    </row>
    <row r="87" spans="1:18" ht="16" x14ac:dyDescent="0.2">
      <c r="A87" s="275"/>
      <c r="B87" s="275"/>
      <c r="C87" s="275"/>
      <c r="D87" s="275"/>
      <c r="E87" s="275"/>
      <c r="F87" s="275"/>
      <c r="G87" s="275"/>
      <c r="H87" s="275"/>
      <c r="I87" s="274"/>
      <c r="J87" s="274"/>
      <c r="K87" s="274"/>
      <c r="L87" s="274"/>
      <c r="M87" s="274"/>
      <c r="N87" s="274"/>
      <c r="O87" s="274"/>
      <c r="P87" s="274"/>
      <c r="Q87" s="274"/>
      <c r="R87" s="274"/>
    </row>
    <row r="88" spans="1:18" ht="16" x14ac:dyDescent="0.2">
      <c r="A88" s="275"/>
      <c r="B88" s="275"/>
      <c r="C88" s="275"/>
      <c r="D88" s="275"/>
      <c r="E88" s="275"/>
      <c r="F88" s="275"/>
      <c r="G88" s="275"/>
      <c r="H88" s="275"/>
      <c r="I88" s="274"/>
      <c r="J88" s="274"/>
      <c r="K88" s="274"/>
      <c r="L88" s="274"/>
      <c r="M88" s="274"/>
      <c r="N88" s="274"/>
      <c r="O88" s="274"/>
      <c r="P88" s="274"/>
      <c r="Q88" s="274"/>
      <c r="R88" s="274"/>
    </row>
    <row r="89" spans="1:18" ht="16" x14ac:dyDescent="0.2">
      <c r="A89" s="275"/>
      <c r="B89" s="275"/>
      <c r="C89" s="275"/>
      <c r="D89" s="275"/>
      <c r="E89" s="275"/>
      <c r="F89" s="275"/>
      <c r="G89" s="275"/>
      <c r="H89" s="275"/>
      <c r="I89" s="274"/>
      <c r="J89" s="274"/>
      <c r="K89" s="274"/>
      <c r="L89" s="274"/>
      <c r="M89" s="274"/>
      <c r="N89" s="274"/>
      <c r="O89" s="274"/>
      <c r="P89" s="274"/>
      <c r="Q89" s="274"/>
      <c r="R89" s="274"/>
    </row>
    <row r="90" spans="1:18" ht="16" x14ac:dyDescent="0.2">
      <c r="A90" s="275"/>
      <c r="B90" s="275"/>
      <c r="C90" s="275"/>
      <c r="D90" s="275"/>
      <c r="E90" s="275"/>
      <c r="F90" s="275"/>
      <c r="G90" s="275"/>
      <c r="H90" s="275"/>
      <c r="I90" s="274"/>
      <c r="J90" s="274"/>
      <c r="K90" s="274"/>
      <c r="L90" s="274"/>
      <c r="M90" s="274"/>
      <c r="N90" s="274"/>
      <c r="O90" s="274"/>
      <c r="P90" s="274"/>
      <c r="Q90" s="274"/>
      <c r="R90" s="274"/>
    </row>
    <row r="91" spans="1:18" ht="16" x14ac:dyDescent="0.2">
      <c r="A91" s="275"/>
      <c r="B91" s="275"/>
      <c r="C91" s="275"/>
      <c r="D91" s="275"/>
      <c r="E91" s="275"/>
      <c r="F91" s="275"/>
      <c r="G91" s="275"/>
      <c r="H91" s="275"/>
      <c r="I91" s="274"/>
      <c r="J91" s="274"/>
      <c r="K91" s="274"/>
      <c r="L91" s="274"/>
      <c r="M91" s="274"/>
      <c r="N91" s="274"/>
      <c r="O91" s="274"/>
      <c r="P91" s="274"/>
      <c r="Q91" s="274"/>
      <c r="R91" s="274"/>
    </row>
    <row r="92" spans="1:18" ht="16" x14ac:dyDescent="0.2">
      <c r="A92" s="275"/>
      <c r="B92" s="275"/>
      <c r="C92" s="275"/>
      <c r="D92" s="275"/>
      <c r="E92" s="275"/>
      <c r="F92" s="275"/>
      <c r="G92" s="275"/>
      <c r="H92" s="275"/>
      <c r="I92" s="274"/>
      <c r="J92" s="274"/>
      <c r="K92" s="274"/>
      <c r="L92" s="274"/>
      <c r="M92" s="274"/>
      <c r="N92" s="274"/>
      <c r="O92" s="274"/>
      <c r="P92" s="274"/>
      <c r="Q92" s="274"/>
      <c r="R92" s="274"/>
    </row>
    <row r="93" spans="1:18" ht="16" x14ac:dyDescent="0.2">
      <c r="A93" s="275"/>
      <c r="B93" s="275"/>
      <c r="C93" s="275"/>
      <c r="D93" s="275"/>
      <c r="E93" s="275"/>
      <c r="F93" s="275"/>
      <c r="G93" s="275"/>
      <c r="H93" s="275"/>
      <c r="I93" s="274"/>
      <c r="J93" s="274"/>
      <c r="K93" s="274"/>
      <c r="L93" s="274"/>
      <c r="M93" s="274"/>
      <c r="N93" s="274"/>
      <c r="O93" s="274"/>
      <c r="P93" s="274"/>
      <c r="Q93" s="274"/>
      <c r="R93" s="274"/>
    </row>
    <row r="94" spans="1:18" ht="16" x14ac:dyDescent="0.2">
      <c r="A94" s="275"/>
      <c r="B94" s="275"/>
      <c r="C94" s="275"/>
      <c r="D94" s="275"/>
      <c r="E94" s="275"/>
      <c r="F94" s="275"/>
      <c r="G94" s="275"/>
      <c r="H94" s="275"/>
      <c r="I94" s="274"/>
      <c r="J94" s="274"/>
      <c r="K94" s="274"/>
      <c r="L94" s="274"/>
      <c r="M94" s="274"/>
      <c r="N94" s="274"/>
      <c r="O94" s="274"/>
      <c r="P94" s="274"/>
      <c r="Q94" s="274"/>
      <c r="R94" s="274"/>
    </row>
    <row r="95" spans="1:18" ht="16" x14ac:dyDescent="0.2">
      <c r="A95" s="275"/>
      <c r="B95" s="275"/>
      <c r="C95" s="275"/>
      <c r="D95" s="275"/>
      <c r="E95" s="275"/>
      <c r="F95" s="275"/>
      <c r="G95" s="275"/>
      <c r="H95" s="275"/>
      <c r="I95" s="274"/>
      <c r="J95" s="274"/>
      <c r="K95" s="274"/>
      <c r="L95" s="274"/>
      <c r="M95" s="274"/>
      <c r="N95" s="274"/>
      <c r="O95" s="274"/>
      <c r="P95" s="274"/>
      <c r="Q95" s="274"/>
      <c r="R95" s="274"/>
    </row>
    <row r="96" spans="1:18" ht="16" x14ac:dyDescent="0.2">
      <c r="A96" s="275"/>
      <c r="B96" s="275"/>
      <c r="C96" s="275"/>
      <c r="D96" s="275"/>
      <c r="E96" s="275"/>
      <c r="F96" s="275"/>
      <c r="G96" s="275"/>
      <c r="H96" s="275"/>
      <c r="I96" s="274"/>
      <c r="J96" s="274"/>
      <c r="K96" s="274"/>
      <c r="L96" s="274"/>
      <c r="M96" s="274"/>
      <c r="N96" s="274"/>
      <c r="O96" s="274"/>
      <c r="P96" s="274"/>
      <c r="Q96" s="274"/>
      <c r="R96" s="274"/>
    </row>
    <row r="97" spans="1:18" ht="16" x14ac:dyDescent="0.2">
      <c r="A97" s="275"/>
      <c r="B97" s="275"/>
      <c r="C97" s="275"/>
      <c r="D97" s="275"/>
      <c r="E97" s="275"/>
      <c r="F97" s="275"/>
      <c r="G97" s="275"/>
      <c r="H97" s="275"/>
      <c r="I97" s="274"/>
      <c r="J97" s="274"/>
      <c r="K97" s="274"/>
      <c r="L97" s="274"/>
      <c r="M97" s="274"/>
      <c r="N97" s="274"/>
      <c r="O97" s="274"/>
      <c r="P97" s="274"/>
      <c r="Q97" s="274"/>
      <c r="R97" s="274"/>
    </row>
    <row r="98" spans="1:18" ht="16" x14ac:dyDescent="0.2">
      <c r="A98" s="275"/>
      <c r="B98" s="275"/>
      <c r="C98" s="275"/>
      <c r="D98" s="275"/>
      <c r="E98" s="275"/>
      <c r="F98" s="275"/>
      <c r="G98" s="275"/>
      <c r="H98" s="275"/>
      <c r="I98" s="274"/>
      <c r="J98" s="274"/>
      <c r="K98" s="274"/>
      <c r="L98" s="274"/>
      <c r="M98" s="274"/>
      <c r="N98" s="274"/>
      <c r="O98" s="274"/>
      <c r="P98" s="274"/>
      <c r="Q98" s="274"/>
      <c r="R98" s="274"/>
    </row>
    <row r="99" spans="1:18" ht="16" x14ac:dyDescent="0.2">
      <c r="A99" s="275"/>
      <c r="B99" s="275"/>
      <c r="C99" s="275"/>
      <c r="D99" s="275"/>
      <c r="E99" s="275"/>
      <c r="F99" s="275"/>
      <c r="G99" s="275"/>
      <c r="H99" s="275"/>
      <c r="I99" s="274"/>
      <c r="J99" s="274"/>
      <c r="K99" s="274"/>
      <c r="L99" s="274"/>
      <c r="M99" s="274"/>
      <c r="N99" s="274"/>
      <c r="O99" s="274"/>
      <c r="P99" s="274"/>
      <c r="Q99" s="274"/>
      <c r="R99" s="274"/>
    </row>
    <row r="100" spans="1:18" ht="16" x14ac:dyDescent="0.2">
      <c r="A100" s="275"/>
      <c r="B100" s="275"/>
      <c r="C100" s="275"/>
      <c r="D100" s="275"/>
      <c r="E100" s="275"/>
      <c r="F100" s="275"/>
      <c r="G100" s="275"/>
      <c r="H100" s="275"/>
      <c r="I100" s="274"/>
      <c r="J100" s="274"/>
      <c r="K100" s="274"/>
      <c r="L100" s="274"/>
      <c r="M100" s="274"/>
      <c r="N100" s="274"/>
      <c r="O100" s="274"/>
      <c r="P100" s="274"/>
      <c r="Q100" s="274"/>
      <c r="R100" s="274"/>
    </row>
    <row r="101" spans="1:18" ht="16" x14ac:dyDescent="0.2">
      <c r="A101" s="275"/>
      <c r="B101" s="275"/>
      <c r="C101" s="275"/>
      <c r="D101" s="275"/>
      <c r="E101" s="275"/>
      <c r="F101" s="275"/>
      <c r="G101" s="275"/>
      <c r="H101" s="275"/>
      <c r="I101" s="274"/>
      <c r="J101" s="274"/>
      <c r="K101" s="274"/>
      <c r="L101" s="274"/>
      <c r="M101" s="274"/>
      <c r="N101" s="274"/>
      <c r="O101" s="274"/>
      <c r="P101" s="274"/>
      <c r="Q101" s="274"/>
      <c r="R101" s="274"/>
    </row>
    <row r="102" spans="1:18" ht="16" x14ac:dyDescent="0.2">
      <c r="A102" s="275"/>
      <c r="B102" s="275"/>
      <c r="C102" s="275"/>
      <c r="D102" s="275"/>
      <c r="E102" s="275"/>
      <c r="F102" s="275"/>
      <c r="G102" s="275"/>
      <c r="H102" s="275"/>
      <c r="I102" s="274"/>
      <c r="J102" s="274"/>
      <c r="K102" s="274"/>
      <c r="L102" s="274"/>
      <c r="M102" s="274"/>
      <c r="N102" s="274"/>
      <c r="O102" s="274"/>
      <c r="P102" s="274"/>
      <c r="Q102" s="274"/>
      <c r="R102" s="274"/>
    </row>
    <row r="103" spans="1:18" ht="16" x14ac:dyDescent="0.2">
      <c r="A103" s="275"/>
      <c r="B103" s="275"/>
      <c r="C103" s="275"/>
      <c r="D103" s="275"/>
      <c r="E103" s="275"/>
      <c r="F103" s="275"/>
      <c r="G103" s="275"/>
      <c r="H103" s="275"/>
      <c r="I103" s="274"/>
      <c r="J103" s="274"/>
      <c r="K103" s="274"/>
      <c r="L103" s="274"/>
      <c r="M103" s="274"/>
      <c r="N103" s="274"/>
      <c r="O103" s="274"/>
      <c r="P103" s="274"/>
      <c r="Q103" s="274"/>
      <c r="R103" s="274"/>
    </row>
    <row r="104" spans="1:18" ht="16" x14ac:dyDescent="0.2">
      <c r="A104" s="275"/>
      <c r="B104" s="275"/>
      <c r="C104" s="275"/>
      <c r="D104" s="275"/>
      <c r="E104" s="275"/>
      <c r="F104" s="275"/>
      <c r="G104" s="275"/>
      <c r="H104" s="275"/>
      <c r="I104" s="274"/>
      <c r="J104" s="274"/>
      <c r="K104" s="274"/>
      <c r="L104" s="274"/>
      <c r="M104" s="274"/>
      <c r="N104" s="274"/>
      <c r="O104" s="274"/>
      <c r="P104" s="274"/>
      <c r="Q104" s="274"/>
      <c r="R104" s="274"/>
    </row>
    <row r="105" spans="1:18" ht="16" x14ac:dyDescent="0.2">
      <c r="A105" s="275"/>
      <c r="B105" s="275"/>
      <c r="C105" s="275"/>
      <c r="D105" s="275"/>
      <c r="E105" s="275"/>
      <c r="F105" s="275"/>
      <c r="G105" s="275"/>
      <c r="H105" s="275"/>
      <c r="I105" s="274"/>
      <c r="J105" s="274"/>
      <c r="K105" s="274"/>
      <c r="L105" s="274"/>
      <c r="M105" s="274"/>
      <c r="N105" s="274"/>
      <c r="O105" s="274"/>
      <c r="P105" s="274"/>
      <c r="Q105" s="274"/>
      <c r="R105" s="274"/>
    </row>
    <row r="106" spans="1:18" ht="16" x14ac:dyDescent="0.2">
      <c r="A106" s="275"/>
      <c r="B106" s="275"/>
      <c r="C106" s="275"/>
      <c r="D106" s="275"/>
      <c r="E106" s="275"/>
      <c r="F106" s="275"/>
      <c r="G106" s="275"/>
      <c r="H106" s="275"/>
      <c r="I106" s="274"/>
      <c r="J106" s="274"/>
      <c r="K106" s="274"/>
      <c r="L106" s="274"/>
      <c r="M106" s="274"/>
      <c r="N106" s="274"/>
      <c r="O106" s="274"/>
      <c r="P106" s="274"/>
      <c r="Q106" s="274"/>
      <c r="R106" s="274"/>
    </row>
    <row r="107" spans="1:18" ht="16" x14ac:dyDescent="0.2">
      <c r="A107" s="275"/>
      <c r="B107" s="275"/>
      <c r="C107" s="275"/>
      <c r="D107" s="275"/>
      <c r="E107" s="275"/>
      <c r="F107" s="275"/>
      <c r="G107" s="275"/>
      <c r="H107" s="275"/>
      <c r="I107" s="274"/>
      <c r="J107" s="274"/>
      <c r="K107" s="274"/>
      <c r="L107" s="274"/>
      <c r="M107" s="274"/>
      <c r="N107" s="274"/>
      <c r="O107" s="274"/>
      <c r="P107" s="274"/>
      <c r="Q107" s="274"/>
      <c r="R107" s="274"/>
    </row>
    <row r="108" spans="1:18" ht="16" x14ac:dyDescent="0.2">
      <c r="A108" s="275"/>
      <c r="B108" s="275"/>
      <c r="C108" s="275"/>
      <c r="D108" s="275"/>
      <c r="E108" s="275"/>
      <c r="F108" s="275"/>
      <c r="G108" s="275"/>
      <c r="H108" s="275"/>
      <c r="I108" s="274"/>
      <c r="J108" s="274"/>
      <c r="K108" s="274"/>
      <c r="L108" s="274"/>
      <c r="M108" s="274"/>
      <c r="N108" s="274"/>
      <c r="O108" s="274"/>
      <c r="P108" s="274"/>
      <c r="Q108" s="274"/>
      <c r="R108" s="274"/>
    </row>
    <row r="109" spans="1:18" ht="16" x14ac:dyDescent="0.2">
      <c r="A109" s="275"/>
      <c r="B109" s="275"/>
      <c r="C109" s="275"/>
      <c r="D109" s="275"/>
      <c r="E109" s="275"/>
      <c r="F109" s="275"/>
      <c r="G109" s="275"/>
      <c r="H109" s="275"/>
      <c r="I109" s="274"/>
      <c r="J109" s="274"/>
      <c r="K109" s="274"/>
      <c r="L109" s="274"/>
      <c r="M109" s="274"/>
      <c r="N109" s="274"/>
      <c r="O109" s="274"/>
      <c r="P109" s="274"/>
      <c r="Q109" s="274"/>
      <c r="R109" s="274"/>
    </row>
    <row r="110" spans="1:18" ht="16" x14ac:dyDescent="0.2">
      <c r="A110" s="275"/>
      <c r="B110" s="275"/>
      <c r="C110" s="275"/>
      <c r="D110" s="275"/>
      <c r="E110" s="275"/>
      <c r="F110" s="275"/>
      <c r="G110" s="275"/>
      <c r="H110" s="275"/>
      <c r="I110" s="274"/>
      <c r="J110" s="274"/>
      <c r="K110" s="274"/>
      <c r="L110" s="274"/>
      <c r="M110" s="274"/>
      <c r="N110" s="274"/>
      <c r="O110" s="274"/>
      <c r="P110" s="274"/>
      <c r="Q110" s="274"/>
      <c r="R110" s="274"/>
    </row>
    <row r="111" spans="1:18" ht="16" x14ac:dyDescent="0.2">
      <c r="A111" s="275"/>
      <c r="B111" s="275"/>
      <c r="C111" s="275"/>
      <c r="D111" s="275"/>
      <c r="E111" s="275"/>
      <c r="F111" s="275"/>
      <c r="G111" s="275"/>
      <c r="H111" s="275"/>
      <c r="I111" s="274"/>
      <c r="J111" s="274"/>
      <c r="K111" s="274"/>
      <c r="L111" s="274"/>
      <c r="M111" s="274"/>
      <c r="N111" s="274"/>
      <c r="O111" s="274"/>
      <c r="P111" s="274"/>
      <c r="Q111" s="274"/>
      <c r="R111" s="274"/>
    </row>
    <row r="112" spans="1:18" ht="16" x14ac:dyDescent="0.2">
      <c r="A112" s="275"/>
      <c r="B112" s="275"/>
      <c r="C112" s="275"/>
      <c r="D112" s="275"/>
      <c r="E112" s="275"/>
      <c r="F112" s="275"/>
      <c r="G112" s="275"/>
      <c r="H112" s="275"/>
      <c r="I112" s="274"/>
      <c r="J112" s="274"/>
      <c r="K112" s="274"/>
      <c r="L112" s="274"/>
      <c r="M112" s="274"/>
      <c r="N112" s="274"/>
      <c r="O112" s="274"/>
      <c r="P112" s="274"/>
      <c r="Q112" s="274"/>
      <c r="R112" s="274"/>
    </row>
    <row r="113" spans="1:18" ht="16" x14ac:dyDescent="0.2">
      <c r="A113" s="275"/>
      <c r="B113" s="275"/>
      <c r="C113" s="275"/>
      <c r="D113" s="275"/>
      <c r="E113" s="275"/>
      <c r="F113" s="275"/>
      <c r="G113" s="275"/>
      <c r="H113" s="275"/>
      <c r="I113" s="274"/>
      <c r="J113" s="274"/>
      <c r="K113" s="274"/>
      <c r="L113" s="274"/>
      <c r="M113" s="274"/>
      <c r="N113" s="274"/>
      <c r="O113" s="274"/>
      <c r="P113" s="274"/>
      <c r="Q113" s="274"/>
      <c r="R113" s="274"/>
    </row>
    <row r="114" spans="1:18" ht="16" x14ac:dyDescent="0.2">
      <c r="A114" s="275"/>
      <c r="B114" s="275"/>
      <c r="C114" s="275"/>
      <c r="D114" s="275"/>
      <c r="E114" s="275"/>
      <c r="F114" s="275"/>
      <c r="G114" s="275"/>
      <c r="H114" s="275"/>
      <c r="I114" s="274"/>
      <c r="J114" s="274"/>
      <c r="K114" s="274"/>
      <c r="L114" s="274"/>
      <c r="M114" s="274"/>
      <c r="N114" s="274"/>
      <c r="O114" s="274"/>
      <c r="P114" s="274"/>
      <c r="Q114" s="274"/>
      <c r="R114" s="274"/>
    </row>
    <row r="115" spans="1:18" ht="16" x14ac:dyDescent="0.2">
      <c r="A115" s="275"/>
      <c r="B115" s="275"/>
      <c r="C115" s="275"/>
      <c r="D115" s="275"/>
      <c r="E115" s="275"/>
      <c r="F115" s="275"/>
      <c r="G115" s="275"/>
      <c r="H115" s="275"/>
      <c r="I115" s="274"/>
      <c r="J115" s="274"/>
      <c r="K115" s="274"/>
      <c r="L115" s="274"/>
      <c r="M115" s="274"/>
      <c r="N115" s="274"/>
      <c r="O115" s="274"/>
      <c r="P115" s="274"/>
      <c r="Q115" s="274"/>
      <c r="R115" s="274"/>
    </row>
    <row r="116" spans="1:18" ht="16" x14ac:dyDescent="0.2">
      <c r="A116" s="275"/>
      <c r="B116" s="275"/>
      <c r="C116" s="275"/>
      <c r="D116" s="275"/>
      <c r="E116" s="275"/>
      <c r="F116" s="275"/>
      <c r="G116" s="275"/>
      <c r="H116" s="275"/>
      <c r="I116" s="274"/>
      <c r="J116" s="274"/>
      <c r="K116" s="274"/>
      <c r="L116" s="274"/>
      <c r="M116" s="274"/>
      <c r="N116" s="274"/>
      <c r="O116" s="274"/>
      <c r="P116" s="274"/>
      <c r="Q116" s="274"/>
      <c r="R116" s="274"/>
    </row>
    <row r="117" spans="1:18" ht="16" x14ac:dyDescent="0.2">
      <c r="A117" s="275"/>
      <c r="B117" s="275"/>
      <c r="C117" s="275"/>
      <c r="D117" s="275"/>
      <c r="E117" s="275"/>
      <c r="F117" s="275"/>
      <c r="G117" s="275"/>
      <c r="H117" s="275"/>
      <c r="I117" s="274"/>
      <c r="J117" s="274"/>
      <c r="K117" s="274"/>
      <c r="L117" s="274"/>
      <c r="M117" s="274"/>
      <c r="N117" s="274"/>
      <c r="O117" s="274"/>
      <c r="P117" s="274"/>
      <c r="Q117" s="274"/>
      <c r="R117" s="274"/>
    </row>
    <row r="118" spans="1:18" ht="16" x14ac:dyDescent="0.2">
      <c r="A118" s="275"/>
      <c r="B118" s="275"/>
      <c r="C118" s="275"/>
      <c r="D118" s="275"/>
      <c r="E118" s="275"/>
      <c r="F118" s="275"/>
      <c r="G118" s="275"/>
      <c r="H118" s="275"/>
      <c r="I118" s="274"/>
      <c r="J118" s="274"/>
      <c r="K118" s="274"/>
      <c r="L118" s="274"/>
      <c r="M118" s="274"/>
      <c r="N118" s="274"/>
      <c r="O118" s="274"/>
      <c r="P118" s="274"/>
      <c r="Q118" s="274"/>
      <c r="R118" s="274"/>
    </row>
    <row r="119" spans="1:18" ht="16" x14ac:dyDescent="0.2">
      <c r="A119" s="275"/>
      <c r="B119" s="275"/>
      <c r="C119" s="275"/>
      <c r="D119" s="275"/>
      <c r="E119" s="275"/>
      <c r="F119" s="275"/>
      <c r="G119" s="275"/>
      <c r="H119" s="275"/>
      <c r="I119" s="274"/>
      <c r="J119" s="274"/>
      <c r="K119" s="274"/>
      <c r="L119" s="274"/>
      <c r="M119" s="274"/>
      <c r="N119" s="274"/>
      <c r="O119" s="274"/>
      <c r="P119" s="274"/>
      <c r="Q119" s="274"/>
      <c r="R119" s="274"/>
    </row>
    <row r="120" spans="1:18" ht="16" x14ac:dyDescent="0.2">
      <c r="A120" s="275"/>
      <c r="B120" s="275"/>
      <c r="C120" s="275"/>
      <c r="D120" s="275"/>
      <c r="E120" s="275"/>
      <c r="F120" s="275"/>
      <c r="G120" s="275"/>
      <c r="H120" s="275"/>
      <c r="I120" s="274"/>
      <c r="J120" s="274"/>
      <c r="K120" s="274"/>
      <c r="L120" s="274"/>
      <c r="M120" s="274"/>
      <c r="N120" s="274"/>
      <c r="O120" s="274"/>
      <c r="P120" s="274"/>
      <c r="Q120" s="274"/>
      <c r="R120" s="274"/>
    </row>
    <row r="121" spans="1:18" ht="16" x14ac:dyDescent="0.2">
      <c r="A121" s="275"/>
      <c r="B121" s="275"/>
      <c r="C121" s="275"/>
      <c r="D121" s="275"/>
      <c r="E121" s="275"/>
      <c r="F121" s="275"/>
      <c r="G121" s="275"/>
      <c r="H121" s="275"/>
      <c r="I121" s="274"/>
      <c r="J121" s="274"/>
      <c r="K121" s="274"/>
      <c r="L121" s="274"/>
      <c r="M121" s="274"/>
      <c r="N121" s="274"/>
      <c r="O121" s="274"/>
      <c r="P121" s="274"/>
      <c r="Q121" s="274"/>
      <c r="R121" s="274"/>
    </row>
    <row r="122" spans="1:18" ht="16" x14ac:dyDescent="0.2">
      <c r="A122" s="275"/>
      <c r="B122" s="275"/>
      <c r="C122" s="275"/>
      <c r="D122" s="275"/>
      <c r="E122" s="275"/>
      <c r="F122" s="275"/>
      <c r="G122" s="275"/>
      <c r="H122" s="275"/>
      <c r="I122" s="274"/>
      <c r="J122" s="274"/>
      <c r="K122" s="274"/>
      <c r="L122" s="274"/>
      <c r="M122" s="274"/>
      <c r="N122" s="274"/>
      <c r="O122" s="274"/>
      <c r="P122" s="274"/>
      <c r="Q122" s="274"/>
      <c r="R122" s="274"/>
    </row>
    <row r="123" spans="1:18" ht="16" x14ac:dyDescent="0.2">
      <c r="A123" s="275"/>
      <c r="B123" s="275"/>
      <c r="C123" s="275"/>
      <c r="D123" s="275"/>
      <c r="E123" s="275"/>
      <c r="F123" s="275"/>
      <c r="G123" s="275"/>
      <c r="H123" s="275"/>
      <c r="I123" s="274"/>
      <c r="J123" s="274"/>
      <c r="K123" s="274"/>
      <c r="L123" s="274"/>
      <c r="M123" s="274"/>
      <c r="N123" s="274"/>
      <c r="O123" s="274"/>
      <c r="P123" s="274"/>
      <c r="Q123" s="274"/>
      <c r="R123" s="274"/>
    </row>
    <row r="124" spans="1:18" ht="16" x14ac:dyDescent="0.2">
      <c r="A124" s="275"/>
      <c r="B124" s="275"/>
      <c r="C124" s="275"/>
      <c r="D124" s="275"/>
      <c r="E124" s="275"/>
      <c r="F124" s="275"/>
      <c r="G124" s="275"/>
      <c r="H124" s="275"/>
      <c r="I124" s="274"/>
      <c r="J124" s="274"/>
      <c r="K124" s="274"/>
      <c r="L124" s="274"/>
      <c r="M124" s="274"/>
      <c r="N124" s="274"/>
      <c r="O124" s="274"/>
      <c r="P124" s="274"/>
      <c r="Q124" s="274"/>
      <c r="R124" s="274"/>
    </row>
    <row r="125" spans="1:18" ht="16" x14ac:dyDescent="0.2">
      <c r="A125" s="275"/>
      <c r="B125" s="275"/>
      <c r="C125" s="275"/>
      <c r="D125" s="275"/>
      <c r="E125" s="275"/>
      <c r="F125" s="275"/>
      <c r="G125" s="275"/>
      <c r="H125" s="275"/>
      <c r="I125" s="274"/>
      <c r="J125" s="274"/>
      <c r="K125" s="274"/>
      <c r="L125" s="274"/>
      <c r="M125" s="274"/>
      <c r="N125" s="274"/>
      <c r="O125" s="274"/>
      <c r="P125" s="274"/>
      <c r="Q125" s="274"/>
      <c r="R125" s="274"/>
    </row>
    <row r="126" spans="1:18" ht="16" x14ac:dyDescent="0.2">
      <c r="A126" s="275"/>
      <c r="B126" s="275"/>
      <c r="C126" s="275"/>
      <c r="D126" s="275"/>
      <c r="E126" s="275"/>
      <c r="F126" s="275"/>
      <c r="G126" s="275"/>
      <c r="H126" s="275"/>
      <c r="I126" s="274"/>
      <c r="J126" s="274"/>
      <c r="K126" s="274"/>
      <c r="L126" s="274"/>
      <c r="M126" s="274"/>
      <c r="N126" s="274"/>
      <c r="O126" s="274"/>
      <c r="P126" s="274"/>
      <c r="Q126" s="274"/>
      <c r="R126" s="274"/>
    </row>
    <row r="127" spans="1:18" ht="16" x14ac:dyDescent="0.2">
      <c r="A127" s="275"/>
      <c r="B127" s="275"/>
      <c r="C127" s="275"/>
      <c r="D127" s="275"/>
      <c r="E127" s="275"/>
      <c r="F127" s="275"/>
      <c r="G127" s="275"/>
      <c r="H127" s="275"/>
      <c r="I127" s="274"/>
      <c r="J127" s="274"/>
      <c r="K127" s="274"/>
      <c r="L127" s="274"/>
      <c r="M127" s="274"/>
      <c r="N127" s="274"/>
      <c r="O127" s="274"/>
      <c r="P127" s="274"/>
      <c r="Q127" s="274"/>
      <c r="R127" s="274"/>
    </row>
    <row r="128" spans="1:18" ht="16" x14ac:dyDescent="0.2">
      <c r="A128" s="275"/>
      <c r="B128" s="275"/>
      <c r="C128" s="275"/>
      <c r="D128" s="275"/>
      <c r="E128" s="275"/>
      <c r="F128" s="275"/>
      <c r="G128" s="275"/>
      <c r="H128" s="275"/>
      <c r="I128" s="274"/>
      <c r="J128" s="274"/>
      <c r="K128" s="274"/>
      <c r="L128" s="274"/>
      <c r="M128" s="274"/>
      <c r="N128" s="274"/>
      <c r="O128" s="274"/>
      <c r="P128" s="274"/>
      <c r="Q128" s="274"/>
      <c r="R128" s="274"/>
    </row>
    <row r="129" spans="1:18" ht="16" x14ac:dyDescent="0.2">
      <c r="A129" s="275"/>
      <c r="B129" s="275"/>
      <c r="C129" s="275"/>
      <c r="D129" s="275"/>
      <c r="E129" s="275"/>
      <c r="F129" s="275"/>
      <c r="G129" s="275"/>
      <c r="H129" s="275"/>
      <c r="I129" s="274"/>
      <c r="J129" s="274"/>
      <c r="K129" s="274"/>
      <c r="L129" s="274"/>
      <c r="M129" s="274"/>
      <c r="N129" s="274"/>
      <c r="O129" s="274"/>
      <c r="P129" s="274"/>
      <c r="Q129" s="274"/>
      <c r="R129" s="274"/>
    </row>
    <row r="130" spans="1:18" ht="16" x14ac:dyDescent="0.2">
      <c r="A130" s="275"/>
      <c r="B130" s="275"/>
      <c r="C130" s="275"/>
      <c r="D130" s="275"/>
      <c r="E130" s="275"/>
      <c r="F130" s="275"/>
      <c r="G130" s="275"/>
      <c r="H130" s="275"/>
      <c r="I130" s="274"/>
      <c r="J130" s="274"/>
      <c r="K130" s="274"/>
      <c r="L130" s="274"/>
      <c r="M130" s="274"/>
      <c r="N130" s="274"/>
      <c r="O130" s="274"/>
      <c r="P130" s="274"/>
      <c r="Q130" s="274"/>
      <c r="R130" s="274"/>
    </row>
    <row r="131" spans="1:18" ht="16" x14ac:dyDescent="0.2">
      <c r="A131" s="275"/>
      <c r="B131" s="275"/>
      <c r="C131" s="275"/>
      <c r="D131" s="275"/>
      <c r="E131" s="275"/>
      <c r="F131" s="275"/>
      <c r="G131" s="275"/>
      <c r="H131" s="275"/>
      <c r="I131" s="274"/>
      <c r="J131" s="274"/>
      <c r="K131" s="274"/>
      <c r="L131" s="274"/>
      <c r="M131" s="274"/>
      <c r="N131" s="274"/>
      <c r="O131" s="274"/>
      <c r="P131" s="274"/>
      <c r="Q131" s="274"/>
      <c r="R131" s="274"/>
    </row>
    <row r="132" spans="1:18" ht="16" x14ac:dyDescent="0.2">
      <c r="A132" s="275"/>
      <c r="B132" s="275"/>
      <c r="C132" s="275"/>
      <c r="D132" s="275"/>
      <c r="E132" s="275"/>
      <c r="F132" s="275"/>
      <c r="G132" s="275"/>
      <c r="H132" s="275"/>
      <c r="I132" s="274"/>
      <c r="J132" s="274"/>
      <c r="K132" s="274"/>
      <c r="L132" s="274"/>
      <c r="M132" s="274"/>
      <c r="N132" s="274"/>
      <c r="O132" s="274"/>
      <c r="P132" s="274"/>
      <c r="Q132" s="274"/>
      <c r="R132" s="274"/>
    </row>
    <row r="133" spans="1:18" ht="16" x14ac:dyDescent="0.2">
      <c r="A133" s="275"/>
      <c r="B133" s="275"/>
      <c r="C133" s="275"/>
      <c r="D133" s="275"/>
      <c r="E133" s="275"/>
      <c r="F133" s="275"/>
      <c r="G133" s="275"/>
      <c r="H133" s="275"/>
      <c r="I133" s="274"/>
      <c r="J133" s="274"/>
      <c r="K133" s="274"/>
      <c r="L133" s="274"/>
      <c r="M133" s="274"/>
      <c r="N133" s="274"/>
      <c r="O133" s="274"/>
      <c r="P133" s="274"/>
      <c r="Q133" s="274"/>
      <c r="R133" s="274"/>
    </row>
    <row r="134" spans="1:18" ht="16" x14ac:dyDescent="0.2">
      <c r="A134" s="275"/>
      <c r="B134" s="275"/>
      <c r="C134" s="275"/>
      <c r="D134" s="275"/>
      <c r="E134" s="275"/>
      <c r="F134" s="275"/>
      <c r="G134" s="275"/>
      <c r="H134" s="275"/>
      <c r="I134" s="274"/>
      <c r="J134" s="274"/>
      <c r="K134" s="274"/>
      <c r="L134" s="274"/>
      <c r="M134" s="274"/>
      <c r="N134" s="274"/>
      <c r="O134" s="274"/>
      <c r="P134" s="274"/>
      <c r="Q134" s="274"/>
      <c r="R134" s="274"/>
    </row>
    <row r="135" spans="1:18" ht="16" x14ac:dyDescent="0.2">
      <c r="A135" s="275"/>
      <c r="B135" s="275"/>
      <c r="C135" s="275"/>
      <c r="D135" s="275"/>
      <c r="E135" s="275"/>
      <c r="F135" s="275"/>
      <c r="G135" s="275"/>
      <c r="H135" s="275"/>
      <c r="I135" s="274"/>
      <c r="J135" s="274"/>
      <c r="K135" s="274"/>
      <c r="L135" s="274"/>
      <c r="M135" s="274"/>
      <c r="N135" s="274"/>
      <c r="O135" s="274"/>
      <c r="P135" s="274"/>
      <c r="Q135" s="274"/>
      <c r="R135" s="274"/>
    </row>
    <row r="136" spans="1:18" ht="16" x14ac:dyDescent="0.2">
      <c r="A136" s="275"/>
      <c r="B136" s="275"/>
      <c r="C136" s="275"/>
      <c r="D136" s="275"/>
      <c r="E136" s="275"/>
      <c r="F136" s="275"/>
      <c r="G136" s="275"/>
      <c r="H136" s="275"/>
      <c r="I136" s="274"/>
      <c r="J136" s="274"/>
      <c r="K136" s="274"/>
      <c r="L136" s="274"/>
      <c r="M136" s="274"/>
      <c r="N136" s="274"/>
      <c r="O136" s="274"/>
      <c r="P136" s="274"/>
      <c r="Q136" s="274"/>
      <c r="R136" s="274"/>
    </row>
    <row r="137" spans="1:18" ht="16" x14ac:dyDescent="0.2">
      <c r="A137" s="275"/>
      <c r="B137" s="275"/>
      <c r="C137" s="275"/>
      <c r="D137" s="275"/>
      <c r="E137" s="275"/>
      <c r="F137" s="275"/>
      <c r="G137" s="275"/>
      <c r="H137" s="275"/>
      <c r="I137" s="274"/>
      <c r="J137" s="274"/>
      <c r="K137" s="274"/>
      <c r="L137" s="274"/>
      <c r="M137" s="274"/>
      <c r="N137" s="274"/>
      <c r="O137" s="274"/>
      <c r="P137" s="274"/>
      <c r="Q137" s="274"/>
      <c r="R137" s="274"/>
    </row>
    <row r="138" spans="1:18" ht="16" x14ac:dyDescent="0.2">
      <c r="A138" s="275"/>
      <c r="B138" s="275"/>
      <c r="C138" s="275"/>
      <c r="D138" s="275"/>
      <c r="E138" s="275"/>
      <c r="F138" s="275"/>
      <c r="G138" s="275"/>
      <c r="H138" s="275"/>
      <c r="I138" s="274"/>
      <c r="J138" s="274"/>
      <c r="K138" s="274"/>
      <c r="L138" s="274"/>
      <c r="M138" s="274"/>
      <c r="N138" s="274"/>
      <c r="O138" s="274"/>
      <c r="P138" s="274"/>
      <c r="Q138" s="274"/>
      <c r="R138" s="274"/>
    </row>
    <row r="139" spans="1:18" ht="16" x14ac:dyDescent="0.2">
      <c r="A139" s="275"/>
      <c r="B139" s="275"/>
      <c r="C139" s="275"/>
      <c r="D139" s="275"/>
      <c r="E139" s="275"/>
      <c r="F139" s="275"/>
      <c r="G139" s="275"/>
      <c r="H139" s="275"/>
      <c r="I139" s="274"/>
      <c r="J139" s="274"/>
      <c r="K139" s="274"/>
      <c r="L139" s="274"/>
      <c r="M139" s="274"/>
      <c r="N139" s="274"/>
      <c r="O139" s="274"/>
      <c r="P139" s="274"/>
      <c r="Q139" s="274"/>
      <c r="R139" s="274"/>
    </row>
    <row r="140" spans="1:18" ht="16" x14ac:dyDescent="0.2">
      <c r="A140" s="275"/>
      <c r="B140" s="275"/>
      <c r="C140" s="275"/>
      <c r="D140" s="275"/>
      <c r="E140" s="275"/>
      <c r="F140" s="275"/>
      <c r="G140" s="275"/>
      <c r="H140" s="275"/>
      <c r="I140" s="274"/>
      <c r="J140" s="274"/>
      <c r="K140" s="274"/>
      <c r="L140" s="274"/>
      <c r="M140" s="274"/>
      <c r="N140" s="274"/>
      <c r="O140" s="274"/>
      <c r="P140" s="274"/>
      <c r="Q140" s="274"/>
      <c r="R140" s="274"/>
    </row>
    <row r="141" spans="1:18" ht="16" x14ac:dyDescent="0.2">
      <c r="A141" s="275"/>
      <c r="B141" s="275"/>
      <c r="C141" s="275"/>
      <c r="D141" s="275"/>
      <c r="E141" s="275"/>
      <c r="F141" s="275"/>
      <c r="G141" s="275"/>
      <c r="H141" s="275"/>
      <c r="I141" s="274"/>
      <c r="J141" s="274"/>
      <c r="K141" s="274"/>
      <c r="L141" s="274"/>
      <c r="M141" s="274"/>
      <c r="N141" s="274"/>
      <c r="O141" s="274"/>
      <c r="P141" s="274"/>
      <c r="Q141" s="274"/>
      <c r="R141" s="274"/>
    </row>
    <row r="142" spans="1:18" ht="16" x14ac:dyDescent="0.2">
      <c r="A142" s="275"/>
      <c r="B142" s="275"/>
      <c r="C142" s="275"/>
      <c r="D142" s="275"/>
      <c r="E142" s="275"/>
      <c r="F142" s="275"/>
      <c r="G142" s="275"/>
      <c r="H142" s="275"/>
      <c r="I142" s="274"/>
      <c r="J142" s="274"/>
      <c r="K142" s="274"/>
      <c r="L142" s="274"/>
      <c r="M142" s="274"/>
      <c r="N142" s="274"/>
      <c r="O142" s="274"/>
      <c r="P142" s="274"/>
      <c r="Q142" s="274"/>
      <c r="R142" s="274"/>
    </row>
    <row r="143" spans="1:18" ht="16" x14ac:dyDescent="0.2">
      <c r="A143" s="275"/>
      <c r="B143" s="275"/>
      <c r="C143" s="275"/>
      <c r="D143" s="275"/>
      <c r="E143" s="275"/>
      <c r="F143" s="275"/>
      <c r="G143" s="275"/>
      <c r="H143" s="275"/>
      <c r="I143" s="274"/>
      <c r="J143" s="274"/>
      <c r="K143" s="274"/>
      <c r="L143" s="274"/>
      <c r="M143" s="274"/>
      <c r="N143" s="274"/>
      <c r="O143" s="274"/>
      <c r="P143" s="274"/>
      <c r="Q143" s="274"/>
      <c r="R143" s="274"/>
    </row>
    <row r="144" spans="1:18" ht="16" x14ac:dyDescent="0.2">
      <c r="A144" s="275"/>
      <c r="B144" s="275"/>
      <c r="C144" s="275"/>
      <c r="D144" s="275"/>
      <c r="E144" s="275"/>
      <c r="F144" s="275"/>
      <c r="G144" s="275"/>
      <c r="H144" s="275"/>
      <c r="I144" s="274"/>
      <c r="J144" s="274"/>
      <c r="K144" s="274"/>
      <c r="L144" s="274"/>
      <c r="M144" s="274"/>
      <c r="N144" s="274"/>
      <c r="O144" s="274"/>
      <c r="P144" s="274"/>
      <c r="Q144" s="274"/>
      <c r="R144" s="274"/>
    </row>
    <row r="145" spans="1:8" x14ac:dyDescent="0.2">
      <c r="A145" s="275"/>
      <c r="B145" s="275"/>
      <c r="C145" s="275"/>
      <c r="D145" s="275"/>
      <c r="E145" s="275"/>
      <c r="F145" s="275"/>
      <c r="G145" s="275"/>
      <c r="H145" s="275"/>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329"/>
      <c r="E2" s="329"/>
      <c r="F2" s="329"/>
      <c r="G2" s="71" t="s">
        <v>169</v>
      </c>
      <c r="H2" s="404"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4" t="s">
        <v>166</v>
      </c>
      <c r="X2" s="69" t="s">
        <v>164</v>
      </c>
      <c r="Y2" s="69" t="s">
        <v>164</v>
      </c>
      <c r="Z2" s="69" t="s">
        <v>164</v>
      </c>
      <c r="AA2" s="69" t="s">
        <v>164</v>
      </c>
      <c r="AB2" s="69" t="s">
        <v>164</v>
      </c>
      <c r="AC2" s="69" t="s">
        <v>164</v>
      </c>
      <c r="AD2" s="69" t="s">
        <v>164</v>
      </c>
      <c r="AE2" s="69" t="s">
        <v>164</v>
      </c>
      <c r="AF2" s="69" t="s">
        <v>164</v>
      </c>
      <c r="AG2" s="404"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4" t="s">
        <v>161</v>
      </c>
      <c r="AV2" s="68" t="s">
        <v>160</v>
      </c>
      <c r="AW2" s="68" t="s">
        <v>160</v>
      </c>
      <c r="AX2" s="68" t="s">
        <v>160</v>
      </c>
      <c r="AY2" s="68" t="s">
        <v>160</v>
      </c>
      <c r="AZ2" s="68" t="s">
        <v>160</v>
      </c>
      <c r="BA2" s="68" t="s">
        <v>160</v>
      </c>
      <c r="BB2" s="68" t="s">
        <v>160</v>
      </c>
      <c r="BC2" s="68" t="s">
        <v>160</v>
      </c>
      <c r="BD2" s="68" t="s">
        <v>160</v>
      </c>
      <c r="BE2" s="404" t="s">
        <v>159</v>
      </c>
      <c r="BF2"/>
    </row>
    <row r="3" spans="1:58" s="41" customFormat="1" ht="26" hidden="1" customHeight="1" x14ac:dyDescent="0.15">
      <c r="A3" s="74"/>
      <c r="B3" s="74"/>
      <c r="C3" s="74"/>
      <c r="D3" s="74"/>
      <c r="E3" s="74"/>
      <c r="F3" s="74"/>
      <c r="G3" s="71" t="s">
        <v>158</v>
      </c>
      <c r="H3" s="404"/>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4"/>
      <c r="X3" s="69" t="s">
        <v>141</v>
      </c>
      <c r="Y3" s="69" t="s">
        <v>140</v>
      </c>
      <c r="Z3" s="69" t="s">
        <v>139</v>
      </c>
      <c r="AA3" s="69" t="s">
        <v>138</v>
      </c>
      <c r="AB3" s="69" t="s">
        <v>137</v>
      </c>
      <c r="AC3" s="69" t="s">
        <v>136</v>
      </c>
      <c r="AD3" s="69" t="s">
        <v>35</v>
      </c>
      <c r="AE3" s="69" t="s">
        <v>34</v>
      </c>
      <c r="AF3" s="69" t="s">
        <v>135</v>
      </c>
      <c r="AG3" s="404"/>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4"/>
      <c r="AV3" s="68" t="s">
        <v>121</v>
      </c>
      <c r="AW3" s="68" t="s">
        <v>120</v>
      </c>
      <c r="AX3" s="68" t="s">
        <v>119</v>
      </c>
      <c r="AY3" s="68" t="s">
        <v>118</v>
      </c>
      <c r="AZ3" s="68" t="s">
        <v>117</v>
      </c>
      <c r="BA3" s="68" t="s">
        <v>116</v>
      </c>
      <c r="BB3" s="68" t="s">
        <v>115</v>
      </c>
      <c r="BC3" s="68" t="s">
        <v>114</v>
      </c>
      <c r="BD3" s="68" t="s">
        <v>113</v>
      </c>
      <c r="BE3" s="404"/>
    </row>
    <row r="4" spans="1:58" s="41" customFormat="1" ht="60" x14ac:dyDescent="0.2">
      <c r="A4" s="73"/>
      <c r="B4" s="72" t="s">
        <v>112</v>
      </c>
      <c r="C4" s="72" t="s">
        <v>111</v>
      </c>
      <c r="D4" s="72" t="s">
        <v>32</v>
      </c>
      <c r="E4" s="72" t="s">
        <v>110</v>
      </c>
      <c r="F4" s="72" t="s">
        <v>109</v>
      </c>
      <c r="G4" s="71" t="s">
        <v>108</v>
      </c>
      <c r="H4" s="404"/>
      <c r="I4" s="70" t="s">
        <v>107</v>
      </c>
      <c r="J4" s="70" t="s">
        <v>106</v>
      </c>
      <c r="K4" s="70" t="s">
        <v>605</v>
      </c>
      <c r="L4" s="70" t="s">
        <v>104</v>
      </c>
      <c r="M4" s="70" t="s">
        <v>103</v>
      </c>
      <c r="N4" s="70" t="s">
        <v>102</v>
      </c>
      <c r="O4" s="70" t="s">
        <v>101</v>
      </c>
      <c r="P4" s="70" t="s">
        <v>100</v>
      </c>
      <c r="Q4" s="70" t="s">
        <v>99</v>
      </c>
      <c r="R4" s="70" t="s">
        <v>98</v>
      </c>
      <c r="S4" s="70" t="s">
        <v>97</v>
      </c>
      <c r="T4" s="70" t="s">
        <v>96</v>
      </c>
      <c r="U4" s="70" t="s">
        <v>95</v>
      </c>
      <c r="V4" s="70" t="s">
        <v>94</v>
      </c>
      <c r="W4" s="404"/>
      <c r="X4" s="69" t="s">
        <v>92</v>
      </c>
      <c r="Y4" s="69" t="s">
        <v>91</v>
      </c>
      <c r="Z4" s="69" t="s">
        <v>90</v>
      </c>
      <c r="AA4" s="69" t="s">
        <v>89</v>
      </c>
      <c r="AB4" s="69" t="s">
        <v>88</v>
      </c>
      <c r="AC4" s="69" t="s">
        <v>87</v>
      </c>
      <c r="AD4" s="69" t="s">
        <v>35</v>
      </c>
      <c r="AE4" s="69" t="s">
        <v>86</v>
      </c>
      <c r="AF4" s="69" t="s">
        <v>85</v>
      </c>
      <c r="AG4" s="404"/>
      <c r="AH4" s="69" t="s">
        <v>606</v>
      </c>
      <c r="AI4" s="69" t="s">
        <v>83</v>
      </c>
      <c r="AJ4" s="69" t="s">
        <v>82</v>
      </c>
      <c r="AK4" s="69" t="s">
        <v>81</v>
      </c>
      <c r="AL4" s="69" t="s">
        <v>80</v>
      </c>
      <c r="AM4" s="69" t="s">
        <v>79</v>
      </c>
      <c r="AN4" s="69" t="s">
        <v>78</v>
      </c>
      <c r="AO4" s="69" t="s">
        <v>77</v>
      </c>
      <c r="AP4" s="69" t="s">
        <v>76</v>
      </c>
      <c r="AQ4" s="69" t="s">
        <v>75</v>
      </c>
      <c r="AR4" s="69" t="s">
        <v>74</v>
      </c>
      <c r="AS4" s="69" t="s">
        <v>73</v>
      </c>
      <c r="AT4" s="69" t="s">
        <v>72</v>
      </c>
      <c r="AU4" s="404"/>
      <c r="AV4" s="68" t="s">
        <v>71</v>
      </c>
      <c r="AW4" s="68" t="s">
        <v>70</v>
      </c>
      <c r="AX4" s="68" t="s">
        <v>607</v>
      </c>
      <c r="AY4" s="68" t="s">
        <v>608</v>
      </c>
      <c r="AZ4" s="68" t="s">
        <v>609</v>
      </c>
      <c r="BA4" s="68" t="s">
        <v>610</v>
      </c>
      <c r="BB4" s="68" t="s">
        <v>65</v>
      </c>
      <c r="BC4" s="68" t="s">
        <v>64</v>
      </c>
      <c r="BD4" s="68" t="s">
        <v>63</v>
      </c>
      <c r="BE4" s="404"/>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29"/>
      <c r="E17" s="329"/>
      <c r="F17" s="329"/>
      <c r="G17" s="329"/>
      <c r="H17" s="329"/>
      <c r="I17" s="329"/>
      <c r="J17" s="329"/>
      <c r="K17" s="329"/>
      <c r="L17" s="329"/>
      <c r="M17" s="329"/>
      <c r="N17" s="329"/>
      <c r="O17" s="329"/>
      <c r="P17" s="329"/>
      <c r="Q17" s="329"/>
      <c r="R17" s="329"/>
      <c r="S17" s="329"/>
      <c r="T17" s="329"/>
      <c r="U17" s="329"/>
      <c r="V17" s="329"/>
      <c r="W17" s="330"/>
      <c r="X17" s="329"/>
      <c r="Y17" s="329"/>
      <c r="Z17" s="329"/>
      <c r="AA17" s="329"/>
      <c r="AB17" s="329"/>
      <c r="AC17" s="329"/>
      <c r="AD17" s="329"/>
      <c r="AE17" s="329"/>
      <c r="AF17" s="329"/>
      <c r="AG17" s="329"/>
      <c r="AH17" s="329"/>
      <c r="AI17" s="329"/>
      <c r="AJ17" s="329"/>
      <c r="AK17" s="329"/>
      <c r="AL17" s="329"/>
      <c r="AM17" s="329"/>
      <c r="AN17" s="329"/>
      <c r="AO17" s="329"/>
      <c r="AP17" s="329"/>
      <c r="AQ17" s="329"/>
      <c r="AR17" s="329"/>
      <c r="AS17" s="329"/>
      <c r="AT17" s="329"/>
      <c r="AU17" s="330"/>
      <c r="AV17" s="329"/>
      <c r="AW17" s="329"/>
      <c r="AX17" s="329"/>
      <c r="AY17" s="329"/>
      <c r="AZ17" s="329"/>
      <c r="BA17" s="329"/>
      <c r="BB17" s="329"/>
      <c r="BC17" s="329"/>
      <c r="BD17" s="329"/>
      <c r="BE17" s="329"/>
    </row>
    <row r="18" spans="4:57" hidden="1" x14ac:dyDescent="0.2">
      <c r="D18" s="329"/>
      <c r="E18" s="329"/>
      <c r="F18" s="329"/>
      <c r="G18" s="329"/>
      <c r="H18" s="329"/>
      <c r="I18" s="329"/>
      <c r="J18" s="329"/>
      <c r="K18" s="329"/>
      <c r="L18" s="329"/>
      <c r="M18" s="329"/>
      <c r="N18" s="329"/>
      <c r="O18" s="329"/>
      <c r="P18" s="329"/>
      <c r="Q18" s="329"/>
      <c r="R18" s="329"/>
      <c r="S18" s="329"/>
      <c r="T18" s="329"/>
      <c r="U18" s="329"/>
      <c r="V18" s="329"/>
      <c r="W18" s="331"/>
      <c r="X18" s="329"/>
      <c r="Y18" s="329"/>
      <c r="Z18" s="329"/>
      <c r="AA18" s="329"/>
      <c r="AB18" s="329"/>
      <c r="AC18" s="329"/>
      <c r="AD18" s="329"/>
      <c r="AE18" s="329"/>
      <c r="AF18" s="329"/>
      <c r="AG18" s="329"/>
      <c r="AH18" s="329"/>
      <c r="AI18" s="329"/>
      <c r="AJ18" s="329"/>
      <c r="AK18" s="329"/>
      <c r="AL18" s="329"/>
      <c r="AM18" s="329"/>
      <c r="AN18" s="329"/>
      <c r="AO18" s="329"/>
      <c r="AP18" s="329"/>
      <c r="AQ18" s="329"/>
      <c r="AR18" s="329"/>
      <c r="AS18" s="329"/>
      <c r="AT18" s="329"/>
      <c r="AU18" s="331">
        <f>AU16+AG16-AU14-AG14-AU13-AU12-AG13-AG12</f>
        <v>0</v>
      </c>
      <c r="AV18" s="329"/>
      <c r="AW18" s="329"/>
      <c r="AX18" s="329"/>
      <c r="AY18" s="329"/>
      <c r="AZ18" s="329"/>
      <c r="BA18" s="329"/>
      <c r="BB18" s="329"/>
      <c r="BC18" s="329"/>
      <c r="BD18" s="329"/>
      <c r="BE18" s="329"/>
    </row>
    <row r="19" spans="4:57" x14ac:dyDescent="0.2">
      <c r="D19" s="329"/>
      <c r="E19" s="329"/>
      <c r="F19" s="329"/>
      <c r="G19" s="329"/>
      <c r="H19" s="329"/>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29"/>
      <c r="AP19" s="329"/>
      <c r="AQ19" s="329"/>
      <c r="AR19" s="329"/>
      <c r="AS19" s="329"/>
      <c r="AT19" s="329"/>
      <c r="AU19" s="329"/>
      <c r="AV19" s="329"/>
      <c r="AW19" s="329"/>
      <c r="AX19" s="329"/>
      <c r="AY19" s="329"/>
      <c r="AZ19" s="329"/>
      <c r="BA19" s="329"/>
      <c r="BB19" s="329"/>
      <c r="BC19" s="329"/>
      <c r="BD19" s="329"/>
      <c r="BE19" s="329"/>
    </row>
    <row r="20" spans="4:57" ht="24" x14ac:dyDescent="0.2">
      <c r="D20" s="329"/>
      <c r="E20" s="329"/>
      <c r="F20" s="332" t="s">
        <v>250</v>
      </c>
      <c r="G20" s="137" t="str">
        <f>IF(ISBLANK(ETPT_TJ_DDG!$D$5),"",IF(ISERROR(ETPT_TJ!G20),"",IF(ETPT_TJ!G20=0,"",ETPT_TJ!G20)))</f>
        <v/>
      </c>
      <c r="H20" s="329"/>
      <c r="I20" s="329"/>
      <c r="J20" s="329"/>
      <c r="K20" s="329"/>
      <c r="L20" s="329"/>
      <c r="M20" s="329"/>
      <c r="N20" s="329"/>
      <c r="O20" s="329"/>
      <c r="P20" s="329"/>
      <c r="Q20" s="329"/>
      <c r="R20" s="329"/>
      <c r="S20" s="329"/>
      <c r="T20" s="329"/>
      <c r="U20" s="333" t="s">
        <v>251</v>
      </c>
      <c r="V20" s="137" t="str">
        <f>IF(ISBLANK(ETPT_TJ_DDG!$D$5),"",IF(ISERROR(ETPT_TJ!V20),"",IF(ETPT_TJ!V20=0,"",ETPT_TJ!V20)))</f>
        <v/>
      </c>
      <c r="W20" s="329"/>
      <c r="X20" s="329"/>
      <c r="Y20" s="329"/>
      <c r="Z20" s="329"/>
      <c r="AA20" s="329"/>
      <c r="AB20" s="329"/>
      <c r="AC20" s="334"/>
      <c r="AD20" s="329"/>
      <c r="AE20" s="329"/>
      <c r="AF20" s="329"/>
      <c r="AG20" s="329"/>
      <c r="AH20" s="329"/>
      <c r="AI20" s="329"/>
      <c r="AJ20" s="329"/>
      <c r="AK20" s="329"/>
      <c r="AL20" s="329"/>
      <c r="AM20" s="329"/>
      <c r="AN20" s="329"/>
      <c r="AO20" s="329"/>
      <c r="AP20" s="329"/>
      <c r="AQ20" s="329"/>
      <c r="AR20" s="329"/>
      <c r="AS20" s="333" t="s">
        <v>249</v>
      </c>
      <c r="AT20" s="137" t="str">
        <f>IF(ISBLANK(ETPT_TJ_DDG!$D$5),"",IF(ISERROR(ETPT_TJ!AT20),"",IF(ETPT_TJ!AT20=0,"",ETPT_TJ!AT20)))</f>
        <v/>
      </c>
      <c r="AU20" s="329"/>
      <c r="AV20" s="329"/>
      <c r="AW20" s="329"/>
      <c r="AX20" s="329"/>
      <c r="AY20" s="329"/>
      <c r="AZ20" s="329"/>
      <c r="BA20" s="329"/>
      <c r="BB20" s="329"/>
      <c r="BC20" s="329"/>
      <c r="BD20" s="329"/>
      <c r="BE20" s="329"/>
    </row>
    <row r="21" spans="4:57" ht="17" thickBot="1" x14ac:dyDescent="0.25">
      <c r="E21" s="39"/>
    </row>
    <row r="22" spans="4:57" ht="69" customHeight="1" thickBot="1" x14ac:dyDescent="0.25">
      <c r="E22" s="408" t="s">
        <v>366</v>
      </c>
      <c r="F22" s="409"/>
      <c r="G22" s="409"/>
      <c r="H22" s="409"/>
      <c r="I22" s="409"/>
      <c r="J22" s="409"/>
      <c r="K22" s="409"/>
      <c r="L22" s="409"/>
      <c r="M22" s="409"/>
      <c r="N22" s="409"/>
      <c r="O22" s="409"/>
      <c r="P22" s="409"/>
      <c r="Q22" s="409"/>
      <c r="R22" s="409"/>
      <c r="S22" s="409"/>
      <c r="T22" s="409"/>
      <c r="U22" s="409"/>
      <c r="V22" s="409"/>
      <c r="W22" s="409"/>
      <c r="X22" s="410"/>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329"/>
      <c r="E2" s="329"/>
      <c r="F2" s="329"/>
      <c r="G2" s="342" t="s">
        <v>108</v>
      </c>
      <c r="H2" s="341" t="s">
        <v>168</v>
      </c>
      <c r="I2" s="342" t="s">
        <v>191</v>
      </c>
      <c r="J2" s="342" t="s">
        <v>190</v>
      </c>
      <c r="K2" s="342" t="s">
        <v>189</v>
      </c>
      <c r="L2" s="342" t="s">
        <v>188</v>
      </c>
      <c r="M2" s="342" t="s">
        <v>187</v>
      </c>
      <c r="N2" s="342" t="s">
        <v>186</v>
      </c>
      <c r="O2" s="342" t="s">
        <v>185</v>
      </c>
      <c r="P2" s="342" t="s">
        <v>184</v>
      </c>
      <c r="Q2" s="342" t="s">
        <v>183</v>
      </c>
      <c r="R2" s="342" t="s">
        <v>622</v>
      </c>
      <c r="S2" s="341" t="s">
        <v>166</v>
      </c>
      <c r="T2" s="342" t="s">
        <v>182</v>
      </c>
      <c r="U2" s="342" t="s">
        <v>181</v>
      </c>
      <c r="V2" s="342" t="s">
        <v>623</v>
      </c>
      <c r="W2" s="342" t="s">
        <v>179</v>
      </c>
      <c r="X2" s="342" t="s">
        <v>178</v>
      </c>
      <c r="Y2" s="342" t="s">
        <v>177</v>
      </c>
      <c r="Z2" s="342" t="s">
        <v>176</v>
      </c>
      <c r="AA2" s="342" t="s">
        <v>175</v>
      </c>
      <c r="AB2" s="342" t="s">
        <v>174</v>
      </c>
      <c r="AC2" s="341" t="s">
        <v>213</v>
      </c>
      <c r="AD2" s="342" t="s">
        <v>611</v>
      </c>
      <c r="AE2" s="342" t="s">
        <v>78</v>
      </c>
      <c r="AF2" s="342" t="s">
        <v>72</v>
      </c>
      <c r="AG2" s="341" t="s">
        <v>211</v>
      </c>
    </row>
    <row r="3" spans="1:60" ht="36" hidden="1" customHeight="1" x14ac:dyDescent="0.2">
      <c r="A3" s="74"/>
      <c r="B3" s="74"/>
      <c r="C3" s="74"/>
      <c r="D3" s="329"/>
      <c r="E3" s="329"/>
      <c r="F3" s="329"/>
      <c r="G3" s="342" t="s">
        <v>108</v>
      </c>
      <c r="H3" s="341" t="s">
        <v>168</v>
      </c>
      <c r="I3" s="342" t="s">
        <v>191</v>
      </c>
      <c r="J3" s="342" t="s">
        <v>190</v>
      </c>
      <c r="K3" s="342" t="s">
        <v>189</v>
      </c>
      <c r="L3" s="342" t="s">
        <v>188</v>
      </c>
      <c r="M3" s="342" t="s">
        <v>187</v>
      </c>
      <c r="N3" s="342" t="s">
        <v>186</v>
      </c>
      <c r="O3" s="342" t="s">
        <v>185</v>
      </c>
      <c r="P3" s="342" t="s">
        <v>184</v>
      </c>
      <c r="Q3" s="342" t="s">
        <v>183</v>
      </c>
      <c r="R3" s="342" t="s">
        <v>622</v>
      </c>
      <c r="S3" s="341" t="s">
        <v>166</v>
      </c>
      <c r="T3" s="342" t="s">
        <v>182</v>
      </c>
      <c r="U3" s="342" t="s">
        <v>181</v>
      </c>
      <c r="V3" s="342" t="s">
        <v>623</v>
      </c>
      <c r="W3" s="342" t="s">
        <v>179</v>
      </c>
      <c r="X3" s="342" t="s">
        <v>178</v>
      </c>
      <c r="Y3" s="342" t="s">
        <v>177</v>
      </c>
      <c r="Z3" s="342" t="s">
        <v>176</v>
      </c>
      <c r="AA3" s="342" t="s">
        <v>175</v>
      </c>
      <c r="AB3" s="342" t="s">
        <v>174</v>
      </c>
      <c r="AC3" s="341" t="s">
        <v>213</v>
      </c>
      <c r="AD3" s="342" t="s">
        <v>611</v>
      </c>
      <c r="AE3" s="342" t="s">
        <v>78</v>
      </c>
      <c r="AF3" s="342" t="s">
        <v>72</v>
      </c>
      <c r="AG3" s="341" t="s">
        <v>211</v>
      </c>
    </row>
    <row r="4" spans="1:60" ht="60" x14ac:dyDescent="0.2">
      <c r="A4" s="74"/>
      <c r="B4" s="72" t="s">
        <v>112</v>
      </c>
      <c r="C4" s="72" t="s">
        <v>111</v>
      </c>
      <c r="D4" s="72" t="s">
        <v>32</v>
      </c>
      <c r="E4" s="72" t="s">
        <v>110</v>
      </c>
      <c r="F4" s="72" t="s">
        <v>109</v>
      </c>
      <c r="G4" s="342" t="s">
        <v>108</v>
      </c>
      <c r="H4" s="341" t="s">
        <v>168</v>
      </c>
      <c r="I4" s="342" t="s">
        <v>191</v>
      </c>
      <c r="J4" s="342" t="s">
        <v>190</v>
      </c>
      <c r="K4" s="342" t="s">
        <v>189</v>
      </c>
      <c r="L4" s="342" t="s">
        <v>188</v>
      </c>
      <c r="M4" s="342" t="s">
        <v>187</v>
      </c>
      <c r="N4" s="342" t="s">
        <v>186</v>
      </c>
      <c r="O4" s="342" t="s">
        <v>185</v>
      </c>
      <c r="P4" s="342" t="s">
        <v>184</v>
      </c>
      <c r="Q4" s="342" t="s">
        <v>183</v>
      </c>
      <c r="R4" s="342" t="s">
        <v>622</v>
      </c>
      <c r="S4" s="341" t="s">
        <v>166</v>
      </c>
      <c r="T4" s="342" t="s">
        <v>182</v>
      </c>
      <c r="U4" s="342" t="s">
        <v>181</v>
      </c>
      <c r="V4" s="342" t="s">
        <v>623</v>
      </c>
      <c r="W4" s="342" t="s">
        <v>179</v>
      </c>
      <c r="X4" s="342" t="s">
        <v>178</v>
      </c>
      <c r="Y4" s="342" t="s">
        <v>177</v>
      </c>
      <c r="Z4" s="342" t="s">
        <v>176</v>
      </c>
      <c r="AA4" s="342" t="s">
        <v>175</v>
      </c>
      <c r="AB4" s="342" t="s">
        <v>174</v>
      </c>
      <c r="AC4" s="341" t="s">
        <v>213</v>
      </c>
      <c r="AD4" s="342" t="s">
        <v>611</v>
      </c>
      <c r="AE4" s="342" t="s">
        <v>78</v>
      </c>
      <c r="AF4" s="342" t="s">
        <v>72</v>
      </c>
      <c r="AG4" s="341" t="s">
        <v>211</v>
      </c>
    </row>
    <row r="5" spans="1:60" x14ac:dyDescent="0.2">
      <c r="A5" s="77" t="s">
        <v>172</v>
      </c>
      <c r="B5" s="59"/>
      <c r="C5" s="59"/>
      <c r="D5" s="96"/>
      <c r="E5" s="59" t="s">
        <v>62</v>
      </c>
      <c r="F5" s="345"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345"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345"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345"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345"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345"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345"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345"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345"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345"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345"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346"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29"/>
      <c r="E17" s="329"/>
      <c r="F17" s="329"/>
      <c r="G17" s="329"/>
      <c r="H17" s="329"/>
      <c r="I17" s="329"/>
      <c r="J17" s="329"/>
      <c r="K17" s="329"/>
      <c r="L17" s="329"/>
      <c r="M17" s="329"/>
      <c r="N17" s="329"/>
      <c r="O17" s="329"/>
      <c r="P17" s="329"/>
      <c r="Q17" s="329"/>
      <c r="R17" s="329"/>
      <c r="S17" s="330"/>
      <c r="T17" s="329"/>
      <c r="U17" s="329"/>
      <c r="V17" s="329"/>
      <c r="W17" s="329"/>
      <c r="X17" s="329"/>
      <c r="Y17" s="329"/>
      <c r="Z17" s="329"/>
      <c r="AA17" s="329"/>
      <c r="AB17" s="329"/>
      <c r="AC17" s="329"/>
      <c r="AD17" s="329"/>
      <c r="AE17" s="329"/>
      <c r="AF17" s="329"/>
      <c r="AG17" s="329"/>
    </row>
    <row r="18" spans="4:33" ht="24" x14ac:dyDescent="0.2">
      <c r="D18" s="335"/>
      <c r="E18" s="336"/>
      <c r="F18" s="332" t="s">
        <v>250</v>
      </c>
      <c r="G18" s="137" t="str">
        <f>IF(ISBLANK(ETPT_TPRX_DDG!$D$5),"",IF(ISERROR(ETPT_TPRX!G18),"",IF(ETPT_TPRX!G18=0,"",ETPT_TPRX!G18)))</f>
        <v/>
      </c>
      <c r="H18" s="336"/>
      <c r="I18" s="336"/>
      <c r="J18" s="336"/>
      <c r="K18" s="336"/>
      <c r="L18" s="329"/>
      <c r="M18" s="329"/>
      <c r="N18" s="329"/>
      <c r="O18" s="329"/>
      <c r="P18" s="329"/>
      <c r="Q18" s="333" t="s">
        <v>251</v>
      </c>
      <c r="R18" s="137" t="str">
        <f>IF(ISBLANK(ETPT_TPRX_DDG!$D$5),"",IF(ISERROR(ETPT_TPRX!R18),"",IF(ETPT_TPRX!R18=0,"",ETPT_TPRX!R18)))</f>
        <v/>
      </c>
      <c r="S18" s="329"/>
      <c r="T18" s="329"/>
      <c r="U18" s="329"/>
      <c r="V18" s="329"/>
      <c r="W18" s="329"/>
      <c r="X18" s="329"/>
      <c r="Y18" s="329"/>
      <c r="Z18" s="329"/>
      <c r="AA18" s="329"/>
      <c r="AB18" s="329"/>
      <c r="AC18" s="329"/>
      <c r="AD18" s="336"/>
      <c r="AE18" s="333" t="s">
        <v>249</v>
      </c>
      <c r="AF18" s="137" t="str">
        <f>IF(ISBLANK(ETPT_TPRX_DDG!$D$5),"",IF(ISERROR(ETPT_TPRX!AF18),"",IF(ETPT_TPRX!AF18=0,"",ETPT_TPRX!AF18)))</f>
        <v/>
      </c>
      <c r="AG18" s="329"/>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408" t="s">
        <v>367</v>
      </c>
      <c r="F22" s="409"/>
      <c r="G22" s="409"/>
      <c r="H22" s="409"/>
      <c r="I22" s="409"/>
      <c r="J22" s="409"/>
      <c r="K22" s="409"/>
      <c r="L22" s="409"/>
      <c r="M22" s="409"/>
      <c r="N22" s="409"/>
      <c r="O22" s="409"/>
      <c r="P22" s="409"/>
      <c r="Q22" s="409"/>
      <c r="R22" s="409"/>
      <c r="S22" s="409"/>
      <c r="T22" s="409"/>
      <c r="U22" s="409"/>
      <c r="V22" s="409"/>
      <c r="W22" s="409"/>
      <c r="X22" s="409"/>
      <c r="Y22" s="409"/>
      <c r="Z22" s="409"/>
      <c r="AA22" s="409"/>
      <c r="AB22" s="410"/>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625</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50"/>
      <c r="B2" s="350"/>
      <c r="C2" s="350"/>
      <c r="D2" s="350"/>
      <c r="E2" s="350"/>
      <c r="F2" s="350"/>
      <c r="G2" s="71" t="s">
        <v>167</v>
      </c>
      <c r="H2" s="404" t="s">
        <v>166</v>
      </c>
    </row>
    <row r="3" spans="1:62" ht="36" hidden="1" x14ac:dyDescent="0.2">
      <c r="A3" s="350"/>
      <c r="B3" s="350"/>
      <c r="C3" s="350"/>
      <c r="D3" s="350"/>
      <c r="E3" s="350"/>
      <c r="F3" s="350"/>
      <c r="G3" s="71" t="s">
        <v>145</v>
      </c>
      <c r="H3" s="404"/>
    </row>
    <row r="4" spans="1:62" ht="36" x14ac:dyDescent="0.2">
      <c r="A4" s="351"/>
      <c r="B4" s="85" t="s">
        <v>112</v>
      </c>
      <c r="C4" s="85" t="s">
        <v>111</v>
      </c>
      <c r="D4" s="85" t="s">
        <v>32</v>
      </c>
      <c r="E4" s="85" t="s">
        <v>110</v>
      </c>
      <c r="F4" s="85" t="s">
        <v>109</v>
      </c>
      <c r="G4" s="71" t="s">
        <v>94</v>
      </c>
      <c r="H4" s="404"/>
    </row>
    <row r="5" spans="1:62" x14ac:dyDescent="0.2">
      <c r="A5" s="83" t="s">
        <v>215</v>
      </c>
      <c r="B5" s="82"/>
      <c r="C5" s="82"/>
      <c r="D5" s="97"/>
      <c r="E5" s="82" t="s">
        <v>62</v>
      </c>
      <c r="F5" s="343"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343" t="s">
        <v>55</v>
      </c>
      <c r="G6" s="92" t="str">
        <f>IF(ISBLANK(ETPT_CPH_DDG!$D$5),"",IF(ISERROR(ETPT_CPH!G6),"",IF(ETPT_CPH!G6=0,"",ETPT_CPH!G6)))</f>
        <v/>
      </c>
      <c r="H6" s="80">
        <f t="shared" si="0"/>
        <v>0</v>
      </c>
    </row>
    <row r="7" spans="1:62" x14ac:dyDescent="0.2">
      <c r="A7" s="83" t="s">
        <v>215</v>
      </c>
      <c r="B7" s="82"/>
      <c r="C7" s="82"/>
      <c r="D7" s="59" t="str">
        <f t="shared" si="1"/>
        <v/>
      </c>
      <c r="E7" s="82" t="s">
        <v>54</v>
      </c>
      <c r="F7" s="343" t="s">
        <v>53</v>
      </c>
      <c r="G7" s="92" t="str">
        <f>IF(ISBLANK(ETPT_CPH_DDG!$D$5),"",IF(ISERROR(ETPT_CPH!G7),"",IF(ETPT_CPH!G7=0,"",ETPT_CPH!G7)))</f>
        <v/>
      </c>
      <c r="H7" s="80">
        <f t="shared" si="0"/>
        <v>0</v>
      </c>
    </row>
    <row r="8" spans="1:62" x14ac:dyDescent="0.2">
      <c r="A8" s="83" t="s">
        <v>215</v>
      </c>
      <c r="B8" s="82"/>
      <c r="C8" s="82"/>
      <c r="D8" s="59" t="str">
        <f t="shared" si="1"/>
        <v/>
      </c>
      <c r="E8" s="82" t="s">
        <v>52</v>
      </c>
      <c r="F8" s="343" t="s">
        <v>51</v>
      </c>
      <c r="G8" s="92" t="str">
        <f>IF(ISBLANK(ETPT_CPH_DDG!$D$5),"",IF(ISERROR(ETPT_CPH!G8),"",IF(ETPT_CPH!G8=0,"",ETPT_CPH!G8)))</f>
        <v/>
      </c>
      <c r="H8" s="80">
        <f t="shared" si="0"/>
        <v>0</v>
      </c>
    </row>
    <row r="9" spans="1:62" x14ac:dyDescent="0.2">
      <c r="A9" s="83" t="s">
        <v>215</v>
      </c>
      <c r="B9" s="82"/>
      <c r="C9" s="82"/>
      <c r="D9" s="59" t="str">
        <f t="shared" si="1"/>
        <v/>
      </c>
      <c r="E9" s="82" t="s">
        <v>50</v>
      </c>
      <c r="F9" s="343" t="s">
        <v>49</v>
      </c>
      <c r="G9" s="92" t="str">
        <f>IF(ISBLANK(ETPT_CPH_DDG!$D$5),"",IF(ISERROR(ETPT_CPH!G9),"",IF(ETPT_CPH!G9=0,"",ETPT_CPH!G9)))</f>
        <v/>
      </c>
      <c r="H9" s="80">
        <f t="shared" si="0"/>
        <v>0</v>
      </c>
    </row>
    <row r="10" spans="1:62" x14ac:dyDescent="0.2">
      <c r="A10" s="83" t="s">
        <v>215</v>
      </c>
      <c r="B10" s="82"/>
      <c r="C10" s="82"/>
      <c r="D10" s="59" t="str">
        <f t="shared" si="1"/>
        <v/>
      </c>
      <c r="E10" s="82" t="s">
        <v>48</v>
      </c>
      <c r="F10" s="343" t="s">
        <v>47</v>
      </c>
      <c r="G10" s="92" t="str">
        <f>IF(ISBLANK(ETPT_CPH_DDG!$D$5),"",IF(ISERROR(ETPT_CPH!G10),"",IF(ETPT_CPH!G10=0,"",ETPT_CPH!G10)))</f>
        <v/>
      </c>
      <c r="H10" s="80">
        <f t="shared" si="0"/>
        <v>0</v>
      </c>
    </row>
    <row r="11" spans="1:62" x14ac:dyDescent="0.2">
      <c r="A11" s="83" t="s">
        <v>215</v>
      </c>
      <c r="B11" s="82"/>
      <c r="C11" s="82"/>
      <c r="D11" s="59" t="str">
        <f t="shared" si="1"/>
        <v/>
      </c>
      <c r="E11" s="82" t="s">
        <v>46</v>
      </c>
      <c r="F11" s="343" t="s">
        <v>45</v>
      </c>
      <c r="G11" s="92" t="str">
        <f>IF(ISBLANK(ETPT_CPH_DDG!$D$5),"",IF(ISERROR(ETPT_CPH!G11),"",IF(ETPT_CPH!G11=0,"",ETPT_CPH!G11)))</f>
        <v/>
      </c>
      <c r="H11" s="80">
        <f t="shared" si="0"/>
        <v>0</v>
      </c>
    </row>
    <row r="12" spans="1:62" x14ac:dyDescent="0.2">
      <c r="A12" s="83" t="s">
        <v>215</v>
      </c>
      <c r="B12" s="82"/>
      <c r="C12" s="82"/>
      <c r="D12" s="59" t="str">
        <f t="shared" si="1"/>
        <v/>
      </c>
      <c r="E12" s="82" t="s">
        <v>44</v>
      </c>
      <c r="F12" s="343" t="s">
        <v>43</v>
      </c>
      <c r="G12" s="92" t="str">
        <f>IF(ISBLANK(ETPT_CPH_DDG!$D$5),"",IF(ISERROR(ETPT_CPH!G12),"",IF(ETPT_CPH!G12=0,"",ETPT_CPH!G12)))</f>
        <v/>
      </c>
      <c r="H12" s="80">
        <f t="shared" si="0"/>
        <v>0</v>
      </c>
    </row>
    <row r="13" spans="1:62" x14ac:dyDescent="0.2">
      <c r="A13" s="83" t="s">
        <v>215</v>
      </c>
      <c r="B13" s="82"/>
      <c r="C13" s="82"/>
      <c r="D13" s="59" t="str">
        <f t="shared" si="1"/>
        <v/>
      </c>
      <c r="E13" s="82" t="s">
        <v>41</v>
      </c>
      <c r="F13" s="343" t="s">
        <v>40</v>
      </c>
      <c r="G13" s="92" t="str">
        <f>IF(ISBLANK(ETPT_CPH_DDG!$D$5),"",IF(ISERROR(ETPT_CPH!G13),"",IF(ETPT_CPH!G13=0,"",ETPT_CPH!G13)))</f>
        <v/>
      </c>
      <c r="H13" s="80">
        <f t="shared" si="0"/>
        <v>0</v>
      </c>
    </row>
    <row r="14" spans="1:62" x14ac:dyDescent="0.2">
      <c r="A14" s="352"/>
      <c r="B14" s="59"/>
      <c r="C14" s="59"/>
      <c r="D14" s="59"/>
      <c r="E14" s="76"/>
      <c r="F14" s="344"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408" t="s">
        <v>627</v>
      </c>
      <c r="F18" s="409"/>
      <c r="G18" s="409"/>
      <c r="H18" s="409"/>
      <c r="I18" s="409"/>
      <c r="J18" s="409"/>
      <c r="K18" s="410"/>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621</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48"/>
      <c r="B2" s="259"/>
      <c r="C2" s="259"/>
      <c r="D2" s="259"/>
      <c r="E2" s="259"/>
      <c r="F2" s="259"/>
      <c r="G2" s="261" t="s">
        <v>38</v>
      </c>
      <c r="H2" s="261" t="s">
        <v>38</v>
      </c>
      <c r="I2" s="261" t="s">
        <v>38</v>
      </c>
      <c r="J2" s="261" t="s">
        <v>38</v>
      </c>
      <c r="K2" s="261" t="s">
        <v>38</v>
      </c>
      <c r="L2" s="261" t="s">
        <v>38</v>
      </c>
      <c r="M2" s="261" t="s">
        <v>38</v>
      </c>
      <c r="N2" s="261" t="s">
        <v>38</v>
      </c>
      <c r="O2" s="261" t="s">
        <v>38</v>
      </c>
      <c r="P2" s="261" t="s">
        <v>38</v>
      </c>
      <c r="Q2" s="407" t="s">
        <v>271</v>
      </c>
    </row>
    <row r="3" spans="1:62" ht="24" hidden="1" x14ac:dyDescent="0.2">
      <c r="A3" s="348"/>
      <c r="B3" s="259"/>
      <c r="C3" s="259"/>
      <c r="D3" s="259"/>
      <c r="E3" s="259"/>
      <c r="F3" s="259"/>
      <c r="G3" s="261" t="s">
        <v>272</v>
      </c>
      <c r="H3" s="261" t="s">
        <v>273</v>
      </c>
      <c r="I3" s="261" t="s">
        <v>142</v>
      </c>
      <c r="J3" s="261" t="s">
        <v>143</v>
      </c>
      <c r="K3" s="261" t="s">
        <v>144</v>
      </c>
      <c r="L3" s="261" t="s">
        <v>274</v>
      </c>
      <c r="M3" s="261" t="s">
        <v>275</v>
      </c>
      <c r="N3" s="261" t="s">
        <v>276</v>
      </c>
      <c r="O3" s="261" t="s">
        <v>277</v>
      </c>
      <c r="P3" s="261" t="s">
        <v>278</v>
      </c>
      <c r="Q3" s="407"/>
    </row>
    <row r="4" spans="1:62" ht="36" x14ac:dyDescent="0.2">
      <c r="A4" s="349"/>
      <c r="B4" s="337" t="s">
        <v>112</v>
      </c>
      <c r="C4" s="337" t="s">
        <v>111</v>
      </c>
      <c r="D4" s="337" t="s">
        <v>32</v>
      </c>
      <c r="E4" s="337" t="s">
        <v>279</v>
      </c>
      <c r="F4" s="337" t="s">
        <v>109</v>
      </c>
      <c r="G4" s="342" t="s">
        <v>612</v>
      </c>
      <c r="H4" s="342" t="s">
        <v>613</v>
      </c>
      <c r="I4" s="342" t="s">
        <v>614</v>
      </c>
      <c r="J4" s="342" t="s">
        <v>93</v>
      </c>
      <c r="K4" s="342" t="s">
        <v>615</v>
      </c>
      <c r="L4" s="342" t="s">
        <v>616</v>
      </c>
      <c r="M4" s="342" t="s">
        <v>617</v>
      </c>
      <c r="N4" s="342" t="s">
        <v>618</v>
      </c>
      <c r="O4" s="342" t="s">
        <v>619</v>
      </c>
      <c r="P4" s="342" t="s">
        <v>620</v>
      </c>
      <c r="Q4" s="407"/>
    </row>
    <row r="5" spans="1:62" x14ac:dyDescent="0.2">
      <c r="A5" s="265" t="s">
        <v>290</v>
      </c>
      <c r="B5" s="266"/>
      <c r="C5" s="266"/>
      <c r="D5" s="358"/>
      <c r="E5" s="266" t="s">
        <v>62</v>
      </c>
      <c r="F5" s="338" t="s">
        <v>61</v>
      </c>
      <c r="G5" s="340" t="str">
        <f>IF(ISBLANK(ETPT_JUR_ASS!G5),"",IF(ISERROR(ETPT_JUR_ASS!G5),"",IF(ETPT_JUR_ASS!G5=0,"",ETPT_JUR_ASS!G5)))</f>
        <v/>
      </c>
      <c r="H5" s="340" t="str">
        <f>IF(ISBLANK(ETPT_JUR_ASS!H5),"",IF(ISERROR(ETPT_JUR_ASS!H5),"",IF(ETPT_JUR_ASS!H5=0,"",ETPT_JUR_ASS!H5)))</f>
        <v/>
      </c>
      <c r="I5" s="340" t="str">
        <f>IF(ISBLANK(ETPT_JUR_ASS!I5),"",IF(ISERROR(ETPT_JUR_ASS!I5),"",IF(ETPT_JUR_ASS!I5=0,"",ETPT_JUR_ASS!I5)))</f>
        <v/>
      </c>
      <c r="J5" s="340" t="str">
        <f>IF(ISBLANK(ETPT_JUR_ASS!J5),"",IF(ISERROR(ETPT_JUR_ASS!J5),"",IF(ETPT_JUR_ASS!J5=0,"",ETPT_JUR_ASS!J5)))</f>
        <v/>
      </c>
      <c r="K5" s="340" t="str">
        <f>IF(ISBLANK(ETPT_JUR_ASS!K5),"",IF(ISERROR(ETPT_JUR_ASS!K5),"",IF(ETPT_JUR_ASS!K5=0,"",ETPT_JUR_ASS!K5)))</f>
        <v/>
      </c>
      <c r="L5" s="340" t="str">
        <f>IF(ISBLANK(ETPT_JUR_ASS!L5),"",IF(ISERROR(ETPT_JUR_ASS!L5),"",IF(ETPT_JUR_ASS!L5=0,"",ETPT_JUR_ASS!L5)))</f>
        <v/>
      </c>
      <c r="M5" s="340" t="str">
        <f>IF(ISBLANK(ETPT_JUR_ASS!M5),"",IF(ISERROR(ETPT_JUR_ASS!M5),"",IF(ETPT_JUR_ASS!M5=0,"",ETPT_JUR_ASS!M5)))</f>
        <v/>
      </c>
      <c r="N5" s="340" t="str">
        <f>IF(ISBLANK(ETPT_JUR_ASS!N5),"",IF(ISERROR(ETPT_JUR_ASS!N5),"",IF(ETPT_JUR_ASS!N5=0,"",ETPT_JUR_ASS!N5)))</f>
        <v/>
      </c>
      <c r="O5" s="340" t="str">
        <f>IF(ISBLANK(ETPT_JUR_ASS!O5),"",IF(ISERROR(ETPT_JUR_ASS!O5),"",IF(ETPT_JUR_ASS!O5=0,"",ETPT_JUR_ASS!O5)))</f>
        <v/>
      </c>
      <c r="P5" s="340" t="str">
        <f>IF(ISBLANK(ETPT_JUR_ASS!P5),"",IF(ISERROR(ETPT_JUR_ASS!P5),"",IF(ETPT_JUR_ASS!P5=0,"",ETPT_JUR_ASS!P5)))</f>
        <v/>
      </c>
      <c r="Q5" s="271">
        <f>ETPT_JUR_ASS!Q5</f>
        <v>0</v>
      </c>
    </row>
    <row r="6" spans="1:62" x14ac:dyDescent="0.2">
      <c r="A6" s="265" t="s">
        <v>290</v>
      </c>
      <c r="B6" s="266"/>
      <c r="C6" s="266"/>
      <c r="D6" s="276">
        <f>$D$5</f>
        <v>0</v>
      </c>
      <c r="E6" s="266" t="s">
        <v>60</v>
      </c>
      <c r="F6" s="338" t="s">
        <v>59</v>
      </c>
      <c r="G6" s="340" t="str">
        <f>IF(ISBLANK(ETPT_JUR_ASS!G6),"",IF(ISERROR(ETPT_JUR_ASS!G6),"",IF(ETPT_JUR_ASS!G6=0,"",ETPT_JUR_ASS!G6)))</f>
        <v/>
      </c>
      <c r="H6" s="340" t="str">
        <f>IF(ISBLANK(ETPT_JUR_ASS!H6),"",IF(ISERROR(ETPT_JUR_ASS!H6),"",IF(ETPT_JUR_ASS!H6=0,"",ETPT_JUR_ASS!H6)))</f>
        <v/>
      </c>
      <c r="I6" s="340" t="str">
        <f>IF(ISBLANK(ETPT_JUR_ASS!I6),"",IF(ISERROR(ETPT_JUR_ASS!I6),"",IF(ETPT_JUR_ASS!I6=0,"",ETPT_JUR_ASS!I6)))</f>
        <v/>
      </c>
      <c r="J6" s="340" t="str">
        <f>IF(ISBLANK(ETPT_JUR_ASS!J6),"",IF(ISERROR(ETPT_JUR_ASS!J6),"",IF(ETPT_JUR_ASS!J6=0,"",ETPT_JUR_ASS!J6)))</f>
        <v/>
      </c>
      <c r="K6" s="340" t="str">
        <f>IF(ISBLANK(ETPT_JUR_ASS!K6),"",IF(ISERROR(ETPT_JUR_ASS!K6),"",IF(ETPT_JUR_ASS!K6=0,"",ETPT_JUR_ASS!K6)))</f>
        <v/>
      </c>
      <c r="L6" s="340" t="str">
        <f>IF(ISBLANK(ETPT_JUR_ASS!L6),"",IF(ISERROR(ETPT_JUR_ASS!L6),"",IF(ETPT_JUR_ASS!L6=0,"",ETPT_JUR_ASS!L6)))</f>
        <v/>
      </c>
      <c r="M6" s="340" t="str">
        <f>IF(ISBLANK(ETPT_JUR_ASS!M6),"",IF(ISERROR(ETPT_JUR_ASS!M6),"",IF(ETPT_JUR_ASS!M6=0,"",ETPT_JUR_ASS!M6)))</f>
        <v/>
      </c>
      <c r="N6" s="340" t="str">
        <f>IF(ISBLANK(ETPT_JUR_ASS!N6),"",IF(ISERROR(ETPT_JUR_ASS!N6),"",IF(ETPT_JUR_ASS!N6=0,"",ETPT_JUR_ASS!N6)))</f>
        <v/>
      </c>
      <c r="O6" s="340" t="str">
        <f>IF(ISBLANK(ETPT_JUR_ASS!O6),"",IF(ISERROR(ETPT_JUR_ASS!O6),"",IF(ETPT_JUR_ASS!O6=0,"",ETPT_JUR_ASS!O6)))</f>
        <v/>
      </c>
      <c r="P6" s="340" t="str">
        <f>IF(ISBLANK(ETPT_JUR_ASS!P6),"",IF(ISERROR(ETPT_JUR_ASS!P6),"",IF(ETPT_JUR_ASS!P6=0,"",ETPT_JUR_ASS!P6)))</f>
        <v/>
      </c>
      <c r="Q6" s="271">
        <f>ETPT_JUR_ASS!Q6</f>
        <v>0</v>
      </c>
    </row>
    <row r="7" spans="1:62" x14ac:dyDescent="0.2">
      <c r="A7" s="265" t="s">
        <v>290</v>
      </c>
      <c r="B7" s="266"/>
      <c r="C7" s="266"/>
      <c r="D7" s="276">
        <f t="shared" ref="D7:D12" si="0">$D$5</f>
        <v>0</v>
      </c>
      <c r="E7" s="266" t="s">
        <v>56</v>
      </c>
      <c r="F7" s="338" t="s">
        <v>55</v>
      </c>
      <c r="G7" s="340" t="str">
        <f>IF(ISBLANK(ETPT_JUR_ASS!G7),"",IF(ISERROR(ETPT_JUR_ASS!G7),"",IF(ETPT_JUR_ASS!G7=0,"",ETPT_JUR_ASS!G7)))</f>
        <v/>
      </c>
      <c r="H7" s="340" t="str">
        <f>IF(ISBLANK(ETPT_JUR_ASS!H7),"",IF(ISERROR(ETPT_JUR_ASS!H7),"",IF(ETPT_JUR_ASS!H7=0,"",ETPT_JUR_ASS!H7)))</f>
        <v/>
      </c>
      <c r="I7" s="340" t="str">
        <f>IF(ISBLANK(ETPT_JUR_ASS!I7),"",IF(ISERROR(ETPT_JUR_ASS!I7),"",IF(ETPT_JUR_ASS!I7=0,"",ETPT_JUR_ASS!I7)))</f>
        <v/>
      </c>
      <c r="J7" s="340" t="str">
        <f>IF(ISBLANK(ETPT_JUR_ASS!J7),"",IF(ISERROR(ETPT_JUR_ASS!J7),"",IF(ETPT_JUR_ASS!J7=0,"",ETPT_JUR_ASS!J7)))</f>
        <v/>
      </c>
      <c r="K7" s="340" t="str">
        <f>IF(ISBLANK(ETPT_JUR_ASS!K7),"",IF(ISERROR(ETPT_JUR_ASS!K7),"",IF(ETPT_JUR_ASS!K7=0,"",ETPT_JUR_ASS!K7)))</f>
        <v/>
      </c>
      <c r="L7" s="340" t="str">
        <f>IF(ISBLANK(ETPT_JUR_ASS!L7),"",IF(ISERROR(ETPT_JUR_ASS!L7),"",IF(ETPT_JUR_ASS!L7=0,"",ETPT_JUR_ASS!L7)))</f>
        <v/>
      </c>
      <c r="M7" s="340" t="str">
        <f>IF(ISBLANK(ETPT_JUR_ASS!M7),"",IF(ISERROR(ETPT_JUR_ASS!M7),"",IF(ETPT_JUR_ASS!M7=0,"",ETPT_JUR_ASS!M7)))</f>
        <v/>
      </c>
      <c r="N7" s="340" t="str">
        <f>IF(ISBLANK(ETPT_JUR_ASS!N7),"",IF(ISERROR(ETPT_JUR_ASS!N7),"",IF(ETPT_JUR_ASS!N7=0,"",ETPT_JUR_ASS!N7)))</f>
        <v/>
      </c>
      <c r="O7" s="340" t="str">
        <f>IF(ISBLANK(ETPT_JUR_ASS!O7),"",IF(ISERROR(ETPT_JUR_ASS!O7),"",IF(ETPT_JUR_ASS!O7=0,"",ETPT_JUR_ASS!O7)))</f>
        <v/>
      </c>
      <c r="P7" s="340" t="str">
        <f>IF(ISBLANK(ETPT_JUR_ASS!P7),"",IF(ISERROR(ETPT_JUR_ASS!P7),"",IF(ETPT_JUR_ASS!P7=0,"",ETPT_JUR_ASS!P7)))</f>
        <v/>
      </c>
      <c r="Q7" s="271">
        <f>ETPT_JUR_ASS!Q7</f>
        <v>0</v>
      </c>
    </row>
    <row r="8" spans="1:62" x14ac:dyDescent="0.2">
      <c r="A8" s="265" t="s">
        <v>290</v>
      </c>
      <c r="B8" s="266"/>
      <c r="C8" s="266"/>
      <c r="D8" s="276">
        <f t="shared" si="0"/>
        <v>0</v>
      </c>
      <c r="E8" s="266" t="s">
        <v>54</v>
      </c>
      <c r="F8" s="338" t="s">
        <v>53</v>
      </c>
      <c r="G8" s="340" t="str">
        <f>IF(ISBLANK(ETPT_JUR_ASS!G8),"",IF(ISERROR(ETPT_JUR_ASS!G8),"",IF(ETPT_JUR_ASS!G8=0,"",ETPT_JUR_ASS!G8)))</f>
        <v/>
      </c>
      <c r="H8" s="340" t="str">
        <f>IF(ISBLANK(ETPT_JUR_ASS!H8),"",IF(ISERROR(ETPT_JUR_ASS!H8),"",IF(ETPT_JUR_ASS!H8=0,"",ETPT_JUR_ASS!H8)))</f>
        <v/>
      </c>
      <c r="I8" s="340" t="str">
        <f>IF(ISBLANK(ETPT_JUR_ASS!I8),"",IF(ISERROR(ETPT_JUR_ASS!I8),"",IF(ETPT_JUR_ASS!I8=0,"",ETPT_JUR_ASS!I8)))</f>
        <v/>
      </c>
      <c r="J8" s="340" t="str">
        <f>IF(ISBLANK(ETPT_JUR_ASS!J8),"",IF(ISERROR(ETPT_JUR_ASS!J8),"",IF(ETPT_JUR_ASS!J8=0,"",ETPT_JUR_ASS!J8)))</f>
        <v/>
      </c>
      <c r="K8" s="340" t="str">
        <f>IF(ISBLANK(ETPT_JUR_ASS!K8),"",IF(ISERROR(ETPT_JUR_ASS!K8),"",IF(ETPT_JUR_ASS!K8=0,"",ETPT_JUR_ASS!K8)))</f>
        <v/>
      </c>
      <c r="L8" s="340" t="str">
        <f>IF(ISBLANK(ETPT_JUR_ASS!L8),"",IF(ISERROR(ETPT_JUR_ASS!L8),"",IF(ETPT_JUR_ASS!L8=0,"",ETPT_JUR_ASS!L8)))</f>
        <v/>
      </c>
      <c r="M8" s="340" t="str">
        <f>IF(ISBLANK(ETPT_JUR_ASS!M8),"",IF(ISERROR(ETPT_JUR_ASS!M8),"",IF(ETPT_JUR_ASS!M8=0,"",ETPT_JUR_ASS!M8)))</f>
        <v/>
      </c>
      <c r="N8" s="340" t="str">
        <f>IF(ISBLANK(ETPT_JUR_ASS!N8),"",IF(ISERROR(ETPT_JUR_ASS!N8),"",IF(ETPT_JUR_ASS!N8=0,"",ETPT_JUR_ASS!N8)))</f>
        <v/>
      </c>
      <c r="O8" s="340" t="str">
        <f>IF(ISBLANK(ETPT_JUR_ASS!O8),"",IF(ISERROR(ETPT_JUR_ASS!O8),"",IF(ETPT_JUR_ASS!O8=0,"",ETPT_JUR_ASS!O8)))</f>
        <v/>
      </c>
      <c r="P8" s="340" t="str">
        <f>IF(ISBLANK(ETPT_JUR_ASS!P8),"",IF(ISERROR(ETPT_JUR_ASS!P8),"",IF(ETPT_JUR_ASS!P8=0,"",ETPT_JUR_ASS!P8)))</f>
        <v/>
      </c>
      <c r="Q8" s="271">
        <f>ETPT_JUR_ASS!Q8</f>
        <v>0</v>
      </c>
    </row>
    <row r="9" spans="1:62" x14ac:dyDescent="0.2">
      <c r="A9" s="265" t="s">
        <v>290</v>
      </c>
      <c r="B9" s="266"/>
      <c r="C9" s="266"/>
      <c r="D9" s="276">
        <f t="shared" si="0"/>
        <v>0</v>
      </c>
      <c r="E9" s="266" t="s">
        <v>52</v>
      </c>
      <c r="F9" s="338" t="s">
        <v>51</v>
      </c>
      <c r="G9" s="340" t="str">
        <f>IF(ISBLANK(ETPT_JUR_ASS!G9),"",IF(ISERROR(ETPT_JUR_ASS!G9),"",IF(ETPT_JUR_ASS!G9=0,"",ETPT_JUR_ASS!G9)))</f>
        <v/>
      </c>
      <c r="H9" s="340" t="str">
        <f>IF(ISBLANK(ETPT_JUR_ASS!H9),"",IF(ISERROR(ETPT_JUR_ASS!H9),"",IF(ETPT_JUR_ASS!H9=0,"",ETPT_JUR_ASS!H9)))</f>
        <v/>
      </c>
      <c r="I9" s="340" t="str">
        <f>IF(ISBLANK(ETPT_JUR_ASS!I9),"",IF(ISERROR(ETPT_JUR_ASS!I9),"",IF(ETPT_JUR_ASS!I9=0,"",ETPT_JUR_ASS!I9)))</f>
        <v/>
      </c>
      <c r="J9" s="340" t="str">
        <f>IF(ISBLANK(ETPT_JUR_ASS!J9),"",IF(ISERROR(ETPT_JUR_ASS!J9),"",IF(ETPT_JUR_ASS!J9=0,"",ETPT_JUR_ASS!J9)))</f>
        <v/>
      </c>
      <c r="K9" s="340" t="str">
        <f>IF(ISBLANK(ETPT_JUR_ASS!K9),"",IF(ISERROR(ETPT_JUR_ASS!K9),"",IF(ETPT_JUR_ASS!K9=0,"",ETPT_JUR_ASS!K9)))</f>
        <v/>
      </c>
      <c r="L9" s="340" t="str">
        <f>IF(ISBLANK(ETPT_JUR_ASS!L9),"",IF(ISERROR(ETPT_JUR_ASS!L9),"",IF(ETPT_JUR_ASS!L9=0,"",ETPT_JUR_ASS!L9)))</f>
        <v/>
      </c>
      <c r="M9" s="340" t="str">
        <f>IF(ISBLANK(ETPT_JUR_ASS!M9),"",IF(ISERROR(ETPT_JUR_ASS!M9),"",IF(ETPT_JUR_ASS!M9=0,"",ETPT_JUR_ASS!M9)))</f>
        <v/>
      </c>
      <c r="N9" s="340" t="str">
        <f>IF(ISBLANK(ETPT_JUR_ASS!N9),"",IF(ISERROR(ETPT_JUR_ASS!N9),"",IF(ETPT_JUR_ASS!N9=0,"",ETPT_JUR_ASS!N9)))</f>
        <v/>
      </c>
      <c r="O9" s="340" t="str">
        <f>IF(ISBLANK(ETPT_JUR_ASS!O9),"",IF(ISERROR(ETPT_JUR_ASS!O9),"",IF(ETPT_JUR_ASS!O9=0,"",ETPT_JUR_ASS!O9)))</f>
        <v/>
      </c>
      <c r="P9" s="340" t="str">
        <f>IF(ISBLANK(ETPT_JUR_ASS!P9),"",IF(ISERROR(ETPT_JUR_ASS!P9),"",IF(ETPT_JUR_ASS!P9=0,"",ETPT_JUR_ASS!P9)))</f>
        <v/>
      </c>
      <c r="Q9" s="271">
        <f>ETPT_JUR_ASS!Q9</f>
        <v>0</v>
      </c>
    </row>
    <row r="10" spans="1:62" x14ac:dyDescent="0.2">
      <c r="A10" s="265" t="s">
        <v>290</v>
      </c>
      <c r="B10" s="266"/>
      <c r="C10" s="266"/>
      <c r="D10" s="276">
        <f t="shared" si="0"/>
        <v>0</v>
      </c>
      <c r="E10" s="266" t="s">
        <v>50</v>
      </c>
      <c r="F10" s="338" t="s">
        <v>49</v>
      </c>
      <c r="G10" s="340" t="str">
        <f>IF(ISBLANK(ETPT_JUR_ASS!G10),"",IF(ISERROR(ETPT_JUR_ASS!G10),"",IF(ETPT_JUR_ASS!G10=0,"",ETPT_JUR_ASS!G10)))</f>
        <v/>
      </c>
      <c r="H10" s="340" t="str">
        <f>IF(ISBLANK(ETPT_JUR_ASS!H10),"",IF(ISERROR(ETPT_JUR_ASS!H10),"",IF(ETPT_JUR_ASS!H10=0,"",ETPT_JUR_ASS!H10)))</f>
        <v/>
      </c>
      <c r="I10" s="340" t="str">
        <f>IF(ISBLANK(ETPT_JUR_ASS!I10),"",IF(ISERROR(ETPT_JUR_ASS!I10),"",IF(ETPT_JUR_ASS!I10=0,"",ETPT_JUR_ASS!I10)))</f>
        <v/>
      </c>
      <c r="J10" s="340" t="str">
        <f>IF(ISBLANK(ETPT_JUR_ASS!J10),"",IF(ISERROR(ETPT_JUR_ASS!J10),"",IF(ETPT_JUR_ASS!J10=0,"",ETPT_JUR_ASS!J10)))</f>
        <v/>
      </c>
      <c r="K10" s="340" t="str">
        <f>IF(ISBLANK(ETPT_JUR_ASS!K10),"",IF(ISERROR(ETPT_JUR_ASS!K10),"",IF(ETPT_JUR_ASS!K10=0,"",ETPT_JUR_ASS!K10)))</f>
        <v/>
      </c>
      <c r="L10" s="340" t="str">
        <f>IF(ISBLANK(ETPT_JUR_ASS!L10),"",IF(ISERROR(ETPT_JUR_ASS!L10),"",IF(ETPT_JUR_ASS!L10=0,"",ETPT_JUR_ASS!L10)))</f>
        <v/>
      </c>
      <c r="M10" s="340" t="str">
        <f>IF(ISBLANK(ETPT_JUR_ASS!M10),"",IF(ISERROR(ETPT_JUR_ASS!M10),"",IF(ETPT_JUR_ASS!M10=0,"",ETPT_JUR_ASS!M10)))</f>
        <v/>
      </c>
      <c r="N10" s="340" t="str">
        <f>IF(ISBLANK(ETPT_JUR_ASS!N10),"",IF(ISERROR(ETPT_JUR_ASS!N10),"",IF(ETPT_JUR_ASS!N10=0,"",ETPT_JUR_ASS!N10)))</f>
        <v/>
      </c>
      <c r="O10" s="340" t="str">
        <f>IF(ISBLANK(ETPT_JUR_ASS!O10),"",IF(ISERROR(ETPT_JUR_ASS!O10),"",IF(ETPT_JUR_ASS!O10=0,"",ETPT_JUR_ASS!O10)))</f>
        <v/>
      </c>
      <c r="P10" s="340" t="str">
        <f>IF(ISBLANK(ETPT_JUR_ASS!P10),"",IF(ISERROR(ETPT_JUR_ASS!P10),"",IF(ETPT_JUR_ASS!P10=0,"",ETPT_JUR_ASS!P10)))</f>
        <v/>
      </c>
      <c r="Q10" s="271">
        <f>ETPT_JUR_ASS!Q10</f>
        <v>0</v>
      </c>
    </row>
    <row r="11" spans="1:62" x14ac:dyDescent="0.2">
      <c r="A11" s="265" t="s">
        <v>290</v>
      </c>
      <c r="B11" s="266"/>
      <c r="C11" s="266"/>
      <c r="D11" s="276">
        <f t="shared" si="0"/>
        <v>0</v>
      </c>
      <c r="E11" s="266" t="s">
        <v>48</v>
      </c>
      <c r="F11" s="338" t="s">
        <v>47</v>
      </c>
      <c r="G11" s="340" t="str">
        <f>IF(ISBLANK(ETPT_JUR_ASS!G11),"",IF(ISERROR(ETPT_JUR_ASS!G11),"",IF(ETPT_JUR_ASS!G11=0,"",ETPT_JUR_ASS!G11)))</f>
        <v/>
      </c>
      <c r="H11" s="340" t="str">
        <f>IF(ISBLANK(ETPT_JUR_ASS!H11),"",IF(ISERROR(ETPT_JUR_ASS!H11),"",IF(ETPT_JUR_ASS!H11=0,"",ETPT_JUR_ASS!H11)))</f>
        <v/>
      </c>
      <c r="I11" s="340" t="str">
        <f>IF(ISBLANK(ETPT_JUR_ASS!I11),"",IF(ISERROR(ETPT_JUR_ASS!I11),"",IF(ETPT_JUR_ASS!I11=0,"",ETPT_JUR_ASS!I11)))</f>
        <v/>
      </c>
      <c r="J11" s="340" t="str">
        <f>IF(ISBLANK(ETPT_JUR_ASS!J11),"",IF(ISERROR(ETPT_JUR_ASS!J11),"",IF(ETPT_JUR_ASS!J11=0,"",ETPT_JUR_ASS!J11)))</f>
        <v/>
      </c>
      <c r="K11" s="340" t="str">
        <f>IF(ISBLANK(ETPT_JUR_ASS!K11),"",IF(ISERROR(ETPT_JUR_ASS!K11),"",IF(ETPT_JUR_ASS!K11=0,"",ETPT_JUR_ASS!K11)))</f>
        <v/>
      </c>
      <c r="L11" s="340" t="str">
        <f>IF(ISBLANK(ETPT_JUR_ASS!L11),"",IF(ISERROR(ETPT_JUR_ASS!L11),"",IF(ETPT_JUR_ASS!L11=0,"",ETPT_JUR_ASS!L11)))</f>
        <v/>
      </c>
      <c r="M11" s="340" t="str">
        <f>IF(ISBLANK(ETPT_JUR_ASS!M11),"",IF(ISERROR(ETPT_JUR_ASS!M11),"",IF(ETPT_JUR_ASS!M11=0,"",ETPT_JUR_ASS!M11)))</f>
        <v/>
      </c>
      <c r="N11" s="340" t="str">
        <f>IF(ISBLANK(ETPT_JUR_ASS!N11),"",IF(ISERROR(ETPT_JUR_ASS!N11),"",IF(ETPT_JUR_ASS!N11=0,"",ETPT_JUR_ASS!N11)))</f>
        <v/>
      </c>
      <c r="O11" s="340" t="str">
        <f>IF(ISBLANK(ETPT_JUR_ASS!O11),"",IF(ISERROR(ETPT_JUR_ASS!O11),"",IF(ETPT_JUR_ASS!O11=0,"",ETPT_JUR_ASS!O11)))</f>
        <v/>
      </c>
      <c r="P11" s="340" t="str">
        <f>IF(ISBLANK(ETPT_JUR_ASS!P11),"",IF(ISERROR(ETPT_JUR_ASS!P11),"",IF(ETPT_JUR_ASS!P11=0,"",ETPT_JUR_ASS!P11)))</f>
        <v/>
      </c>
      <c r="Q11" s="271">
        <f>ETPT_JUR_ASS!Q11</f>
        <v>0</v>
      </c>
    </row>
    <row r="12" spans="1:62" x14ac:dyDescent="0.2">
      <c r="A12" s="265" t="s">
        <v>290</v>
      </c>
      <c r="B12" s="266"/>
      <c r="C12" s="266"/>
      <c r="D12" s="354">
        <f t="shared" si="0"/>
        <v>0</v>
      </c>
      <c r="E12" s="355" t="s">
        <v>46</v>
      </c>
      <c r="F12" s="338" t="s">
        <v>45</v>
      </c>
      <c r="G12" s="340" t="str">
        <f>IF(ISBLANK(ETPT_JUR_ASS!G12),"",IF(ISERROR(ETPT_JUR_ASS!G12),"",IF(ETPT_JUR_ASS!G12=0,"",ETPT_JUR_ASS!G12)))</f>
        <v/>
      </c>
      <c r="H12" s="340" t="str">
        <f>IF(ISBLANK(ETPT_JUR_ASS!H12),"",IF(ISERROR(ETPT_JUR_ASS!H12),"",IF(ETPT_JUR_ASS!H12=0,"",ETPT_JUR_ASS!H12)))</f>
        <v/>
      </c>
      <c r="I12" s="340" t="str">
        <f>IF(ISBLANK(ETPT_JUR_ASS!I12),"",IF(ISERROR(ETPT_JUR_ASS!I12),"",IF(ETPT_JUR_ASS!I12=0,"",ETPT_JUR_ASS!I12)))</f>
        <v/>
      </c>
      <c r="J12" s="340" t="str">
        <f>IF(ISBLANK(ETPT_JUR_ASS!J12),"",IF(ISERROR(ETPT_JUR_ASS!J12),"",IF(ETPT_JUR_ASS!J12=0,"",ETPT_JUR_ASS!J12)))</f>
        <v/>
      </c>
      <c r="K12" s="340" t="str">
        <f>IF(ISBLANK(ETPT_JUR_ASS!K12),"",IF(ISERROR(ETPT_JUR_ASS!K12),"",IF(ETPT_JUR_ASS!K12=0,"",ETPT_JUR_ASS!K12)))</f>
        <v/>
      </c>
      <c r="L12" s="340" t="str">
        <f>IF(ISBLANK(ETPT_JUR_ASS!L12),"",IF(ISERROR(ETPT_JUR_ASS!L12),"",IF(ETPT_JUR_ASS!L12=0,"",ETPT_JUR_ASS!L12)))</f>
        <v/>
      </c>
      <c r="M12" s="340" t="str">
        <f>IF(ISBLANK(ETPT_JUR_ASS!M12),"",IF(ISERROR(ETPT_JUR_ASS!M12),"",IF(ETPT_JUR_ASS!M12=0,"",ETPT_JUR_ASS!M12)))</f>
        <v/>
      </c>
      <c r="N12" s="340" t="str">
        <f>IF(ISBLANK(ETPT_JUR_ASS!N12),"",IF(ISERROR(ETPT_JUR_ASS!N12),"",IF(ETPT_JUR_ASS!N12=0,"",ETPT_JUR_ASS!N12)))</f>
        <v/>
      </c>
      <c r="O12" s="340" t="str">
        <f>IF(ISBLANK(ETPT_JUR_ASS!O12),"",IF(ISERROR(ETPT_JUR_ASS!O12),"",IF(ETPT_JUR_ASS!O12=0,"",ETPT_JUR_ASS!O12)))</f>
        <v/>
      </c>
      <c r="P12" s="340" t="str">
        <f>IF(ISBLANK(ETPT_JUR_ASS!P12),"",IF(ISERROR(ETPT_JUR_ASS!P12),"",IF(ETPT_JUR_ASS!P12=0,"",ETPT_JUR_ASS!P12)))</f>
        <v/>
      </c>
      <c r="Q12" s="271">
        <f>ETPT_JUR_ASS!Q12</f>
        <v>0</v>
      </c>
    </row>
    <row r="13" spans="1:62" x14ac:dyDescent="0.2">
      <c r="A13" s="339"/>
      <c r="B13" s="339"/>
      <c r="C13" s="339"/>
      <c r="D13" s="356"/>
      <c r="E13" s="357"/>
      <c r="F13" s="353" t="s">
        <v>39</v>
      </c>
      <c r="G13" s="271">
        <f>ETPT_JUR_ASS!G13</f>
        <v>0</v>
      </c>
      <c r="H13" s="271">
        <f>ETPT_JUR_ASS!H13</f>
        <v>0</v>
      </c>
      <c r="I13" s="271">
        <f>ETPT_JUR_ASS!I13</f>
        <v>0</v>
      </c>
      <c r="J13" s="271">
        <f>ETPT_JUR_ASS!J13</f>
        <v>0</v>
      </c>
      <c r="K13" s="271">
        <f>ETPT_JUR_ASS!K13</f>
        <v>0</v>
      </c>
      <c r="L13" s="271">
        <f>ETPT_JUR_ASS!L13</f>
        <v>0</v>
      </c>
      <c r="M13" s="271">
        <f>ETPT_JUR_ASS!M13</f>
        <v>0</v>
      </c>
      <c r="N13" s="271">
        <f>ETPT_JUR_ASS!N13</f>
        <v>0</v>
      </c>
      <c r="O13" s="271">
        <f>ETPT_JUR_ASS!O13</f>
        <v>0</v>
      </c>
      <c r="P13" s="271">
        <f>ETPT_JUR_ASS!P13</f>
        <v>0</v>
      </c>
      <c r="Q13" s="271">
        <f>ETPT_JUR_ASS!Q13</f>
        <v>0</v>
      </c>
    </row>
    <row r="14" spans="1:62" ht="16" x14ac:dyDescent="0.2">
      <c r="A14" s="275"/>
      <c r="B14" s="275"/>
      <c r="C14" s="275"/>
      <c r="D14" s="275"/>
      <c r="E14" s="274"/>
      <c r="F14" s="274"/>
      <c r="G14" s="274"/>
      <c r="H14" s="274"/>
      <c r="I14" s="274"/>
      <c r="J14" s="274"/>
      <c r="K14" s="274"/>
      <c r="L14" s="274"/>
      <c r="M14" s="274"/>
      <c r="N14" s="274"/>
      <c r="O14" s="274"/>
      <c r="P14" s="274"/>
      <c r="Q14" s="274"/>
      <c r="R14" s="274"/>
    </row>
    <row r="15" spans="1:62" ht="16" x14ac:dyDescent="0.2">
      <c r="A15" s="275"/>
      <c r="B15" s="275"/>
      <c r="C15" s="275"/>
      <c r="E15" s="124" t="s">
        <v>245</v>
      </c>
      <c r="F15" s="275"/>
      <c r="G15" s="275"/>
      <c r="H15" s="275"/>
      <c r="I15" s="274"/>
      <c r="J15" s="274"/>
      <c r="K15" s="274"/>
      <c r="L15" s="274"/>
      <c r="M15" s="274"/>
      <c r="N15" s="274"/>
      <c r="O15" s="274"/>
      <c r="P15" s="274"/>
      <c r="Q15" s="274"/>
      <c r="R15" s="274"/>
    </row>
    <row r="16" spans="1:62" ht="16" x14ac:dyDescent="0.2">
      <c r="A16" s="275"/>
      <c r="B16" s="275"/>
      <c r="C16" s="275"/>
      <c r="D16" s="275"/>
      <c r="E16" s="275"/>
      <c r="F16" s="275"/>
      <c r="G16" s="275"/>
      <c r="H16" s="275"/>
      <c r="I16" s="274"/>
      <c r="J16" s="274"/>
      <c r="K16" s="274"/>
      <c r="L16" s="274"/>
      <c r="M16" s="274"/>
      <c r="N16" s="274"/>
      <c r="O16" s="274"/>
      <c r="P16" s="274"/>
      <c r="Q16" s="274"/>
    </row>
    <row r="17" spans="1:18" ht="16" x14ac:dyDescent="0.2">
      <c r="A17" s="275"/>
      <c r="B17" s="275"/>
      <c r="C17" s="275"/>
      <c r="D17" s="275"/>
      <c r="E17" s="275"/>
      <c r="F17" s="275"/>
      <c r="G17" s="275"/>
      <c r="H17" s="275"/>
      <c r="I17" s="274"/>
      <c r="J17" s="274"/>
      <c r="K17" s="274"/>
      <c r="L17" s="274"/>
      <c r="M17" s="274"/>
      <c r="N17" s="274"/>
      <c r="O17" s="274"/>
      <c r="P17" s="274"/>
      <c r="Q17" s="274"/>
      <c r="R17" s="274"/>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55" bestFit="1" customWidth="1"/>
    <col min="2" max="2" width="17.1640625" style="156" hidden="1" customWidth="1"/>
    <col min="3" max="3" width="6.33203125" style="156" customWidth="1"/>
    <col min="4" max="4" width="6.5" style="155" customWidth="1"/>
    <col min="5" max="5" width="19.5" style="155" customWidth="1"/>
    <col min="6" max="6" width="23" style="156" customWidth="1"/>
    <col min="7" max="7" width="9.33203125" style="156" customWidth="1"/>
    <col min="8" max="8" width="11.33203125" style="156" customWidth="1"/>
    <col min="9" max="9" width="9" style="156" customWidth="1"/>
    <col min="10" max="28" width="9.33203125" style="156" customWidth="1"/>
    <col min="29" max="29" width="11.6640625" style="156" customWidth="1"/>
    <col min="30" max="37" width="9.33203125" style="156" customWidth="1"/>
    <col min="38" max="38" width="7.83203125" style="156" customWidth="1"/>
    <col min="39" max="39" width="8.6640625" style="156" customWidth="1"/>
    <col min="40" max="42" width="9.33203125" style="156" customWidth="1"/>
    <col min="43" max="43" width="10.83203125" style="156" customWidth="1"/>
    <col min="44" max="48" width="9.33203125" style="156" customWidth="1"/>
    <col min="49" max="49" width="15.5" style="156" customWidth="1"/>
    <col min="50" max="50" width="16.5" style="156" customWidth="1"/>
    <col min="51" max="51" width="9.33203125" style="156" customWidth="1"/>
    <col min="52" max="61" width="9.33203125" style="156" hidden="1" customWidth="1"/>
    <col min="62" max="62" width="4" style="156" customWidth="1"/>
    <col min="63" max="16384" width="10.83203125" style="156"/>
  </cols>
  <sheetData>
    <row r="1" spans="1:61" s="127" customFormat="1" ht="12" customHeight="1" x14ac:dyDescent="0.15">
      <c r="A1" s="126"/>
      <c r="B1" s="412" t="s">
        <v>170</v>
      </c>
      <c r="C1" s="412"/>
      <c r="D1" s="412"/>
      <c r="E1" s="412"/>
      <c r="F1" s="412"/>
      <c r="G1" s="128"/>
      <c r="H1" s="128"/>
      <c r="I1" s="128"/>
      <c r="J1" s="128"/>
      <c r="K1" s="128"/>
      <c r="L1" s="128"/>
      <c r="M1" s="128"/>
      <c r="N1" s="128"/>
      <c r="O1" s="128"/>
    </row>
    <row r="2" spans="1:61" s="127" customFormat="1" ht="12" customHeight="1" x14ac:dyDescent="0.15">
      <c r="A2" s="129"/>
      <c r="B2" s="129"/>
      <c r="C2" s="129"/>
      <c r="D2" s="129"/>
      <c r="E2" s="129"/>
      <c r="F2" s="129"/>
      <c r="G2" s="130" t="s">
        <v>164</v>
      </c>
      <c r="H2" s="130" t="s">
        <v>164</v>
      </c>
      <c r="I2" s="130" t="s">
        <v>164</v>
      </c>
      <c r="J2" s="130" t="s">
        <v>164</v>
      </c>
      <c r="K2" s="130" t="s">
        <v>164</v>
      </c>
      <c r="L2" s="130" t="s">
        <v>164</v>
      </c>
      <c r="M2" s="130" t="s">
        <v>164</v>
      </c>
      <c r="N2" s="130" t="s">
        <v>164</v>
      </c>
      <c r="O2" s="130" t="s">
        <v>164</v>
      </c>
      <c r="P2" s="411" t="s">
        <v>163</v>
      </c>
      <c r="Q2" s="130" t="s">
        <v>162</v>
      </c>
      <c r="R2" s="130" t="s">
        <v>162</v>
      </c>
      <c r="S2" s="130" t="s">
        <v>162</v>
      </c>
      <c r="T2" s="130" t="s">
        <v>162</v>
      </c>
      <c r="U2" s="130" t="s">
        <v>162</v>
      </c>
      <c r="V2" s="130" t="s">
        <v>162</v>
      </c>
      <c r="W2" s="130" t="s">
        <v>162</v>
      </c>
      <c r="X2" s="130" t="s">
        <v>162</v>
      </c>
      <c r="Y2" s="130" t="s">
        <v>162</v>
      </c>
      <c r="Z2" s="130" t="s">
        <v>162</v>
      </c>
      <c r="AA2" s="130" t="s">
        <v>162</v>
      </c>
      <c r="AB2" s="130" t="s">
        <v>162</v>
      </c>
      <c r="AC2" s="130" t="s">
        <v>162</v>
      </c>
      <c r="AD2" s="411" t="s">
        <v>161</v>
      </c>
      <c r="AE2" s="131" t="s">
        <v>160</v>
      </c>
      <c r="AF2" s="131" t="s">
        <v>160</v>
      </c>
      <c r="AG2" s="131" t="s">
        <v>160</v>
      </c>
      <c r="AH2" s="131" t="s">
        <v>160</v>
      </c>
      <c r="AI2" s="131" t="s">
        <v>160</v>
      </c>
      <c r="AJ2" s="131" t="s">
        <v>160</v>
      </c>
      <c r="AK2" s="131" t="s">
        <v>160</v>
      </c>
      <c r="AL2" s="131" t="s">
        <v>160</v>
      </c>
      <c r="AM2" s="131" t="s">
        <v>160</v>
      </c>
      <c r="AN2" s="411" t="s">
        <v>159</v>
      </c>
      <c r="AZ2" s="131"/>
      <c r="BA2" s="131"/>
      <c r="BB2" s="131"/>
      <c r="BC2" s="131"/>
      <c r="BD2" s="131"/>
      <c r="BE2" s="131"/>
      <c r="BF2" s="131"/>
      <c r="BG2" s="131"/>
      <c r="BH2" s="131"/>
      <c r="BI2" s="411"/>
    </row>
    <row r="3" spans="1:61" s="127" customFormat="1" ht="36" customHeight="1" x14ac:dyDescent="0.15">
      <c r="A3" s="129"/>
      <c r="B3" s="129"/>
      <c r="C3" s="129"/>
      <c r="D3" s="129"/>
      <c r="E3" s="129"/>
      <c r="F3" s="129"/>
      <c r="G3" s="130" t="s">
        <v>141</v>
      </c>
      <c r="H3" s="130" t="s">
        <v>140</v>
      </c>
      <c r="I3" s="130" t="s">
        <v>139</v>
      </c>
      <c r="J3" s="130" t="s">
        <v>138</v>
      </c>
      <c r="K3" s="130" t="s">
        <v>137</v>
      </c>
      <c r="L3" s="130" t="s">
        <v>136</v>
      </c>
      <c r="M3" s="130" t="s">
        <v>35</v>
      </c>
      <c r="N3" s="130" t="s">
        <v>34</v>
      </c>
      <c r="O3" s="130" t="s">
        <v>135</v>
      </c>
      <c r="P3" s="411"/>
      <c r="Q3" s="130" t="s">
        <v>134</v>
      </c>
      <c r="R3" s="130" t="s">
        <v>133</v>
      </c>
      <c r="S3" s="130" t="s">
        <v>132</v>
      </c>
      <c r="T3" s="130" t="s">
        <v>131</v>
      </c>
      <c r="U3" s="130" t="s">
        <v>130</v>
      </c>
      <c r="V3" s="130" t="s">
        <v>129</v>
      </c>
      <c r="W3" s="130" t="s">
        <v>128</v>
      </c>
      <c r="X3" s="130" t="s">
        <v>127</v>
      </c>
      <c r="Y3" s="130" t="s">
        <v>126</v>
      </c>
      <c r="Z3" s="130" t="s">
        <v>125</v>
      </c>
      <c r="AA3" s="130" t="s">
        <v>124</v>
      </c>
      <c r="AB3" s="130" t="s">
        <v>123</v>
      </c>
      <c r="AC3" s="130" t="s">
        <v>122</v>
      </c>
      <c r="AD3" s="411"/>
      <c r="AE3" s="131" t="s">
        <v>121</v>
      </c>
      <c r="AF3" s="131" t="s">
        <v>120</v>
      </c>
      <c r="AG3" s="131" t="s">
        <v>119</v>
      </c>
      <c r="AH3" s="131" t="s">
        <v>118</v>
      </c>
      <c r="AI3" s="131" t="s">
        <v>117</v>
      </c>
      <c r="AJ3" s="131" t="s">
        <v>116</v>
      </c>
      <c r="AK3" s="131" t="s">
        <v>115</v>
      </c>
      <c r="AL3" s="131" t="s">
        <v>114</v>
      </c>
      <c r="AM3" s="131" t="s">
        <v>113</v>
      </c>
      <c r="AN3" s="411"/>
      <c r="AZ3" s="131"/>
      <c r="BA3" s="131"/>
      <c r="BB3" s="131"/>
      <c r="BC3" s="131"/>
      <c r="BD3" s="131"/>
      <c r="BE3" s="131"/>
      <c r="BF3" s="131"/>
      <c r="BG3" s="131"/>
      <c r="BH3" s="131"/>
      <c r="BI3" s="411"/>
    </row>
    <row r="4" spans="1:61" s="127" customFormat="1" ht="60" customHeight="1" x14ac:dyDescent="0.15">
      <c r="A4" s="132"/>
      <c r="B4" s="133" t="s">
        <v>112</v>
      </c>
      <c r="C4" s="133" t="s">
        <v>111</v>
      </c>
      <c r="D4" s="133" t="s">
        <v>32</v>
      </c>
      <c r="E4" s="133" t="s">
        <v>110</v>
      </c>
      <c r="F4" s="133" t="s">
        <v>109</v>
      </c>
      <c r="G4" s="130" t="s">
        <v>92</v>
      </c>
      <c r="H4" s="130" t="s">
        <v>91</v>
      </c>
      <c r="I4" s="130" t="s">
        <v>90</v>
      </c>
      <c r="J4" s="130" t="s">
        <v>89</v>
      </c>
      <c r="K4" s="130" t="s">
        <v>88</v>
      </c>
      <c r="L4" s="130" t="s">
        <v>87</v>
      </c>
      <c r="M4" s="130" t="s">
        <v>35</v>
      </c>
      <c r="N4" s="130" t="s">
        <v>86</v>
      </c>
      <c r="O4" s="130" t="s">
        <v>85</v>
      </c>
      <c r="P4" s="411"/>
      <c r="Q4" s="130" t="s">
        <v>84</v>
      </c>
      <c r="R4" s="130" t="s">
        <v>83</v>
      </c>
      <c r="S4" s="130" t="s">
        <v>82</v>
      </c>
      <c r="T4" s="130" t="s">
        <v>81</v>
      </c>
      <c r="U4" s="130" t="s">
        <v>80</v>
      </c>
      <c r="V4" s="130" t="s">
        <v>79</v>
      </c>
      <c r="W4" s="130" t="s">
        <v>78</v>
      </c>
      <c r="X4" s="130" t="s">
        <v>77</v>
      </c>
      <c r="Y4" s="130" t="s">
        <v>76</v>
      </c>
      <c r="Z4" s="130" t="s">
        <v>75</v>
      </c>
      <c r="AA4" s="130" t="s">
        <v>74</v>
      </c>
      <c r="AB4" s="130" t="s">
        <v>73</v>
      </c>
      <c r="AC4" s="130" t="s">
        <v>72</v>
      </c>
      <c r="AD4" s="411"/>
      <c r="AE4" s="131" t="s">
        <v>71</v>
      </c>
      <c r="AF4" s="131" t="s">
        <v>70</v>
      </c>
      <c r="AG4" s="131" t="s">
        <v>69</v>
      </c>
      <c r="AH4" s="131" t="s">
        <v>68</v>
      </c>
      <c r="AI4" s="131" t="s">
        <v>67</v>
      </c>
      <c r="AJ4" s="131" t="s">
        <v>66</v>
      </c>
      <c r="AK4" s="131" t="s">
        <v>65</v>
      </c>
      <c r="AL4" s="131" t="s">
        <v>64</v>
      </c>
      <c r="AM4" s="131" t="s">
        <v>63</v>
      </c>
      <c r="AN4" s="411"/>
      <c r="AZ4" s="131"/>
      <c r="BA4" s="131"/>
      <c r="BB4" s="131"/>
      <c r="BC4" s="131"/>
      <c r="BD4" s="131"/>
      <c r="BE4" s="131"/>
      <c r="BF4" s="131"/>
      <c r="BG4" s="131"/>
      <c r="BH4" s="131"/>
      <c r="BI4" s="411"/>
    </row>
    <row r="5" spans="1:61" s="127" customFormat="1" ht="144" customHeight="1" x14ac:dyDescent="0.15">
      <c r="A5" s="134" t="s">
        <v>42</v>
      </c>
      <c r="B5" s="135"/>
      <c r="C5" s="135"/>
      <c r="D5" s="136"/>
      <c r="E5" s="136" t="s">
        <v>62</v>
      </c>
      <c r="F5" s="136" t="s">
        <v>61</v>
      </c>
      <c r="G5" s="137" t="s">
        <v>493</v>
      </c>
      <c r="H5" s="137" t="s">
        <v>494</v>
      </c>
      <c r="I5" s="139"/>
      <c r="J5" s="139"/>
      <c r="K5" s="139"/>
      <c r="L5" s="139"/>
      <c r="M5" s="140"/>
      <c r="N5" s="137" t="s">
        <v>495</v>
      </c>
      <c r="O5" s="137" t="s">
        <v>496</v>
      </c>
      <c r="P5" s="138">
        <f>SUMIF($G$2:O$2,O$2,$G5:O5)</f>
        <v>0</v>
      </c>
      <c r="Q5" s="139"/>
      <c r="R5" s="139"/>
      <c r="S5" s="139"/>
      <c r="T5" s="139"/>
      <c r="U5" s="139"/>
      <c r="V5" s="139"/>
      <c r="W5" s="307" t="s">
        <v>497</v>
      </c>
      <c r="X5" s="307" t="s">
        <v>498</v>
      </c>
      <c r="Y5" s="307" t="s">
        <v>499</v>
      </c>
      <c r="Z5" s="307" t="s">
        <v>500</v>
      </c>
      <c r="AA5" s="307" t="s">
        <v>501</v>
      </c>
      <c r="AB5" s="307" t="s">
        <v>502</v>
      </c>
      <c r="AC5" s="307" t="s">
        <v>503</v>
      </c>
      <c r="AD5" s="138">
        <f>SUMIF($G$2:AC$2,Y$2,$G5:AC5)</f>
        <v>0</v>
      </c>
      <c r="AE5" s="141"/>
      <c r="AF5" s="141"/>
      <c r="AG5" s="142"/>
      <c r="AH5" s="142"/>
      <c r="AI5" s="142"/>
      <c r="AJ5" s="142"/>
      <c r="AK5" s="142"/>
      <c r="AL5" s="142"/>
      <c r="AM5" s="141"/>
      <c r="AN5" s="138">
        <f>SUMIF($G$2:AM$2,AM$2,$G5:AM5)</f>
        <v>0</v>
      </c>
      <c r="AZ5" s="141"/>
      <c r="BA5" s="141"/>
      <c r="BB5" s="142"/>
      <c r="BC5" s="142"/>
      <c r="BD5" s="142"/>
      <c r="BE5" s="142"/>
      <c r="BF5" s="142"/>
      <c r="BG5" s="142"/>
      <c r="BH5" s="141"/>
      <c r="BI5" s="138"/>
    </row>
    <row r="6" spans="1:61" s="127" customFormat="1" ht="273" x14ac:dyDescent="0.15">
      <c r="A6" s="134" t="s">
        <v>42</v>
      </c>
      <c r="B6" s="135"/>
      <c r="C6" s="135"/>
      <c r="D6" s="136"/>
      <c r="E6" s="136" t="s">
        <v>60</v>
      </c>
      <c r="F6" s="136" t="s">
        <v>59</v>
      </c>
      <c r="G6" s="139"/>
      <c r="H6" s="139"/>
      <c r="I6" s="137" t="s">
        <v>504</v>
      </c>
      <c r="J6" s="137" t="s">
        <v>505</v>
      </c>
      <c r="K6" s="137" t="s">
        <v>506</v>
      </c>
      <c r="L6" s="323" t="s">
        <v>507</v>
      </c>
      <c r="M6" s="137" t="s">
        <v>508</v>
      </c>
      <c r="N6" s="137" t="s">
        <v>509</v>
      </c>
      <c r="O6" s="137" t="s">
        <v>510</v>
      </c>
      <c r="P6" s="138">
        <f>SUMIF($G$2:O$2,O$2,$G6:O6)</f>
        <v>0</v>
      </c>
      <c r="Q6" s="307" t="s">
        <v>511</v>
      </c>
      <c r="R6" s="307" t="s">
        <v>512</v>
      </c>
      <c r="S6" s="324" t="s">
        <v>513</v>
      </c>
      <c r="T6" s="307" t="s">
        <v>514</v>
      </c>
      <c r="U6" s="325" t="s">
        <v>515</v>
      </c>
      <c r="V6" s="307" t="s">
        <v>516</v>
      </c>
      <c r="W6" s="139"/>
      <c r="X6" s="139"/>
      <c r="Y6" s="139"/>
      <c r="Z6" s="139"/>
      <c r="AA6" s="139"/>
      <c r="AB6" s="307" t="s">
        <v>517</v>
      </c>
      <c r="AC6" s="307" t="s">
        <v>518</v>
      </c>
      <c r="AD6" s="138">
        <f>SUMIF($G$2:AC$2,Y$2,$G6:AC6)</f>
        <v>0</v>
      </c>
      <c r="AE6" s="141"/>
      <c r="AF6" s="142"/>
      <c r="AG6" s="142"/>
      <c r="AH6" s="142"/>
      <c r="AI6" s="142"/>
      <c r="AJ6" s="142"/>
      <c r="AK6" s="142"/>
      <c r="AL6" s="142"/>
      <c r="AM6" s="141"/>
      <c r="AN6" s="138">
        <f>SUMIF($G$2:AM$2,AM$2,$G6:AM6)</f>
        <v>0</v>
      </c>
      <c r="AZ6" s="141"/>
      <c r="BA6" s="142"/>
      <c r="BB6" s="142"/>
      <c r="BC6" s="142"/>
      <c r="BD6" s="142"/>
      <c r="BE6" s="142"/>
      <c r="BF6" s="142"/>
      <c r="BG6" s="142"/>
      <c r="BH6" s="141"/>
      <c r="BI6" s="138"/>
    </row>
    <row r="7" spans="1:61" s="127" customFormat="1" ht="48" customHeight="1" x14ac:dyDescent="0.15">
      <c r="A7" s="134" t="s">
        <v>42</v>
      </c>
      <c r="B7" s="135"/>
      <c r="C7" s="135"/>
      <c r="D7" s="136"/>
      <c r="E7" s="136" t="s">
        <v>58</v>
      </c>
      <c r="F7" s="136" t="s">
        <v>57</v>
      </c>
      <c r="G7" s="143"/>
      <c r="H7" s="137" t="s">
        <v>519</v>
      </c>
      <c r="I7" s="137" t="s">
        <v>520</v>
      </c>
      <c r="J7" s="143"/>
      <c r="K7" s="143"/>
      <c r="L7" s="143"/>
      <c r="M7" s="137" t="s">
        <v>521</v>
      </c>
      <c r="N7" s="137" t="s">
        <v>522</v>
      </c>
      <c r="O7" s="137" t="s">
        <v>523</v>
      </c>
      <c r="P7" s="138">
        <f>SUMIF($G$2:O$2,O$2,$G7:O7)</f>
        <v>0</v>
      </c>
      <c r="Q7" s="143"/>
      <c r="R7" s="143"/>
      <c r="S7" s="143"/>
      <c r="T7" s="143"/>
      <c r="U7" s="143"/>
      <c r="V7" s="143"/>
      <c r="W7" s="143"/>
      <c r="X7" s="143"/>
      <c r="Y7" s="143"/>
      <c r="Z7" s="143"/>
      <c r="AA7" s="143"/>
      <c r="AB7" s="143"/>
      <c r="AC7" s="137" t="s">
        <v>524</v>
      </c>
      <c r="AD7" s="138">
        <f>SUMIF($G$2:AC$2,Y$2,$G7:AC7)</f>
        <v>0</v>
      </c>
      <c r="AE7" s="141"/>
      <c r="AF7" s="141"/>
      <c r="AG7" s="141"/>
      <c r="AH7" s="141"/>
      <c r="AI7" s="141"/>
      <c r="AJ7" s="141"/>
      <c r="AK7" s="141"/>
      <c r="AL7" s="141"/>
      <c r="AM7" s="144"/>
      <c r="AN7" s="138">
        <f>SUMIF($G$2:AM$2,AM$2,$G7:AM7)</f>
        <v>0</v>
      </c>
      <c r="AZ7" s="141"/>
      <c r="BA7" s="141"/>
      <c r="BB7" s="141"/>
      <c r="BC7" s="141"/>
      <c r="BD7" s="141"/>
      <c r="BE7" s="141"/>
      <c r="BF7" s="141"/>
      <c r="BG7" s="141"/>
      <c r="BH7" s="144"/>
      <c r="BI7" s="138"/>
    </row>
    <row r="8" spans="1:61" s="127" customFormat="1" ht="24" customHeight="1" x14ac:dyDescent="0.15">
      <c r="A8" s="134" t="s">
        <v>42</v>
      </c>
      <c r="B8" s="135"/>
      <c r="C8" s="135"/>
      <c r="D8" s="136"/>
      <c r="E8" s="136" t="s">
        <v>56</v>
      </c>
      <c r="F8" s="136" t="s">
        <v>55</v>
      </c>
      <c r="G8" s="326"/>
      <c r="H8" s="323" t="s">
        <v>525</v>
      </c>
      <c r="I8" s="323" t="s">
        <v>526</v>
      </c>
      <c r="J8" s="326"/>
      <c r="K8" s="326"/>
      <c r="L8" s="326"/>
      <c r="M8" s="323" t="s">
        <v>527</v>
      </c>
      <c r="N8" s="323" t="s">
        <v>528</v>
      </c>
      <c r="O8" s="323" t="s">
        <v>529</v>
      </c>
      <c r="P8" s="138">
        <f>SUMIF($G$2:O$2,O$2,$G8:O8)</f>
        <v>0</v>
      </c>
      <c r="Q8" s="150"/>
      <c r="R8" s="150"/>
      <c r="S8" s="150"/>
      <c r="T8" s="150"/>
      <c r="U8" s="150"/>
      <c r="V8" s="150"/>
      <c r="W8" s="150"/>
      <c r="X8" s="150"/>
      <c r="Y8" s="150"/>
      <c r="Z8" s="150"/>
      <c r="AA8" s="150"/>
      <c r="AB8" s="150"/>
      <c r="AC8" s="323" t="s">
        <v>530</v>
      </c>
      <c r="AD8" s="138">
        <f>SUMIF($G$2:AC$2,Y$2,$G8:AC8)</f>
        <v>0</v>
      </c>
      <c r="AE8" s="141"/>
      <c r="AF8" s="141"/>
      <c r="AG8" s="141"/>
      <c r="AH8" s="141"/>
      <c r="AI8" s="141"/>
      <c r="AJ8" s="141"/>
      <c r="AK8" s="141"/>
      <c r="AL8" s="141"/>
      <c r="AM8" s="141"/>
      <c r="AN8" s="138">
        <f>SUMIF($G$2:AM$2,AM$2,$G8:AM8)</f>
        <v>0</v>
      </c>
      <c r="AZ8" s="141"/>
      <c r="BA8" s="141"/>
      <c r="BB8" s="141"/>
      <c r="BC8" s="141"/>
      <c r="BD8" s="141"/>
      <c r="BE8" s="141"/>
      <c r="BF8" s="141"/>
      <c r="BG8" s="141"/>
      <c r="BH8" s="141"/>
      <c r="BI8" s="138"/>
    </row>
    <row r="9" spans="1:61" s="127" customFormat="1" ht="156" customHeight="1" x14ac:dyDescent="0.15">
      <c r="A9" s="134" t="s">
        <v>42</v>
      </c>
      <c r="B9" s="135"/>
      <c r="C9" s="135"/>
      <c r="D9" s="136"/>
      <c r="E9" s="136" t="s">
        <v>54</v>
      </c>
      <c r="F9" s="136" t="s">
        <v>53</v>
      </c>
      <c r="G9" s="145"/>
      <c r="H9" s="307" t="s">
        <v>531</v>
      </c>
      <c r="I9" s="307" t="s">
        <v>532</v>
      </c>
      <c r="J9" s="146"/>
      <c r="K9" s="146"/>
      <c r="L9" s="146"/>
      <c r="M9" s="307" t="s">
        <v>533</v>
      </c>
      <c r="N9" s="307" t="s">
        <v>534</v>
      </c>
      <c r="O9" s="307" t="s">
        <v>535</v>
      </c>
      <c r="P9" s="147">
        <f>SUMIF($G$2:O$2,O$2,$G9:O9)</f>
        <v>0</v>
      </c>
      <c r="Q9" s="143"/>
      <c r="R9" s="143"/>
      <c r="S9" s="143"/>
      <c r="T9" s="143"/>
      <c r="U9" s="143"/>
      <c r="V9" s="143"/>
      <c r="W9" s="143"/>
      <c r="X9" s="143"/>
      <c r="Y9" s="143"/>
      <c r="Z9" s="143"/>
      <c r="AA9" s="143"/>
      <c r="AB9" s="143"/>
      <c r="AC9" s="307" t="s">
        <v>536</v>
      </c>
      <c r="AD9" s="138">
        <f>SUMIF($G$2:AC$2,Y$2,$G9:AC9)</f>
        <v>0</v>
      </c>
      <c r="AE9" s="141"/>
      <c r="AF9" s="141"/>
      <c r="AG9" s="141"/>
      <c r="AH9" s="141"/>
      <c r="AI9" s="141"/>
      <c r="AJ9" s="141"/>
      <c r="AK9" s="141"/>
      <c r="AL9" s="141"/>
      <c r="AM9" s="141"/>
      <c r="AN9" s="138">
        <f>SUMIF($G$2:AM$2,AM$2,$G9:AM9)</f>
        <v>0</v>
      </c>
      <c r="AZ9" s="141"/>
      <c r="BA9" s="141"/>
      <c r="BB9" s="141"/>
      <c r="BC9" s="141"/>
      <c r="BD9" s="141"/>
      <c r="BE9" s="141"/>
      <c r="BF9" s="141"/>
      <c r="BG9" s="141"/>
      <c r="BH9" s="141"/>
      <c r="BI9" s="138"/>
    </row>
    <row r="10" spans="1:61" s="127" customFormat="1" ht="72" customHeight="1" x14ac:dyDescent="0.15">
      <c r="A10" s="134" t="s">
        <v>42</v>
      </c>
      <c r="B10" s="135"/>
      <c r="C10" s="135"/>
      <c r="D10" s="136"/>
      <c r="E10" s="136" t="s">
        <v>52</v>
      </c>
      <c r="F10" s="136" t="s">
        <v>51</v>
      </c>
      <c r="G10" s="145"/>
      <c r="H10" s="137" t="s">
        <v>537</v>
      </c>
      <c r="I10" s="137" t="s">
        <v>538</v>
      </c>
      <c r="J10" s="146"/>
      <c r="K10" s="146"/>
      <c r="L10" s="146"/>
      <c r="M10" s="137" t="s">
        <v>539</v>
      </c>
      <c r="N10" s="137" t="s">
        <v>540</v>
      </c>
      <c r="O10" s="137" t="s">
        <v>541</v>
      </c>
      <c r="P10" s="147">
        <f>SUMIF($G$2:O$2,O$2,$G10:O10)</f>
        <v>0</v>
      </c>
      <c r="Q10" s="143"/>
      <c r="R10" s="143"/>
      <c r="S10" s="143"/>
      <c r="T10" s="143"/>
      <c r="U10" s="143"/>
      <c r="V10" s="143"/>
      <c r="W10" s="143"/>
      <c r="X10" s="143"/>
      <c r="Y10" s="143"/>
      <c r="Z10" s="143"/>
      <c r="AA10" s="143"/>
      <c r="AB10" s="143"/>
      <c r="AC10" s="137" t="s">
        <v>542</v>
      </c>
      <c r="AD10" s="138">
        <f>SUMIF($G$2:AC$2,Y$2,$G10:AC10)</f>
        <v>0</v>
      </c>
      <c r="AE10" s="141"/>
      <c r="AF10" s="141"/>
      <c r="AG10" s="141"/>
      <c r="AH10" s="141"/>
      <c r="AI10" s="141"/>
      <c r="AJ10" s="141"/>
      <c r="AK10" s="141"/>
      <c r="AL10" s="141"/>
      <c r="AM10" s="141"/>
      <c r="AN10" s="138">
        <f>SUMIF($G$2:AM$2,AM$2,$G10:AM10)</f>
        <v>0</v>
      </c>
      <c r="AZ10" s="141"/>
      <c r="BA10" s="141"/>
      <c r="BB10" s="141"/>
      <c r="BC10" s="141"/>
      <c r="BD10" s="141"/>
      <c r="BE10" s="141"/>
      <c r="BF10" s="141"/>
      <c r="BG10" s="141"/>
      <c r="BH10" s="141"/>
      <c r="BI10" s="138"/>
    </row>
    <row r="11" spans="1:61" s="127" customFormat="1" ht="72" customHeight="1" x14ac:dyDescent="0.15">
      <c r="A11" s="134" t="s">
        <v>42</v>
      </c>
      <c r="B11" s="135"/>
      <c r="C11" s="135"/>
      <c r="D11" s="136"/>
      <c r="E11" s="136" t="s">
        <v>50</v>
      </c>
      <c r="F11" s="136" t="s">
        <v>49</v>
      </c>
      <c r="G11" s="145"/>
      <c r="H11" s="137" t="s">
        <v>543</v>
      </c>
      <c r="I11" s="137" t="s">
        <v>544</v>
      </c>
      <c r="J11" s="146"/>
      <c r="K11" s="146"/>
      <c r="L11" s="146"/>
      <c r="M11" s="137" t="s">
        <v>545</v>
      </c>
      <c r="N11" s="137" t="s">
        <v>546</v>
      </c>
      <c r="O11" s="137" t="s">
        <v>547</v>
      </c>
      <c r="P11" s="147">
        <f>SUMIF($G$2:O$2,O$2,$G11:O11)</f>
        <v>0</v>
      </c>
      <c r="Q11" s="143"/>
      <c r="R11" s="143"/>
      <c r="S11" s="143"/>
      <c r="T11" s="143"/>
      <c r="U11" s="143"/>
      <c r="V11" s="143"/>
      <c r="W11" s="143"/>
      <c r="X11" s="143"/>
      <c r="Y11" s="143"/>
      <c r="Z11" s="143"/>
      <c r="AA11" s="143"/>
      <c r="AB11" s="143"/>
      <c r="AC11" s="137" t="s">
        <v>548</v>
      </c>
      <c r="AD11" s="138">
        <f>SUMIF($G$2:AC$2,Y$2,$G11:AC11)</f>
        <v>0</v>
      </c>
      <c r="AE11" s="141"/>
      <c r="AF11" s="141"/>
      <c r="AG11" s="141"/>
      <c r="AH11" s="141"/>
      <c r="AI11" s="141"/>
      <c r="AJ11" s="141"/>
      <c r="AK11" s="141"/>
      <c r="AL11" s="141"/>
      <c r="AM11" s="141"/>
      <c r="AN11" s="138">
        <f>SUMIF($G$2:AM$2,AM$2,$G11:AM11)</f>
        <v>0</v>
      </c>
      <c r="AZ11" s="141"/>
      <c r="BA11" s="141"/>
      <c r="BB11" s="141"/>
      <c r="BC11" s="141"/>
      <c r="BD11" s="141"/>
      <c r="BE11" s="141"/>
      <c r="BF11" s="141"/>
      <c r="BG11" s="141"/>
      <c r="BH11" s="141"/>
      <c r="BI11" s="138"/>
    </row>
    <row r="12" spans="1:61" s="127" customFormat="1" ht="72" customHeight="1" x14ac:dyDescent="0.15">
      <c r="A12" s="134" t="s">
        <v>42</v>
      </c>
      <c r="B12" s="135"/>
      <c r="C12" s="135"/>
      <c r="D12" s="136"/>
      <c r="E12" s="136" t="s">
        <v>48</v>
      </c>
      <c r="F12" s="136" t="s">
        <v>47</v>
      </c>
      <c r="G12" s="145"/>
      <c r="H12" s="307" t="s">
        <v>549</v>
      </c>
      <c r="I12" s="307" t="s">
        <v>550</v>
      </c>
      <c r="J12" s="146"/>
      <c r="K12" s="146"/>
      <c r="L12" s="146"/>
      <c r="M12" s="307" t="s">
        <v>551</v>
      </c>
      <c r="N12" s="307" t="s">
        <v>552</v>
      </c>
      <c r="O12" s="307" t="s">
        <v>553</v>
      </c>
      <c r="P12" s="147">
        <f>SUMIF($G$2:O$2,O$2,$G12:O12)</f>
        <v>0</v>
      </c>
      <c r="Q12" s="143"/>
      <c r="R12" s="143"/>
      <c r="S12" s="143"/>
      <c r="T12" s="143"/>
      <c r="U12" s="143"/>
      <c r="V12" s="143"/>
      <c r="W12" s="143"/>
      <c r="X12" s="143"/>
      <c r="Y12" s="143"/>
      <c r="Z12" s="143"/>
      <c r="AA12" s="143"/>
      <c r="AB12" s="143"/>
      <c r="AC12" s="307" t="s">
        <v>554</v>
      </c>
      <c r="AD12" s="138">
        <f>SUMIF($G$2:AC$2,Y$2,$G12:AC12)</f>
        <v>0</v>
      </c>
      <c r="AE12" s="141"/>
      <c r="AF12" s="141"/>
      <c r="AG12" s="141"/>
      <c r="AH12" s="141"/>
      <c r="AI12" s="141"/>
      <c r="AJ12" s="141"/>
      <c r="AK12" s="141"/>
      <c r="AL12" s="141"/>
      <c r="AM12" s="141"/>
      <c r="AN12" s="138">
        <f>SUMIF($G$2:AM$2,AM$2,$G12:AM12)</f>
        <v>0</v>
      </c>
      <c r="AZ12" s="141"/>
      <c r="BA12" s="141"/>
      <c r="BB12" s="141"/>
      <c r="BC12" s="141"/>
      <c r="BD12" s="141"/>
      <c r="BE12" s="141"/>
      <c r="BF12" s="141"/>
      <c r="BG12" s="141"/>
      <c r="BH12" s="141"/>
      <c r="BI12" s="138"/>
    </row>
    <row r="13" spans="1:61" s="127" customFormat="1" ht="79" customHeight="1" x14ac:dyDescent="0.15">
      <c r="A13" s="134" t="s">
        <v>42</v>
      </c>
      <c r="B13" s="135"/>
      <c r="C13" s="135"/>
      <c r="D13" s="136"/>
      <c r="E13" s="136" t="s">
        <v>46</v>
      </c>
      <c r="F13" s="136" t="s">
        <v>45</v>
      </c>
      <c r="G13" s="148"/>
      <c r="H13" s="307" t="s">
        <v>555</v>
      </c>
      <c r="I13" s="307" t="s">
        <v>556</v>
      </c>
      <c r="J13" s="146"/>
      <c r="K13" s="146"/>
      <c r="L13" s="146"/>
      <c r="M13" s="307" t="s">
        <v>557</v>
      </c>
      <c r="N13" s="307" t="s">
        <v>558</v>
      </c>
      <c r="O13" s="307" t="s">
        <v>559</v>
      </c>
      <c r="P13" s="138">
        <f>SUMIF($G$2:O$2,O$2,$G13:O13)</f>
        <v>0</v>
      </c>
      <c r="Q13" s="143"/>
      <c r="R13" s="143"/>
      <c r="S13" s="143"/>
      <c r="T13" s="143"/>
      <c r="U13" s="143"/>
      <c r="V13" s="143"/>
      <c r="W13" s="143"/>
      <c r="X13" s="143"/>
      <c r="Y13" s="143"/>
      <c r="Z13" s="143"/>
      <c r="AA13" s="143"/>
      <c r="AB13" s="307" t="s">
        <v>560</v>
      </c>
      <c r="AC13" s="307" t="s">
        <v>561</v>
      </c>
      <c r="AD13" s="138">
        <f>SUMIF($G$2:AC$2,Y$2,$G13:AC13)</f>
        <v>0</v>
      </c>
      <c r="AE13" s="141"/>
      <c r="AF13" s="141"/>
      <c r="AG13" s="141"/>
      <c r="AH13" s="141"/>
      <c r="AI13" s="141"/>
      <c r="AJ13" s="141"/>
      <c r="AK13" s="141"/>
      <c r="AL13" s="141"/>
      <c r="AM13" s="141"/>
      <c r="AN13" s="138">
        <f>SUMIF($G$2:AM$2,AM$2,$G13:AM13)</f>
        <v>0</v>
      </c>
      <c r="AZ13" s="141"/>
      <c r="BA13" s="141"/>
      <c r="BB13" s="141"/>
      <c r="BC13" s="141"/>
      <c r="BD13" s="141"/>
      <c r="BE13" s="141"/>
      <c r="BF13" s="141"/>
      <c r="BG13" s="141"/>
      <c r="BH13" s="141"/>
      <c r="BI13" s="138"/>
    </row>
    <row r="14" spans="1:61" s="127" customFormat="1" ht="180" customHeight="1" x14ac:dyDescent="0.15">
      <c r="A14" s="134" t="s">
        <v>42</v>
      </c>
      <c r="B14" s="135"/>
      <c r="C14" s="135"/>
      <c r="D14" s="136"/>
      <c r="E14" s="136" t="s">
        <v>44</v>
      </c>
      <c r="F14" s="136" t="s">
        <v>43</v>
      </c>
      <c r="G14" s="137" t="s">
        <v>562</v>
      </c>
      <c r="H14" s="137" t="s">
        <v>563</v>
      </c>
      <c r="I14" s="137" t="s">
        <v>564</v>
      </c>
      <c r="J14" s="137" t="s">
        <v>565</v>
      </c>
      <c r="K14" s="137" t="s">
        <v>566</v>
      </c>
      <c r="L14" s="323" t="s">
        <v>567</v>
      </c>
      <c r="M14" s="137" t="s">
        <v>568</v>
      </c>
      <c r="N14" s="137" t="s">
        <v>569</v>
      </c>
      <c r="O14" s="137" t="s">
        <v>570</v>
      </c>
      <c r="P14" s="138">
        <f>SUMIF($G$2:O$2,O$2,$G14:O14)</f>
        <v>0</v>
      </c>
      <c r="Q14" s="307" t="s">
        <v>571</v>
      </c>
      <c r="R14" s="307" t="s">
        <v>572</v>
      </c>
      <c r="S14" s="324" t="s">
        <v>573</v>
      </c>
      <c r="T14" s="307" t="s">
        <v>574</v>
      </c>
      <c r="U14" s="325" t="s">
        <v>575</v>
      </c>
      <c r="V14" s="307" t="s">
        <v>576</v>
      </c>
      <c r="W14" s="307" t="s">
        <v>577</v>
      </c>
      <c r="X14" s="307" t="s">
        <v>578</v>
      </c>
      <c r="Y14" s="307" t="s">
        <v>579</v>
      </c>
      <c r="Z14" s="307" t="s">
        <v>580</v>
      </c>
      <c r="AA14" s="307" t="s">
        <v>581</v>
      </c>
      <c r="AB14" s="150"/>
      <c r="AC14" s="323" t="s">
        <v>582</v>
      </c>
      <c r="AD14" s="138">
        <f>SUMIF($G$2:AC$2,Y$2,$G14:AC14)</f>
        <v>0</v>
      </c>
      <c r="AE14" s="141"/>
      <c r="AF14" s="141"/>
      <c r="AG14" s="141"/>
      <c r="AH14" s="141"/>
      <c r="AI14" s="141"/>
      <c r="AJ14" s="141"/>
      <c r="AK14" s="141"/>
      <c r="AL14" s="141"/>
      <c r="AM14" s="141"/>
      <c r="AN14" s="138">
        <f>SUMIF($G$2:AM$2,AM$2,$G14:AM14)</f>
        <v>0</v>
      </c>
      <c r="AZ14" s="141"/>
      <c r="BA14" s="141"/>
      <c r="BB14" s="141"/>
      <c r="BC14" s="141"/>
      <c r="BD14" s="141"/>
      <c r="BE14" s="141"/>
      <c r="BF14" s="141"/>
      <c r="BG14" s="141"/>
      <c r="BH14" s="141"/>
      <c r="BI14" s="138"/>
    </row>
    <row r="15" spans="1:61" s="127" customFormat="1" ht="180" customHeight="1" x14ac:dyDescent="0.15">
      <c r="A15" s="134" t="s">
        <v>42</v>
      </c>
      <c r="B15" s="135"/>
      <c r="C15" s="135"/>
      <c r="D15" s="136"/>
      <c r="E15" s="136" t="s">
        <v>41</v>
      </c>
      <c r="F15" s="136" t="s">
        <v>40</v>
      </c>
      <c r="G15" s="137" t="s">
        <v>583</v>
      </c>
      <c r="H15" s="137" t="s">
        <v>584</v>
      </c>
      <c r="I15" s="137" t="s">
        <v>585</v>
      </c>
      <c r="J15" s="137" t="s">
        <v>586</v>
      </c>
      <c r="K15" s="137" t="s">
        <v>587</v>
      </c>
      <c r="L15" s="323" t="s">
        <v>588</v>
      </c>
      <c r="M15" s="137" t="s">
        <v>589</v>
      </c>
      <c r="N15" s="137" t="s">
        <v>590</v>
      </c>
      <c r="O15" s="137" t="s">
        <v>591</v>
      </c>
      <c r="P15" s="138">
        <f>SUMIF($G$2:O$2,O$2,$G15:O15)</f>
        <v>0</v>
      </c>
      <c r="Q15" s="307" t="s">
        <v>592</v>
      </c>
      <c r="R15" s="307" t="s">
        <v>593</v>
      </c>
      <c r="S15" s="324" t="s">
        <v>594</v>
      </c>
      <c r="T15" s="307" t="s">
        <v>595</v>
      </c>
      <c r="U15" s="325" t="s">
        <v>596</v>
      </c>
      <c r="V15" s="307" t="s">
        <v>597</v>
      </c>
      <c r="W15" s="307" t="s">
        <v>598</v>
      </c>
      <c r="X15" s="307" t="s">
        <v>599</v>
      </c>
      <c r="Y15" s="307" t="s">
        <v>600</v>
      </c>
      <c r="Z15" s="307" t="s">
        <v>601</v>
      </c>
      <c r="AA15" s="307" t="s">
        <v>602</v>
      </c>
      <c r="AB15" s="150"/>
      <c r="AC15" s="323" t="s">
        <v>603</v>
      </c>
      <c r="AD15" s="138">
        <f>SUMIF($G$2:AC$2,Y$2,$G15:AC15)</f>
        <v>0</v>
      </c>
      <c r="AE15" s="141"/>
      <c r="AF15" s="141"/>
      <c r="AG15" s="141"/>
      <c r="AH15" s="141"/>
      <c r="AI15" s="141"/>
      <c r="AJ15" s="141"/>
      <c r="AK15" s="141"/>
      <c r="AL15" s="141"/>
      <c r="AM15" s="141"/>
      <c r="AN15" s="138">
        <f>SUMIF($G$2:AM$2,AM$2,$G15:AM15)</f>
        <v>0</v>
      </c>
      <c r="AZ15" s="141"/>
      <c r="BA15" s="141"/>
      <c r="BB15" s="141"/>
      <c r="BC15" s="141"/>
      <c r="BD15" s="141"/>
      <c r="BE15" s="141"/>
      <c r="BF15" s="141"/>
      <c r="BG15" s="141"/>
      <c r="BH15" s="141"/>
      <c r="BI15" s="138"/>
    </row>
    <row r="16" spans="1:61" s="127" customFormat="1" ht="12" customHeight="1" x14ac:dyDescent="0.15">
      <c r="A16" s="134"/>
      <c r="B16" s="151"/>
      <c r="C16" s="151"/>
      <c r="D16" s="152"/>
      <c r="E16" s="152"/>
      <c r="F16" s="153" t="s">
        <v>39</v>
      </c>
      <c r="G16" s="154">
        <f>SUMIF($C$5:$C15,$C15,G$5:G15)</f>
        <v>0</v>
      </c>
      <c r="H16" s="154">
        <f>SUMIF($C$5:$C15,$C15,H$5:H15)</f>
        <v>0</v>
      </c>
      <c r="I16" s="154">
        <f>SUMIF($C$5:$C15,$C15,I$5:I15)</f>
        <v>0</v>
      </c>
      <c r="J16" s="154">
        <f>SUMIF($C$5:$C15,$C15,J$5:J15)</f>
        <v>0</v>
      </c>
      <c r="K16" s="154">
        <f>SUMIF($C$5:$C15,$C15,K$5:K15)</f>
        <v>0</v>
      </c>
      <c r="L16" s="154">
        <f>SUMIF($C$5:$C15,$C15,L$5:L15)</f>
        <v>0</v>
      </c>
      <c r="M16" s="154">
        <f>SUMIF($C$5:$C15,$C15,M$5:M15)</f>
        <v>0</v>
      </c>
      <c r="N16" s="154">
        <f>SUMIF($C$5:$C15,$C15,N$5:N15)</f>
        <v>0</v>
      </c>
      <c r="O16" s="154">
        <f>SUMIF($C$5:$C15,$C15,O$5:O15)</f>
        <v>0</v>
      </c>
      <c r="P16" s="138">
        <f>SUMIF($C$5:$C15,$C15,P$5:P15)</f>
        <v>0</v>
      </c>
      <c r="Q16" s="154">
        <f>SUMIF($C$5:$C15,$C15,Q$5:Q15)</f>
        <v>0</v>
      </c>
      <c r="R16" s="154">
        <f>SUMIF($C$5:$C15,$C15,R$5:R15)</f>
        <v>0</v>
      </c>
      <c r="S16" s="154">
        <f>SUMIF($C$5:$C15,$C15,S$5:S15)</f>
        <v>0</v>
      </c>
      <c r="T16" s="154">
        <f>SUMIF($C$5:$C15,$C15,T$5:T15)</f>
        <v>0</v>
      </c>
      <c r="U16" s="154">
        <f>SUMIF($C$5:$C15,$C15,U$5:U15)</f>
        <v>0</v>
      </c>
      <c r="V16" s="154">
        <f>SUMIF($C$5:$C15,$C15,V$5:V15)</f>
        <v>0</v>
      </c>
      <c r="W16" s="154">
        <f>SUMIF($C$5:$C15,$C15,W$5:W15)</f>
        <v>0</v>
      </c>
      <c r="X16" s="154">
        <f>SUMIF($C$5:$C15,$C15,X$5:X15)</f>
        <v>0</v>
      </c>
      <c r="Y16" s="154">
        <f>SUMIF($C$5:$C15,$C15,Y$5:Y15)</f>
        <v>0</v>
      </c>
      <c r="Z16" s="154">
        <f>SUMIF($C$5:$C15,$C15,Z$5:Z15)</f>
        <v>0</v>
      </c>
      <c r="AA16" s="154">
        <f>SUMIF($C$5:$C15,$C15,AA$5:AA15)</f>
        <v>0</v>
      </c>
      <c r="AB16" s="154">
        <f>SUMIF($C$5:$C15,$C15,AB$5:AB15)</f>
        <v>0</v>
      </c>
      <c r="AC16" s="154">
        <f>SUMIF($C$5:$C15,$C15,AC$5:AC15)</f>
        <v>0</v>
      </c>
      <c r="AD16" s="138">
        <f>SUMIF($C$5:$C15,$C15,AD$5:AD15)</f>
        <v>0</v>
      </c>
      <c r="AE16" s="154">
        <f>SUMIF($C$5:$C15,$C15,AE$5:AE15)</f>
        <v>0</v>
      </c>
      <c r="AF16" s="154">
        <f>SUMIF($C$5:$C15,$C15,AF$5:AF15)</f>
        <v>0</v>
      </c>
      <c r="AG16" s="154">
        <f>SUMIF($C$5:$C15,$C15,AG$5:AG15)</f>
        <v>0</v>
      </c>
      <c r="AH16" s="154">
        <f>SUMIF($C$5:$C15,$C15,AH$5:AH15)</f>
        <v>0</v>
      </c>
      <c r="AI16" s="154">
        <f>SUMIF($C$5:$C15,$C15,AI$5:AI15)</f>
        <v>0</v>
      </c>
      <c r="AJ16" s="154">
        <f>SUMIF($C$5:$C15,$C15,AJ$5:AJ15)</f>
        <v>0</v>
      </c>
      <c r="AK16" s="154">
        <f>SUMIF($C$5:$C15,$C15,AK$5:AK15)</f>
        <v>0</v>
      </c>
      <c r="AL16" s="154">
        <f>SUMIF($C$5:$C15,$C15,AL$5:AL15)</f>
        <v>0</v>
      </c>
      <c r="AM16" s="154">
        <f>SUMIF($C$5:$C15,$C15,AM$5:AM15)</f>
        <v>0</v>
      </c>
      <c r="AN16" s="138">
        <f>SUMIF($C$5:$C15,$C15,AN$5:AN15)</f>
        <v>0</v>
      </c>
      <c r="AZ16" s="154"/>
      <c r="BA16" s="154"/>
      <c r="BB16" s="154"/>
      <c r="BC16" s="154"/>
      <c r="BD16" s="154"/>
      <c r="BE16" s="154"/>
      <c r="BF16" s="154"/>
      <c r="BG16" s="154"/>
      <c r="BH16" s="154"/>
      <c r="BI16" s="138"/>
    </row>
    <row r="17" spans="1:51" ht="16" customHeight="1" x14ac:dyDescent="0.2">
      <c r="A17" s="327"/>
      <c r="B17" s="328"/>
      <c r="C17" s="328"/>
      <c r="D17" s="327"/>
      <c r="E17" s="327"/>
      <c r="F17" s="327"/>
      <c r="G17" s="328"/>
      <c r="H17" s="328"/>
      <c r="I17" s="328"/>
      <c r="J17" s="328"/>
      <c r="K17" s="328"/>
      <c r="L17" s="328"/>
      <c r="M17" s="328"/>
      <c r="N17" s="328"/>
      <c r="O17" s="328"/>
      <c r="P17" s="328"/>
      <c r="Q17" s="328"/>
      <c r="R17" s="328"/>
      <c r="S17" s="328"/>
      <c r="T17" s="328"/>
      <c r="U17" s="328"/>
      <c r="V17" s="328"/>
      <c r="W17" s="328"/>
      <c r="X17" s="328"/>
      <c r="Y17" s="328"/>
      <c r="Z17" s="328"/>
      <c r="AA17" s="328"/>
      <c r="AB17" s="328"/>
      <c r="AC17" s="328"/>
      <c r="AD17" s="328"/>
      <c r="AE17" s="235"/>
      <c r="AF17" s="235"/>
      <c r="AG17" s="235"/>
      <c r="AH17" s="235"/>
      <c r="AI17" s="235"/>
      <c r="AJ17" s="235"/>
      <c r="AK17" s="235"/>
      <c r="AL17" s="235"/>
      <c r="AM17" s="235"/>
      <c r="AN17" s="235"/>
      <c r="AO17" s="235"/>
      <c r="AP17" s="235"/>
      <c r="AQ17" s="127"/>
      <c r="AR17" s="127"/>
      <c r="AS17" s="127"/>
      <c r="AT17" s="127"/>
      <c r="AU17" s="127"/>
      <c r="AV17" s="127"/>
      <c r="AW17" s="127"/>
      <c r="AX17" s="127"/>
      <c r="AY17" s="127"/>
    </row>
    <row r="18" spans="1:51" ht="16" customHeight="1" x14ac:dyDescent="0.2">
      <c r="A18" s="327"/>
      <c r="B18" s="328"/>
      <c r="C18" s="328"/>
      <c r="D18" s="327"/>
      <c r="E18" s="327"/>
      <c r="F18" s="327"/>
      <c r="G18" s="328"/>
      <c r="H18" s="328"/>
      <c r="I18" s="328"/>
      <c r="J18" s="328"/>
      <c r="K18" s="328"/>
      <c r="L18" s="328"/>
      <c r="M18" s="328"/>
      <c r="N18" s="328"/>
      <c r="O18" s="328"/>
      <c r="P18" s="328"/>
      <c r="Q18" s="328"/>
      <c r="R18" s="328"/>
      <c r="S18" s="328"/>
      <c r="T18" s="328"/>
      <c r="U18" s="328"/>
      <c r="V18" s="328"/>
      <c r="W18" s="328"/>
      <c r="X18" s="328"/>
      <c r="Y18" s="328"/>
      <c r="Z18" s="328"/>
      <c r="AA18" s="328"/>
      <c r="AB18" s="328"/>
      <c r="AC18" s="328"/>
      <c r="AD18" s="328"/>
      <c r="AE18" s="235"/>
      <c r="AF18" s="235"/>
      <c r="AG18" s="235"/>
      <c r="AH18" s="235"/>
      <c r="AI18" s="235"/>
      <c r="AJ18" s="235"/>
      <c r="AK18" s="235"/>
      <c r="AL18" s="235"/>
      <c r="AM18" s="235"/>
      <c r="AN18" s="235"/>
      <c r="AO18" s="235"/>
      <c r="AP18" s="235"/>
    </row>
    <row r="19" spans="1:51" ht="156" x14ac:dyDescent="0.2">
      <c r="A19" s="327"/>
      <c r="B19" s="328"/>
      <c r="C19" s="328"/>
      <c r="D19" s="327"/>
      <c r="E19" s="327"/>
      <c r="F19" s="327"/>
      <c r="G19" s="328"/>
      <c r="H19" s="328"/>
      <c r="I19" s="328"/>
      <c r="J19" s="328"/>
      <c r="K19" s="328"/>
      <c r="L19" s="328"/>
      <c r="M19" s="328"/>
      <c r="N19" s="328"/>
      <c r="O19" s="328"/>
      <c r="P19" s="328"/>
      <c r="Q19" s="328"/>
      <c r="R19" s="328"/>
      <c r="S19" s="328"/>
      <c r="T19" s="328"/>
      <c r="U19" s="328"/>
      <c r="V19" s="328"/>
      <c r="W19" s="328"/>
      <c r="X19" s="328"/>
      <c r="Y19" s="328"/>
      <c r="Z19" s="328"/>
      <c r="AA19" s="328"/>
      <c r="AB19" s="232" t="s">
        <v>249</v>
      </c>
      <c r="AC19" s="307" t="s">
        <v>604</v>
      </c>
      <c r="AD19" s="328"/>
      <c r="AE19" s="235"/>
      <c r="AF19" s="235"/>
      <c r="AG19" s="235"/>
      <c r="AH19" s="235"/>
      <c r="AI19" s="235"/>
      <c r="AJ19" s="235"/>
      <c r="AK19" s="235"/>
      <c r="AL19" s="235"/>
      <c r="AM19" s="235"/>
      <c r="AN19" s="235"/>
      <c r="AO19" s="235"/>
      <c r="AP19" s="235"/>
    </row>
    <row r="20" spans="1:51" x14ac:dyDescent="0.2">
      <c r="A20" s="236"/>
      <c r="B20" s="235"/>
      <c r="C20" s="235"/>
      <c r="D20" s="236"/>
      <c r="E20" s="236"/>
      <c r="F20" s="236"/>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c r="AH20" s="235"/>
      <c r="AI20" s="235"/>
      <c r="AJ20" s="235"/>
      <c r="AK20" s="235"/>
      <c r="AL20" s="235"/>
      <c r="AM20" s="235"/>
      <c r="AN20" s="235"/>
      <c r="AO20" s="235"/>
      <c r="AP20" s="235"/>
    </row>
    <row r="21" spans="1:51" x14ac:dyDescent="0.2">
      <c r="A21" s="236"/>
      <c r="B21" s="235"/>
      <c r="C21" s="235"/>
      <c r="D21" s="236"/>
      <c r="E21" s="236"/>
      <c r="F21" s="236"/>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35"/>
      <c r="AH21" s="235"/>
      <c r="AI21" s="235"/>
      <c r="AJ21" s="235"/>
      <c r="AK21" s="235"/>
      <c r="AL21" s="235"/>
      <c r="AM21" s="235"/>
      <c r="AN21" s="235"/>
      <c r="AO21" s="235"/>
      <c r="AP21" s="235"/>
    </row>
    <row r="22" spans="1:51" x14ac:dyDescent="0.2">
      <c r="A22" s="236"/>
      <c r="B22" s="235"/>
      <c r="C22" s="235"/>
      <c r="D22" s="236"/>
      <c r="E22" s="236"/>
      <c r="F22" s="236"/>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row>
    <row r="23" spans="1:51" x14ac:dyDescent="0.2">
      <c r="A23" s="236"/>
      <c r="B23" s="235"/>
      <c r="C23" s="235"/>
      <c r="D23" s="236"/>
      <c r="E23" s="236"/>
      <c r="F23" s="236"/>
      <c r="G23" s="235"/>
      <c r="H23" s="235"/>
      <c r="I23" s="235"/>
      <c r="J23" s="235"/>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row>
    <row r="24" spans="1:51" x14ac:dyDescent="0.2">
      <c r="A24" s="236"/>
      <c r="B24" s="235"/>
      <c r="C24" s="235"/>
      <c r="D24" s="236"/>
      <c r="E24" s="236"/>
      <c r="F24" s="236"/>
      <c r="G24" s="235"/>
      <c r="H24" s="235"/>
      <c r="I24" s="235"/>
      <c r="J24" s="235"/>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row>
    <row r="25" spans="1:51" x14ac:dyDescent="0.2">
      <c r="A25" s="236"/>
      <c r="B25" s="235"/>
      <c r="C25" s="235"/>
      <c r="D25" s="236"/>
      <c r="E25" s="236"/>
      <c r="F25" s="236"/>
      <c r="G25" s="235"/>
      <c r="H25" s="235"/>
      <c r="I25" s="235"/>
      <c r="J25" s="235"/>
      <c r="K25" s="235"/>
      <c r="L25" s="235"/>
      <c r="M25" s="235"/>
      <c r="N25" s="235"/>
      <c r="O25" s="235"/>
      <c r="P25" s="235"/>
      <c r="Q25" s="235"/>
      <c r="R25" s="235"/>
      <c r="S25" s="235"/>
      <c r="T25" s="235"/>
      <c r="U25" s="235"/>
      <c r="V25" s="235"/>
      <c r="W25" s="235"/>
      <c r="X25" s="235"/>
      <c r="Y25" s="235"/>
      <c r="Z25" s="235"/>
      <c r="AA25" s="235"/>
      <c r="AB25" s="235"/>
      <c r="AC25" s="235"/>
      <c r="AD25" s="235"/>
      <c r="AE25" s="235"/>
      <c r="AF25" s="235"/>
      <c r="AG25" s="235"/>
      <c r="AH25" s="235"/>
      <c r="AI25" s="235"/>
      <c r="AJ25" s="235"/>
      <c r="AK25" s="235"/>
      <c r="AL25" s="235"/>
      <c r="AM25" s="235"/>
      <c r="AN25" s="235"/>
      <c r="AO25" s="235"/>
      <c r="AP25" s="235"/>
    </row>
    <row r="26" spans="1:51" x14ac:dyDescent="0.2">
      <c r="A26" s="236"/>
      <c r="B26" s="235"/>
      <c r="C26" s="235"/>
      <c r="D26" s="236"/>
      <c r="E26" s="236"/>
      <c r="F26" s="236"/>
      <c r="G26" s="235"/>
      <c r="H26" s="235"/>
      <c r="I26" s="235"/>
      <c r="J26" s="235"/>
      <c r="K26" s="235"/>
      <c r="L26" s="235"/>
      <c r="M26" s="235"/>
      <c r="N26" s="235"/>
      <c r="O26" s="235"/>
      <c r="P26" s="235"/>
      <c r="Q26" s="235"/>
      <c r="R26" s="235"/>
      <c r="S26" s="235"/>
      <c r="T26" s="235"/>
      <c r="U26" s="235"/>
      <c r="V26" s="235"/>
      <c r="W26" s="235"/>
      <c r="X26" s="235"/>
      <c r="Y26" s="235"/>
      <c r="Z26" s="235"/>
      <c r="AA26" s="235"/>
      <c r="AB26" s="235"/>
      <c r="AC26" s="235"/>
      <c r="AD26" s="235"/>
      <c r="AE26" s="235"/>
      <c r="AF26" s="235"/>
      <c r="AG26" s="235"/>
      <c r="AH26" s="235"/>
      <c r="AI26" s="235"/>
      <c r="AJ26" s="235"/>
      <c r="AK26" s="235"/>
      <c r="AL26" s="235"/>
      <c r="AM26" s="235"/>
      <c r="AN26" s="235"/>
      <c r="AO26" s="235"/>
      <c r="AP26" s="235"/>
    </row>
    <row r="27" spans="1:51" x14ac:dyDescent="0.2">
      <c r="A27" s="236"/>
      <c r="B27" s="235"/>
      <c r="C27" s="235"/>
      <c r="D27" s="236"/>
      <c r="E27" s="236"/>
      <c r="F27" s="236"/>
      <c r="G27" s="235"/>
      <c r="H27" s="235"/>
      <c r="I27" s="235"/>
      <c r="J27" s="235"/>
      <c r="K27" s="235"/>
      <c r="L27" s="235"/>
      <c r="M27" s="235"/>
      <c r="N27" s="235"/>
      <c r="O27" s="235"/>
      <c r="P27" s="235"/>
      <c r="Q27" s="235"/>
      <c r="R27" s="235"/>
      <c r="S27" s="235"/>
      <c r="T27" s="235"/>
      <c r="U27" s="235"/>
      <c r="V27" s="235"/>
      <c r="W27" s="235"/>
      <c r="X27" s="235"/>
      <c r="Y27" s="235"/>
      <c r="Z27" s="235"/>
      <c r="AA27" s="235"/>
      <c r="AB27" s="235"/>
      <c r="AC27" s="235"/>
      <c r="AD27" s="235"/>
      <c r="AE27" s="235"/>
      <c r="AF27" s="235"/>
      <c r="AG27" s="235"/>
      <c r="AH27" s="235"/>
      <c r="AI27" s="235"/>
      <c r="AJ27" s="235"/>
      <c r="AK27" s="235"/>
      <c r="AL27" s="235"/>
      <c r="AM27" s="235"/>
      <c r="AN27" s="235"/>
      <c r="AO27" s="235"/>
      <c r="AP27" s="235"/>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3" t="s">
        <v>214</v>
      </c>
      <c r="B1" s="413"/>
      <c r="C1" s="413"/>
      <c r="D1" s="413"/>
      <c r="E1" s="413"/>
      <c r="F1" s="413"/>
      <c r="G1" s="301"/>
      <c r="H1" s="301"/>
      <c r="I1" s="301"/>
      <c r="J1" s="301"/>
      <c r="K1" s="301"/>
      <c r="L1" s="301"/>
      <c r="M1" s="302"/>
      <c r="N1" s="302"/>
      <c r="O1" s="301"/>
      <c r="P1" s="301"/>
      <c r="Q1" s="301"/>
      <c r="R1" s="301"/>
      <c r="S1" s="301"/>
      <c r="T1" s="301"/>
    </row>
    <row r="2" spans="1:20" ht="15" customHeight="1" x14ac:dyDescent="0.2">
      <c r="A2" s="157"/>
      <c r="B2" s="157"/>
      <c r="C2" s="157"/>
      <c r="D2" s="157"/>
      <c r="E2" s="157"/>
      <c r="F2" s="157"/>
      <c r="G2" s="158" t="s">
        <v>164</v>
      </c>
      <c r="H2" s="158" t="s">
        <v>164</v>
      </c>
      <c r="I2" s="158" t="s">
        <v>164</v>
      </c>
      <c r="J2" s="158" t="s">
        <v>164</v>
      </c>
      <c r="K2" s="158" t="s">
        <v>164</v>
      </c>
      <c r="L2" s="158" t="s">
        <v>164</v>
      </c>
      <c r="M2" s="159" t="s">
        <v>164</v>
      </c>
      <c r="N2" s="159" t="s">
        <v>164</v>
      </c>
      <c r="O2" s="158" t="s">
        <v>164</v>
      </c>
      <c r="P2" s="414" t="s">
        <v>213</v>
      </c>
      <c r="Q2" s="158" t="s">
        <v>212</v>
      </c>
      <c r="R2" s="158" t="s">
        <v>212</v>
      </c>
      <c r="S2" s="158" t="s">
        <v>212</v>
      </c>
      <c r="T2" s="414" t="s">
        <v>211</v>
      </c>
    </row>
    <row r="3" spans="1:20" ht="24" x14ac:dyDescent="0.2">
      <c r="A3" s="157"/>
      <c r="B3" s="157"/>
      <c r="C3" s="157"/>
      <c r="D3" s="157"/>
      <c r="E3" s="157"/>
      <c r="F3" s="157"/>
      <c r="G3" s="158" t="s">
        <v>201</v>
      </c>
      <c r="H3" s="158" t="s">
        <v>200</v>
      </c>
      <c r="I3" s="158" t="s">
        <v>199</v>
      </c>
      <c r="J3" s="158" t="s">
        <v>198</v>
      </c>
      <c r="K3" s="158" t="s">
        <v>197</v>
      </c>
      <c r="L3" s="158" t="s">
        <v>196</v>
      </c>
      <c r="M3" s="159" t="s">
        <v>195</v>
      </c>
      <c r="N3" s="159" t="s">
        <v>194</v>
      </c>
      <c r="O3" s="158" t="s">
        <v>193</v>
      </c>
      <c r="P3" s="414"/>
      <c r="Q3" s="158" t="s">
        <v>192</v>
      </c>
      <c r="R3" s="158" t="s">
        <v>128</v>
      </c>
      <c r="S3" s="158" t="s">
        <v>122</v>
      </c>
      <c r="T3" s="414"/>
    </row>
    <row r="4" spans="1:20" ht="60" x14ac:dyDescent="0.2">
      <c r="A4" s="157"/>
      <c r="B4" s="160" t="s">
        <v>112</v>
      </c>
      <c r="C4" s="160" t="s">
        <v>111</v>
      </c>
      <c r="D4" s="160" t="s">
        <v>32</v>
      </c>
      <c r="E4" s="160" t="s">
        <v>110</v>
      </c>
      <c r="F4" s="160" t="s">
        <v>109</v>
      </c>
      <c r="G4" s="158" t="s">
        <v>182</v>
      </c>
      <c r="H4" s="158" t="s">
        <v>181</v>
      </c>
      <c r="I4" s="158" t="s">
        <v>180</v>
      </c>
      <c r="J4" s="158" t="s">
        <v>179</v>
      </c>
      <c r="K4" s="158" t="s">
        <v>178</v>
      </c>
      <c r="L4" s="158" t="s">
        <v>177</v>
      </c>
      <c r="M4" s="159" t="s">
        <v>176</v>
      </c>
      <c r="N4" s="159" t="s">
        <v>175</v>
      </c>
      <c r="O4" s="158" t="s">
        <v>174</v>
      </c>
      <c r="P4" s="414"/>
      <c r="Q4" s="158" t="s">
        <v>173</v>
      </c>
      <c r="R4" s="158" t="s">
        <v>78</v>
      </c>
      <c r="S4" s="158" t="s">
        <v>72</v>
      </c>
      <c r="T4" s="414"/>
    </row>
    <row r="5" spans="1:20" ht="204" x14ac:dyDescent="0.2">
      <c r="A5" s="303" t="s">
        <v>172</v>
      </c>
      <c r="B5" s="304"/>
      <c r="C5" s="304"/>
      <c r="D5" s="305"/>
      <c r="E5" s="304" t="s">
        <v>62</v>
      </c>
      <c r="F5" s="304" t="s">
        <v>61</v>
      </c>
      <c r="G5" s="306"/>
      <c r="H5" s="307" t="s">
        <v>464</v>
      </c>
      <c r="I5" s="307" t="s">
        <v>465</v>
      </c>
      <c r="J5" s="307" t="s">
        <v>466</v>
      </c>
      <c r="K5" s="308" t="s">
        <v>467</v>
      </c>
      <c r="L5" s="308" t="s">
        <v>467</v>
      </c>
      <c r="M5" s="162"/>
      <c r="N5" s="162"/>
      <c r="O5" s="308" t="s">
        <v>375</v>
      </c>
      <c r="P5" s="309">
        <f t="shared" ref="P5:P15" si="0">SUM(G5:O5)</f>
        <v>0</v>
      </c>
      <c r="Q5" s="308" t="s">
        <v>468</v>
      </c>
      <c r="R5" s="307" t="s">
        <v>469</v>
      </c>
      <c r="S5" s="310" t="s">
        <v>470</v>
      </c>
      <c r="T5" s="309">
        <f t="shared" ref="T5:T15" si="1">SUM(Q5:S5)</f>
        <v>0</v>
      </c>
    </row>
    <row r="6" spans="1:20" ht="228" x14ac:dyDescent="0.2">
      <c r="A6" s="311" t="s">
        <v>172</v>
      </c>
      <c r="B6" s="305"/>
      <c r="C6" s="305"/>
      <c r="D6" s="305"/>
      <c r="E6" s="305" t="s">
        <v>60</v>
      </c>
      <c r="F6" s="305" t="s">
        <v>59</v>
      </c>
      <c r="G6" s="312"/>
      <c r="H6" s="313"/>
      <c r="I6" s="313"/>
      <c r="J6" s="313"/>
      <c r="K6" s="313"/>
      <c r="L6" s="313"/>
      <c r="M6" s="308" t="s">
        <v>471</v>
      </c>
      <c r="N6" s="308" t="s">
        <v>472</v>
      </c>
      <c r="O6" s="308" t="s">
        <v>375</v>
      </c>
      <c r="P6" s="309">
        <f t="shared" si="0"/>
        <v>0</v>
      </c>
      <c r="Q6" s="308" t="s">
        <v>473</v>
      </c>
      <c r="R6" s="313"/>
      <c r="S6" s="162"/>
      <c r="T6" s="309">
        <f t="shared" si="1"/>
        <v>0</v>
      </c>
    </row>
    <row r="7" spans="1:20" ht="108" x14ac:dyDescent="0.2">
      <c r="A7" s="303" t="s">
        <v>172</v>
      </c>
      <c r="B7" s="304"/>
      <c r="C7" s="304"/>
      <c r="D7" s="304"/>
      <c r="E7" s="304" t="s">
        <v>58</v>
      </c>
      <c r="F7" s="304" t="s">
        <v>57</v>
      </c>
      <c r="G7" s="312"/>
      <c r="H7" s="313"/>
      <c r="I7" s="313"/>
      <c r="J7" s="313"/>
      <c r="K7" s="313"/>
      <c r="L7" s="313"/>
      <c r="M7" s="313"/>
      <c r="N7" s="314"/>
      <c r="O7" s="315"/>
      <c r="P7" s="309">
        <f>SUM(G7:O7)</f>
        <v>0</v>
      </c>
      <c r="Q7" s="313"/>
      <c r="R7" s="313"/>
      <c r="S7" s="307" t="s">
        <v>474</v>
      </c>
      <c r="T7" s="309">
        <f>SUM(Q7:S7)</f>
        <v>0</v>
      </c>
    </row>
    <row r="8" spans="1:20" ht="120" x14ac:dyDescent="0.2">
      <c r="A8" s="303" t="s">
        <v>172</v>
      </c>
      <c r="B8" s="304"/>
      <c r="C8" s="304"/>
      <c r="D8" s="304"/>
      <c r="E8" s="304" t="s">
        <v>56</v>
      </c>
      <c r="F8" s="304" t="s">
        <v>55</v>
      </c>
      <c r="G8" s="306"/>
      <c r="H8" s="316"/>
      <c r="I8" s="316"/>
      <c r="J8" s="316"/>
      <c r="K8" s="316"/>
      <c r="L8" s="316"/>
      <c r="M8" s="313"/>
      <c r="N8" s="313"/>
      <c r="O8" s="313"/>
      <c r="P8" s="309">
        <f t="shared" si="0"/>
        <v>0</v>
      </c>
      <c r="Q8" s="316"/>
      <c r="R8" s="149"/>
      <c r="S8" s="307" t="s">
        <v>475</v>
      </c>
      <c r="T8" s="309">
        <f>SUM(Q8:R8)</f>
        <v>0</v>
      </c>
    </row>
    <row r="9" spans="1:20" ht="168" x14ac:dyDescent="0.2">
      <c r="A9" s="303" t="s">
        <v>172</v>
      </c>
      <c r="B9" s="304"/>
      <c r="C9" s="304"/>
      <c r="D9" s="304"/>
      <c r="E9" s="304" t="s">
        <v>54</v>
      </c>
      <c r="F9" s="304" t="s">
        <v>53</v>
      </c>
      <c r="G9" s="306"/>
      <c r="H9" s="316"/>
      <c r="I9" s="316"/>
      <c r="J9" s="316"/>
      <c r="K9" s="316"/>
      <c r="L9" s="316"/>
      <c r="M9" s="313"/>
      <c r="N9" s="313"/>
      <c r="O9" s="313"/>
      <c r="P9" s="309">
        <f t="shared" si="0"/>
        <v>0</v>
      </c>
      <c r="Q9" s="316"/>
      <c r="R9" s="149"/>
      <c r="S9" s="307" t="s">
        <v>476</v>
      </c>
      <c r="T9" s="309">
        <f>SUM(Q9:R9)</f>
        <v>0</v>
      </c>
    </row>
    <row r="10" spans="1:20" ht="120" x14ac:dyDescent="0.2">
      <c r="A10" s="303" t="s">
        <v>172</v>
      </c>
      <c r="B10" s="304"/>
      <c r="C10" s="304"/>
      <c r="D10" s="304"/>
      <c r="E10" s="304" t="s">
        <v>52</v>
      </c>
      <c r="F10" s="304" t="s">
        <v>51</v>
      </c>
      <c r="G10" s="306"/>
      <c r="H10" s="316"/>
      <c r="I10" s="316"/>
      <c r="J10" s="316"/>
      <c r="K10" s="316"/>
      <c r="L10" s="316"/>
      <c r="M10" s="313"/>
      <c r="N10" s="313"/>
      <c r="O10" s="313"/>
      <c r="P10" s="309">
        <f t="shared" si="0"/>
        <v>0</v>
      </c>
      <c r="Q10" s="316"/>
      <c r="R10" s="316"/>
      <c r="S10" s="307" t="s">
        <v>477</v>
      </c>
      <c r="T10" s="309">
        <f t="shared" si="1"/>
        <v>0</v>
      </c>
    </row>
    <row r="11" spans="1:20" ht="120" x14ac:dyDescent="0.2">
      <c r="A11" s="303" t="s">
        <v>172</v>
      </c>
      <c r="B11" s="304"/>
      <c r="C11" s="304"/>
      <c r="D11" s="304"/>
      <c r="E11" s="304" t="s">
        <v>50</v>
      </c>
      <c r="F11" s="304" t="s">
        <v>49</v>
      </c>
      <c r="G11" s="306"/>
      <c r="H11" s="316"/>
      <c r="I11" s="316"/>
      <c r="J11" s="316"/>
      <c r="K11" s="316"/>
      <c r="L11" s="316"/>
      <c r="M11" s="313"/>
      <c r="N11" s="313"/>
      <c r="O11" s="313"/>
      <c r="P11" s="309">
        <f t="shared" si="0"/>
        <v>0</v>
      </c>
      <c r="Q11" s="316"/>
      <c r="R11" s="149"/>
      <c r="S11" s="307" t="s">
        <v>478</v>
      </c>
      <c r="T11" s="309">
        <f>SUM(Q11:R11)</f>
        <v>0</v>
      </c>
    </row>
    <row r="12" spans="1:20" ht="180" x14ac:dyDescent="0.2">
      <c r="A12" s="303" t="s">
        <v>172</v>
      </c>
      <c r="B12" s="304"/>
      <c r="C12" s="304"/>
      <c r="D12" s="304"/>
      <c r="E12" s="304" t="s">
        <v>48</v>
      </c>
      <c r="F12" s="304" t="s">
        <v>47</v>
      </c>
      <c r="G12" s="306"/>
      <c r="H12" s="316"/>
      <c r="I12" s="316"/>
      <c r="J12" s="316"/>
      <c r="K12" s="316"/>
      <c r="L12" s="316"/>
      <c r="M12" s="313"/>
      <c r="N12" s="313"/>
      <c r="O12" s="313"/>
      <c r="P12" s="309">
        <f t="shared" si="0"/>
        <v>0</v>
      </c>
      <c r="Q12" s="316"/>
      <c r="R12" s="316"/>
      <c r="S12" s="307" t="s">
        <v>479</v>
      </c>
      <c r="T12" s="309">
        <f t="shared" si="1"/>
        <v>0</v>
      </c>
    </row>
    <row r="13" spans="1:20" ht="144" x14ac:dyDescent="0.2">
      <c r="A13" s="303" t="s">
        <v>172</v>
      </c>
      <c r="B13" s="304"/>
      <c r="C13" s="304"/>
      <c r="D13" s="304"/>
      <c r="E13" s="304" t="s">
        <v>46</v>
      </c>
      <c r="F13" s="304" t="s">
        <v>45</v>
      </c>
      <c r="G13" s="317" t="s">
        <v>480</v>
      </c>
      <c r="H13" s="316"/>
      <c r="I13" s="316"/>
      <c r="J13" s="316"/>
      <c r="K13" s="316"/>
      <c r="L13" s="316"/>
      <c r="M13" s="313"/>
      <c r="N13" s="313"/>
      <c r="O13" s="313"/>
      <c r="P13" s="309">
        <f t="shared" si="0"/>
        <v>0</v>
      </c>
      <c r="Q13" s="316"/>
      <c r="R13" s="316"/>
      <c r="S13" s="307" t="s">
        <v>481</v>
      </c>
      <c r="T13" s="309">
        <f t="shared" si="1"/>
        <v>0</v>
      </c>
    </row>
    <row r="14" spans="1:20" ht="204" x14ac:dyDescent="0.2">
      <c r="A14" s="303" t="s">
        <v>172</v>
      </c>
      <c r="B14" s="304"/>
      <c r="C14" s="304"/>
      <c r="D14" s="304"/>
      <c r="E14" s="304" t="s">
        <v>44</v>
      </c>
      <c r="F14" s="304" t="s">
        <v>43</v>
      </c>
      <c r="G14" s="306"/>
      <c r="H14" s="307" t="s">
        <v>482</v>
      </c>
      <c r="I14" s="307" t="s">
        <v>483</v>
      </c>
      <c r="J14" s="307" t="s">
        <v>484</v>
      </c>
      <c r="K14" s="318"/>
      <c r="L14" s="318"/>
      <c r="M14" s="313"/>
      <c r="N14" s="313"/>
      <c r="O14" s="313"/>
      <c r="P14" s="309">
        <f t="shared" si="0"/>
        <v>0</v>
      </c>
      <c r="Q14" s="313"/>
      <c r="R14" s="307" t="s">
        <v>485</v>
      </c>
      <c r="S14" s="307" t="s">
        <v>486</v>
      </c>
      <c r="T14" s="309">
        <f t="shared" si="1"/>
        <v>0</v>
      </c>
    </row>
    <row r="15" spans="1:20" ht="204" x14ac:dyDescent="0.2">
      <c r="A15" s="303" t="s">
        <v>172</v>
      </c>
      <c r="B15" s="304"/>
      <c r="C15" s="304"/>
      <c r="D15" s="304"/>
      <c r="E15" s="304" t="s">
        <v>41</v>
      </c>
      <c r="F15" s="304" t="s">
        <v>40</v>
      </c>
      <c r="G15" s="306"/>
      <c r="H15" s="307" t="s">
        <v>487</v>
      </c>
      <c r="I15" s="307" t="s">
        <v>488</v>
      </c>
      <c r="J15" s="307" t="s">
        <v>489</v>
      </c>
      <c r="K15" s="318"/>
      <c r="L15" s="318"/>
      <c r="M15" s="313"/>
      <c r="N15" s="313"/>
      <c r="O15" s="313"/>
      <c r="P15" s="309">
        <f t="shared" si="0"/>
        <v>0</v>
      </c>
      <c r="Q15" s="316"/>
      <c r="R15" s="307" t="s">
        <v>490</v>
      </c>
      <c r="S15" s="307" t="s">
        <v>491</v>
      </c>
      <c r="T15" s="309">
        <f t="shared" si="1"/>
        <v>0</v>
      </c>
    </row>
    <row r="16" spans="1:20" x14ac:dyDescent="0.2">
      <c r="A16" s="303"/>
      <c r="B16" s="319"/>
      <c r="C16" s="319"/>
      <c r="D16" s="319"/>
      <c r="E16" s="319"/>
      <c r="F16" s="320" t="s">
        <v>39</v>
      </c>
      <c r="G16" s="321">
        <f t="shared" ref="G16:T16" si="2">SUM(G5:G15)</f>
        <v>0</v>
      </c>
      <c r="H16" s="321">
        <f t="shared" si="2"/>
        <v>0</v>
      </c>
      <c r="I16" s="321">
        <f t="shared" si="2"/>
        <v>0</v>
      </c>
      <c r="J16" s="321">
        <f t="shared" si="2"/>
        <v>0</v>
      </c>
      <c r="K16" s="321">
        <f t="shared" si="2"/>
        <v>0</v>
      </c>
      <c r="L16" s="321">
        <f t="shared" si="2"/>
        <v>0</v>
      </c>
      <c r="M16" s="321">
        <f t="shared" si="2"/>
        <v>0</v>
      </c>
      <c r="N16" s="321">
        <f t="shared" si="2"/>
        <v>0</v>
      </c>
      <c r="O16" s="321">
        <f t="shared" si="2"/>
        <v>0</v>
      </c>
      <c r="P16" s="321">
        <f t="shared" si="2"/>
        <v>0</v>
      </c>
      <c r="Q16" s="321">
        <f t="shared" si="2"/>
        <v>0</v>
      </c>
      <c r="R16" s="321">
        <f t="shared" si="2"/>
        <v>0</v>
      </c>
      <c r="S16" s="321">
        <f t="shared" si="2"/>
        <v>0</v>
      </c>
      <c r="T16" s="321">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22"/>
      <c r="R19" s="232" t="s">
        <v>249</v>
      </c>
      <c r="S19" s="307" t="s">
        <v>492</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66"/>
      <c r="B1" s="415" t="s">
        <v>170</v>
      </c>
      <c r="C1" s="415"/>
      <c r="D1" s="415"/>
      <c r="E1" s="415"/>
      <c r="F1" s="415"/>
      <c r="G1" s="415"/>
      <c r="H1" s="415"/>
      <c r="I1" s="415"/>
      <c r="J1" s="163"/>
      <c r="K1" s="163"/>
      <c r="L1" s="163"/>
      <c r="M1" s="163"/>
      <c r="N1" s="163"/>
      <c r="O1" s="163"/>
      <c r="P1" s="163"/>
      <c r="Q1" s="163"/>
      <c r="R1" s="163"/>
      <c r="S1" s="163"/>
      <c r="T1" s="163"/>
      <c r="U1" s="163"/>
      <c r="V1" s="163"/>
      <c r="W1" s="163"/>
    </row>
    <row r="2" spans="1:23" ht="28" customHeight="1" x14ac:dyDescent="0.2">
      <c r="A2" s="164"/>
      <c r="B2" s="164"/>
      <c r="C2" s="164"/>
      <c r="D2" s="164"/>
      <c r="E2" s="164"/>
      <c r="F2" s="164"/>
      <c r="G2" s="165" t="s">
        <v>169</v>
      </c>
      <c r="H2" s="416" t="s">
        <v>168</v>
      </c>
      <c r="I2" s="167" t="s">
        <v>167</v>
      </c>
      <c r="J2" s="167" t="s">
        <v>167</v>
      </c>
      <c r="K2" s="167" t="s">
        <v>167</v>
      </c>
      <c r="L2" s="167" t="s">
        <v>167</v>
      </c>
      <c r="M2" s="167" t="s">
        <v>167</v>
      </c>
      <c r="N2" s="167" t="s">
        <v>167</v>
      </c>
      <c r="O2" s="167" t="s">
        <v>167</v>
      </c>
      <c r="P2" s="167" t="s">
        <v>167</v>
      </c>
      <c r="Q2" s="167" t="s">
        <v>167</v>
      </c>
      <c r="R2" s="167" t="s">
        <v>167</v>
      </c>
      <c r="S2" s="167" t="s">
        <v>167</v>
      </c>
      <c r="T2" s="167" t="s">
        <v>167</v>
      </c>
      <c r="U2" s="167" t="s">
        <v>167</v>
      </c>
      <c r="V2" s="167" t="s">
        <v>167</v>
      </c>
      <c r="W2" s="416" t="s">
        <v>166</v>
      </c>
    </row>
    <row r="3" spans="1:23" ht="56" x14ac:dyDescent="0.2">
      <c r="A3" s="164"/>
      <c r="B3" s="164"/>
      <c r="C3" s="164"/>
      <c r="D3" s="164"/>
      <c r="E3" s="164"/>
      <c r="F3" s="164"/>
      <c r="G3" s="165" t="s">
        <v>158</v>
      </c>
      <c r="H3" s="416"/>
      <c r="I3" s="167" t="s">
        <v>157</v>
      </c>
      <c r="J3" s="167" t="s">
        <v>156</v>
      </c>
      <c r="K3" s="167" t="s">
        <v>155</v>
      </c>
      <c r="L3" s="167" t="s">
        <v>154</v>
      </c>
      <c r="M3" s="167" t="s">
        <v>153</v>
      </c>
      <c r="N3" s="167" t="s">
        <v>152</v>
      </c>
      <c r="O3" s="167" t="s">
        <v>151</v>
      </c>
      <c r="P3" s="167" t="s">
        <v>150</v>
      </c>
      <c r="Q3" s="167" t="s">
        <v>149</v>
      </c>
      <c r="R3" s="167"/>
      <c r="S3" s="167" t="s">
        <v>148</v>
      </c>
      <c r="T3" s="167" t="s">
        <v>147</v>
      </c>
      <c r="U3" s="167" t="s">
        <v>146</v>
      </c>
      <c r="V3" s="167" t="s">
        <v>145</v>
      </c>
      <c r="W3" s="416"/>
    </row>
    <row r="4" spans="1:23" ht="98" x14ac:dyDescent="0.2">
      <c r="A4" s="168"/>
      <c r="B4" s="169" t="s">
        <v>112</v>
      </c>
      <c r="C4" s="169" t="s">
        <v>111</v>
      </c>
      <c r="D4" s="169" t="s">
        <v>32</v>
      </c>
      <c r="E4" s="169" t="s">
        <v>110</v>
      </c>
      <c r="F4" s="169" t="s">
        <v>109</v>
      </c>
      <c r="G4" s="165" t="s">
        <v>108</v>
      </c>
      <c r="H4" s="416"/>
      <c r="I4" s="167" t="s">
        <v>107</v>
      </c>
      <c r="J4" s="170" t="s">
        <v>106</v>
      </c>
      <c r="K4" s="167" t="s">
        <v>105</v>
      </c>
      <c r="L4" s="167" t="s">
        <v>104</v>
      </c>
      <c r="M4" s="167" t="s">
        <v>103</v>
      </c>
      <c r="N4" s="167" t="s">
        <v>102</v>
      </c>
      <c r="O4" s="167" t="s">
        <v>101</v>
      </c>
      <c r="P4" s="167" t="s">
        <v>100</v>
      </c>
      <c r="Q4" s="167" t="s">
        <v>99</v>
      </c>
      <c r="R4" s="170" t="s">
        <v>98</v>
      </c>
      <c r="S4" s="167" t="s">
        <v>97</v>
      </c>
      <c r="T4" s="167" t="s">
        <v>96</v>
      </c>
      <c r="U4" s="167" t="s">
        <v>95</v>
      </c>
      <c r="V4" s="170" t="s">
        <v>94</v>
      </c>
      <c r="W4" s="416"/>
    </row>
    <row r="5" spans="1:23" ht="409.6" x14ac:dyDescent="0.2">
      <c r="A5" s="171" t="s">
        <v>42</v>
      </c>
      <c r="B5" s="172"/>
      <c r="C5" s="172"/>
      <c r="D5" s="173"/>
      <c r="E5" s="173" t="s">
        <v>62</v>
      </c>
      <c r="F5" s="173" t="s">
        <v>61</v>
      </c>
      <c r="G5" s="295" t="s">
        <v>402</v>
      </c>
      <c r="H5" s="174">
        <f>SUMIF($G$2:G$2,G$2,$G5:G5)</f>
        <v>0</v>
      </c>
      <c r="I5" s="289" t="s">
        <v>403</v>
      </c>
      <c r="J5" s="175"/>
      <c r="K5" s="176"/>
      <c r="L5" s="176"/>
      <c r="M5" s="176"/>
      <c r="N5" s="176"/>
      <c r="O5" s="176"/>
      <c r="P5" s="289" t="s">
        <v>404</v>
      </c>
      <c r="Q5" s="289" t="s">
        <v>405</v>
      </c>
      <c r="R5" s="289" t="s">
        <v>406</v>
      </c>
      <c r="S5" s="289" t="s">
        <v>407</v>
      </c>
      <c r="T5" s="289" t="s">
        <v>408</v>
      </c>
      <c r="U5" s="289" t="s">
        <v>409</v>
      </c>
      <c r="V5" s="295" t="s">
        <v>410</v>
      </c>
      <c r="W5" s="174">
        <f>SUMIF($G$2:V$2,V$2,$G5:V5)</f>
        <v>0</v>
      </c>
    </row>
    <row r="6" spans="1:23" ht="409.6" x14ac:dyDescent="0.2">
      <c r="A6" s="171" t="s">
        <v>42</v>
      </c>
      <c r="B6" s="172"/>
      <c r="C6" s="172"/>
      <c r="D6" s="173"/>
      <c r="E6" s="173" t="s">
        <v>60</v>
      </c>
      <c r="F6" s="173" t="s">
        <v>59</v>
      </c>
      <c r="G6" s="289" t="s">
        <v>411</v>
      </c>
      <c r="H6" s="174">
        <f>SUMIF($G$2:G$2,G$2,$G6:G6)</f>
        <v>0</v>
      </c>
      <c r="I6" s="175"/>
      <c r="J6" s="289" t="s">
        <v>412</v>
      </c>
      <c r="K6" s="289" t="s">
        <v>413</v>
      </c>
      <c r="L6" s="289" t="s">
        <v>414</v>
      </c>
      <c r="M6" s="298" t="s">
        <v>415</v>
      </c>
      <c r="N6" s="289" t="s">
        <v>416</v>
      </c>
      <c r="O6" s="299" t="s">
        <v>417</v>
      </c>
      <c r="P6" s="176"/>
      <c r="Q6" s="176"/>
      <c r="R6" s="289" t="s">
        <v>418</v>
      </c>
      <c r="S6" s="176"/>
      <c r="T6" s="176"/>
      <c r="U6" s="176"/>
      <c r="V6" s="300" t="s">
        <v>419</v>
      </c>
      <c r="W6" s="174">
        <f>SUMIF($G$2:V$2,V$2,$G6:V6)</f>
        <v>0</v>
      </c>
    </row>
    <row r="7" spans="1:23" ht="70" x14ac:dyDescent="0.2">
      <c r="A7" s="171" t="s">
        <v>42</v>
      </c>
      <c r="B7" s="172"/>
      <c r="C7" s="172"/>
      <c r="D7" s="173"/>
      <c r="E7" s="173" t="s">
        <v>58</v>
      </c>
      <c r="F7" s="173" t="s">
        <v>57</v>
      </c>
      <c r="G7" s="177"/>
      <c r="H7" s="174">
        <f>SUMIF($G$2:G$2,G$2,$G7:G7)</f>
        <v>0</v>
      </c>
      <c r="I7" s="178"/>
      <c r="J7" s="178"/>
      <c r="K7" s="178"/>
      <c r="L7" s="178"/>
      <c r="M7" s="178"/>
      <c r="N7" s="178"/>
      <c r="O7" s="178"/>
      <c r="P7" s="178"/>
      <c r="Q7" s="178"/>
      <c r="R7" s="178"/>
      <c r="S7" s="178"/>
      <c r="T7" s="178"/>
      <c r="U7" s="178"/>
      <c r="V7" s="177"/>
      <c r="W7" s="174">
        <f>SUMIF($G$2:V$2,V$2,$G7:V7)</f>
        <v>0</v>
      </c>
    </row>
    <row r="8" spans="1:23" ht="196" x14ac:dyDescent="0.2">
      <c r="A8" s="171" t="s">
        <v>42</v>
      </c>
      <c r="B8" s="172"/>
      <c r="C8" s="172"/>
      <c r="D8" s="173"/>
      <c r="E8" s="173" t="s">
        <v>56</v>
      </c>
      <c r="F8" s="173" t="s">
        <v>55</v>
      </c>
      <c r="G8" s="289" t="s">
        <v>420</v>
      </c>
      <c r="H8" s="174">
        <f>SUMIF($G$2:G$2,G$2,$G8:G8)</f>
        <v>0</v>
      </c>
      <c r="I8" s="178"/>
      <c r="J8" s="178"/>
      <c r="K8" s="178"/>
      <c r="L8" s="178"/>
      <c r="M8" s="178"/>
      <c r="N8" s="178"/>
      <c r="O8" s="178"/>
      <c r="P8" s="178"/>
      <c r="Q8" s="178"/>
      <c r="R8" s="178"/>
      <c r="S8" s="178"/>
      <c r="T8" s="178"/>
      <c r="U8" s="178"/>
      <c r="V8" s="289" t="s">
        <v>421</v>
      </c>
      <c r="W8" s="174">
        <f>SUMIF($G$2:V$2,V$2,$G8:V8)</f>
        <v>0</v>
      </c>
    </row>
    <row r="9" spans="1:23" ht="280" x14ac:dyDescent="0.2">
      <c r="A9" s="171" t="s">
        <v>42</v>
      </c>
      <c r="B9" s="172"/>
      <c r="C9" s="172"/>
      <c r="D9" s="173"/>
      <c r="E9" s="173" t="s">
        <v>54</v>
      </c>
      <c r="F9" s="173" t="s">
        <v>53</v>
      </c>
      <c r="G9" s="289" t="s">
        <v>422</v>
      </c>
      <c r="H9" s="174">
        <f>SUMIF($G$2:G$2,G$2,$G9:G9)</f>
        <v>0</v>
      </c>
      <c r="I9" s="178"/>
      <c r="J9" s="178"/>
      <c r="K9" s="178"/>
      <c r="L9" s="178"/>
      <c r="M9" s="178"/>
      <c r="N9" s="178"/>
      <c r="O9" s="178"/>
      <c r="P9" s="178"/>
      <c r="Q9" s="178"/>
      <c r="R9" s="178"/>
      <c r="S9" s="178"/>
      <c r="T9" s="178"/>
      <c r="U9" s="178"/>
      <c r="V9" s="295" t="s">
        <v>423</v>
      </c>
      <c r="W9" s="174">
        <f>SUMIF($G$2:V$2,V$2,$G9:V9)</f>
        <v>0</v>
      </c>
    </row>
    <row r="10" spans="1:23" ht="196" x14ac:dyDescent="0.2">
      <c r="A10" s="171" t="s">
        <v>42</v>
      </c>
      <c r="B10" s="172"/>
      <c r="C10" s="172"/>
      <c r="D10" s="173"/>
      <c r="E10" s="173" t="s">
        <v>52</v>
      </c>
      <c r="F10" s="173" t="s">
        <v>51</v>
      </c>
      <c r="G10" s="289" t="s">
        <v>424</v>
      </c>
      <c r="H10" s="174">
        <f>SUMIF($G$2:G$2,G$2,$G10:G10)</f>
        <v>0</v>
      </c>
      <c r="I10" s="178"/>
      <c r="J10" s="178"/>
      <c r="K10" s="178"/>
      <c r="L10" s="178"/>
      <c r="M10" s="178"/>
      <c r="N10" s="178"/>
      <c r="O10" s="178"/>
      <c r="P10" s="178"/>
      <c r="Q10" s="178"/>
      <c r="S10" s="178"/>
      <c r="T10" s="178"/>
      <c r="U10" s="178"/>
      <c r="V10" s="289" t="s">
        <v>425</v>
      </c>
      <c r="W10" s="174">
        <f>SUMIF($G$2:V$2,V$2,$G10:V10)</f>
        <v>0</v>
      </c>
    </row>
    <row r="11" spans="1:23" ht="196" x14ac:dyDescent="0.2">
      <c r="A11" s="171" t="s">
        <v>42</v>
      </c>
      <c r="B11" s="172"/>
      <c r="C11" s="172"/>
      <c r="D11" s="173"/>
      <c r="E11" s="173" t="s">
        <v>50</v>
      </c>
      <c r="F11" s="173" t="s">
        <v>49</v>
      </c>
      <c r="G11" s="289" t="s">
        <v>426</v>
      </c>
      <c r="H11" s="174">
        <f>SUMIF($G$2:G$2,G$2,$G11:G11)</f>
        <v>0</v>
      </c>
      <c r="I11" s="178"/>
      <c r="J11" s="178"/>
      <c r="K11" s="178"/>
      <c r="L11" s="178"/>
      <c r="M11" s="178"/>
      <c r="N11" s="178"/>
      <c r="O11" s="178"/>
      <c r="P11" s="178"/>
      <c r="Q11" s="178"/>
      <c r="R11" s="178"/>
      <c r="S11" s="178"/>
      <c r="T11" s="178"/>
      <c r="U11" s="178"/>
      <c r="V11" s="289" t="s">
        <v>427</v>
      </c>
      <c r="W11" s="174">
        <f>SUMIF($G$2:V$2,V$2,$G11:V11)</f>
        <v>0</v>
      </c>
    </row>
    <row r="12" spans="1:23" ht="266" x14ac:dyDescent="0.2">
      <c r="A12" s="171" t="s">
        <v>42</v>
      </c>
      <c r="B12" s="172"/>
      <c r="C12" s="172"/>
      <c r="D12" s="173"/>
      <c r="E12" s="173" t="s">
        <v>48</v>
      </c>
      <c r="F12" s="173" t="s">
        <v>47</v>
      </c>
      <c r="G12" s="289" t="s">
        <v>428</v>
      </c>
      <c r="H12" s="174">
        <f>SUMIF($G$2:G$2,G$2,$G12:G12)</f>
        <v>0</v>
      </c>
      <c r="I12" s="178"/>
      <c r="J12" s="178"/>
      <c r="K12" s="178"/>
      <c r="L12" s="178"/>
      <c r="M12" s="178"/>
      <c r="N12" s="178"/>
      <c r="O12" s="178"/>
      <c r="P12" s="178"/>
      <c r="Q12" s="178"/>
      <c r="R12" s="178"/>
      <c r="S12" s="178"/>
      <c r="T12" s="178"/>
      <c r="U12" s="178"/>
      <c r="V12" s="289" t="s">
        <v>429</v>
      </c>
      <c r="W12" s="174">
        <f>SUMIF($G$2:V$2,V$2,$G12:V12)</f>
        <v>0</v>
      </c>
    </row>
    <row r="13" spans="1:23" ht="238" x14ac:dyDescent="0.2">
      <c r="A13" s="171" t="s">
        <v>42</v>
      </c>
      <c r="B13" s="172"/>
      <c r="C13" s="172"/>
      <c r="D13" s="173"/>
      <c r="E13" s="173" t="s">
        <v>46</v>
      </c>
      <c r="F13" s="173" t="s">
        <v>45</v>
      </c>
      <c r="G13" s="295" t="s">
        <v>430</v>
      </c>
      <c r="H13" s="174">
        <f>SUMIF($G$2:G$2,G$2,$G13:G13)</f>
        <v>0</v>
      </c>
      <c r="I13" s="178"/>
      <c r="J13" s="178"/>
      <c r="K13" s="178"/>
      <c r="L13" s="178"/>
      <c r="M13" s="178"/>
      <c r="N13" s="178"/>
      <c r="O13" s="178"/>
      <c r="P13" s="178"/>
      <c r="Q13" s="178"/>
      <c r="R13" s="178"/>
      <c r="S13" s="178"/>
      <c r="T13" s="178"/>
      <c r="U13" s="178"/>
      <c r="V13" s="295" t="s">
        <v>431</v>
      </c>
      <c r="W13" s="174">
        <f>SUMIF($G$2:V$2,V$2,$G13:V13)</f>
        <v>0</v>
      </c>
    </row>
    <row r="14" spans="1:23" ht="409.6" x14ac:dyDescent="0.2">
      <c r="A14" s="171" t="s">
        <v>42</v>
      </c>
      <c r="B14" s="172"/>
      <c r="C14" s="172"/>
      <c r="D14" s="173"/>
      <c r="E14" s="173" t="s">
        <v>44</v>
      </c>
      <c r="F14" s="173" t="s">
        <v>43</v>
      </c>
      <c r="G14" s="289" t="s">
        <v>432</v>
      </c>
      <c r="H14" s="174">
        <f>SUMIF($G$2:G$2,G$2,$G14:G14)</f>
        <v>0</v>
      </c>
      <c r="I14" s="289" t="s">
        <v>433</v>
      </c>
      <c r="J14" s="295" t="s">
        <v>434</v>
      </c>
      <c r="K14" s="295" t="s">
        <v>435</v>
      </c>
      <c r="L14" s="295" t="s">
        <v>436</v>
      </c>
      <c r="M14" s="298" t="s">
        <v>437</v>
      </c>
      <c r="N14" s="295" t="s">
        <v>438</v>
      </c>
      <c r="O14" s="299" t="s">
        <v>439</v>
      </c>
      <c r="P14" s="289" t="s">
        <v>440</v>
      </c>
      <c r="Q14" s="289" t="s">
        <v>441</v>
      </c>
      <c r="R14" s="295" t="s">
        <v>442</v>
      </c>
      <c r="S14" s="289" t="s">
        <v>443</v>
      </c>
      <c r="T14" s="289" t="s">
        <v>444</v>
      </c>
      <c r="U14" s="289" t="s">
        <v>445</v>
      </c>
      <c r="V14" s="295" t="s">
        <v>446</v>
      </c>
      <c r="W14" s="174">
        <f>SUMIF($G$2:V$2,V$2,$G14:V14)</f>
        <v>0</v>
      </c>
    </row>
    <row r="15" spans="1:23" ht="409.6" x14ac:dyDescent="0.2">
      <c r="A15" s="171" t="s">
        <v>42</v>
      </c>
      <c r="B15" s="172"/>
      <c r="C15" s="172"/>
      <c r="D15" s="173"/>
      <c r="E15" s="173" t="s">
        <v>41</v>
      </c>
      <c r="F15" s="173" t="s">
        <v>40</v>
      </c>
      <c r="G15" s="289" t="s">
        <v>447</v>
      </c>
      <c r="H15" s="174">
        <f>SUMIF($G$2:G$2,G$2,$G15:G15)</f>
        <v>0</v>
      </c>
      <c r="I15" s="289" t="s">
        <v>448</v>
      </c>
      <c r="J15" s="295" t="s">
        <v>449</v>
      </c>
      <c r="K15" s="295" t="s">
        <v>450</v>
      </c>
      <c r="L15" s="295" t="s">
        <v>451</v>
      </c>
      <c r="M15" s="298" t="s">
        <v>452</v>
      </c>
      <c r="N15" s="295" t="s">
        <v>453</v>
      </c>
      <c r="O15" s="299" t="s">
        <v>454</v>
      </c>
      <c r="P15" s="289" t="s">
        <v>455</v>
      </c>
      <c r="Q15" s="289" t="s">
        <v>456</v>
      </c>
      <c r="R15" s="295" t="s">
        <v>457</v>
      </c>
      <c r="S15" s="289" t="s">
        <v>458</v>
      </c>
      <c r="T15" s="289" t="s">
        <v>459</v>
      </c>
      <c r="U15" s="289" t="s">
        <v>460</v>
      </c>
      <c r="V15" s="295" t="s">
        <v>461</v>
      </c>
      <c r="W15" s="174">
        <f>SUMIF($G$2:V$2,V$2,$G15:V15)</f>
        <v>0</v>
      </c>
    </row>
    <row r="16" spans="1:23" ht="28" x14ac:dyDescent="0.2">
      <c r="A16" s="171"/>
      <c r="B16" s="179"/>
      <c r="C16" s="179"/>
      <c r="D16" s="180"/>
      <c r="E16" s="180"/>
      <c r="F16" s="181" t="s">
        <v>39</v>
      </c>
      <c r="G16" s="182">
        <f>SUMIF($C$5:$C15,$C15,G$5:G15)</f>
        <v>0</v>
      </c>
      <c r="H16" s="174">
        <f>SUMIF($C$5:$C15,$C15,H$5:H15)</f>
        <v>0</v>
      </c>
      <c r="I16" s="182">
        <f>SUMIF($C$5:$C15,$C15,I$5:I15)</f>
        <v>0</v>
      </c>
      <c r="J16" s="182">
        <f>SUMIF($C$5:$C15,$C15,J$5:J15)</f>
        <v>0</v>
      </c>
      <c r="K16" s="182">
        <f>SUMIF($C$5:$C15,$C15,K$5:K15)</f>
        <v>0</v>
      </c>
      <c r="L16" s="182">
        <f>SUMIF($C$5:$C15,$C15,L$5:L15)</f>
        <v>0</v>
      </c>
      <c r="M16" s="182">
        <f>SUMIF($C$5:$C15,$C15,M$5:M15)</f>
        <v>0</v>
      </c>
      <c r="N16" s="182">
        <f>SUMIF($C$5:$C15,$C15,N$5:N15)</f>
        <v>0</v>
      </c>
      <c r="O16" s="182">
        <f>SUMIF($C$5:$C15,$C15,O$5:O15)</f>
        <v>0</v>
      </c>
      <c r="P16" s="182">
        <f>SUMIF($C$5:$C15,$C15,P$5:P15)</f>
        <v>0</v>
      </c>
      <c r="Q16" s="182">
        <f>SUMIF($C$5:$C15,$C15,Q$5:Q15)</f>
        <v>0</v>
      </c>
      <c r="R16" s="182"/>
      <c r="S16" s="182">
        <f>SUMIF($C$5:$C15,$C15,S$5:S15)</f>
        <v>0</v>
      </c>
      <c r="T16" s="182">
        <f>SUMIF($C$5:$C15,$C15,T$5:T15)</f>
        <v>0</v>
      </c>
      <c r="U16" s="182">
        <f>SUMIF($C$5:$C15,$C15,U$5:U15)</f>
        <v>0</v>
      </c>
      <c r="V16" s="182">
        <f>SUMIF($C$5:$C15,$C15,V$5:V15)</f>
        <v>0</v>
      </c>
      <c r="W16" s="174">
        <f>SUMIF($C$5:$C15,$C15,W$5:W15)</f>
        <v>0</v>
      </c>
    </row>
    <row r="17" spans="1:23" x14ac:dyDescent="0.2">
      <c r="A17" s="237"/>
      <c r="B17" s="237"/>
      <c r="C17" s="237"/>
      <c r="D17" s="237"/>
      <c r="E17" s="237"/>
      <c r="F17" s="237"/>
      <c r="G17" s="238"/>
      <c r="H17" s="238"/>
      <c r="I17" s="238"/>
      <c r="J17" s="238"/>
      <c r="K17" s="238"/>
      <c r="L17" s="238"/>
      <c r="M17" s="238"/>
      <c r="N17" s="238"/>
      <c r="O17" s="238"/>
      <c r="P17" s="238"/>
      <c r="Q17" s="238"/>
      <c r="R17" s="238"/>
      <c r="S17" s="238"/>
      <c r="T17" s="238"/>
      <c r="U17" s="238"/>
      <c r="V17" s="238"/>
      <c r="W17" s="238"/>
    </row>
    <row r="18" spans="1:23" x14ac:dyDescent="0.2">
      <c r="A18" s="237"/>
      <c r="B18" s="237"/>
      <c r="C18" s="237"/>
      <c r="D18" s="237"/>
      <c r="E18" s="237"/>
      <c r="F18" s="237"/>
      <c r="G18" s="238"/>
      <c r="H18" s="238"/>
      <c r="I18" s="238"/>
      <c r="J18" s="238"/>
      <c r="K18" s="238"/>
      <c r="L18" s="238"/>
      <c r="M18" s="238"/>
      <c r="N18" s="238"/>
      <c r="O18" s="238"/>
      <c r="P18" s="238"/>
      <c r="Q18" s="238"/>
      <c r="R18" s="238"/>
      <c r="S18" s="238"/>
      <c r="T18" s="238"/>
      <c r="U18" s="238"/>
      <c r="V18" s="238"/>
      <c r="W18" s="238"/>
    </row>
    <row r="19" spans="1:23" ht="319" x14ac:dyDescent="0.2">
      <c r="A19" s="237"/>
      <c r="B19" s="237"/>
      <c r="C19" s="237"/>
      <c r="D19" s="237"/>
      <c r="E19" s="237"/>
      <c r="F19" s="234" t="s">
        <v>250</v>
      </c>
      <c r="G19" s="289" t="s">
        <v>462</v>
      </c>
      <c r="H19" s="238"/>
      <c r="I19" s="238"/>
      <c r="J19" s="238"/>
      <c r="K19" s="238"/>
      <c r="L19" s="238"/>
      <c r="M19" s="238"/>
      <c r="N19" s="238"/>
      <c r="O19" s="238"/>
      <c r="P19" s="238"/>
      <c r="Q19" s="238"/>
      <c r="R19" s="238"/>
      <c r="S19" s="238"/>
      <c r="T19" s="238"/>
      <c r="U19" s="234" t="s">
        <v>251</v>
      </c>
      <c r="V19" s="289" t="s">
        <v>463</v>
      </c>
      <c r="W19" s="238"/>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18" t="s">
        <v>214</v>
      </c>
      <c r="B1" s="418"/>
      <c r="C1" s="418"/>
      <c r="D1" s="418"/>
      <c r="E1" s="418"/>
      <c r="F1" s="418"/>
      <c r="G1" s="418"/>
      <c r="H1" s="418"/>
      <c r="I1" s="204"/>
      <c r="J1" s="204"/>
      <c r="K1" s="204"/>
      <c r="L1" s="204"/>
      <c r="M1" s="204"/>
      <c r="N1" s="204"/>
      <c r="O1" s="205"/>
      <c r="P1" s="205"/>
      <c r="Q1" s="204"/>
      <c r="R1" s="204"/>
      <c r="S1" s="204"/>
      <c r="T1" s="204"/>
      <c r="U1" s="204"/>
    </row>
    <row r="2" spans="1:21" ht="28" customHeight="1" x14ac:dyDescent="0.2">
      <c r="A2" s="203"/>
      <c r="B2" s="203"/>
      <c r="C2" s="203"/>
      <c r="D2" s="203"/>
      <c r="E2" s="203"/>
      <c r="F2" s="203"/>
      <c r="G2" s="206" t="s">
        <v>169</v>
      </c>
      <c r="H2" s="417" t="s">
        <v>168</v>
      </c>
      <c r="I2" s="206" t="s">
        <v>167</v>
      </c>
      <c r="J2" s="206" t="s">
        <v>167</v>
      </c>
      <c r="K2" s="206" t="s">
        <v>167</v>
      </c>
      <c r="L2" s="206" t="s">
        <v>167</v>
      </c>
      <c r="M2" s="206" t="s">
        <v>167</v>
      </c>
      <c r="N2" s="206" t="s">
        <v>167</v>
      </c>
      <c r="O2" s="207" t="s">
        <v>167</v>
      </c>
      <c r="P2" s="207" t="s">
        <v>167</v>
      </c>
      <c r="Q2" s="206" t="s">
        <v>167</v>
      </c>
      <c r="R2" s="206" t="s">
        <v>167</v>
      </c>
      <c r="S2" s="417" t="s">
        <v>166</v>
      </c>
    </row>
    <row r="3" spans="1:21" ht="56" x14ac:dyDescent="0.2">
      <c r="A3" s="203"/>
      <c r="B3" s="203"/>
      <c r="C3" s="203"/>
      <c r="D3" s="203"/>
      <c r="E3" s="203"/>
      <c r="F3" s="203"/>
      <c r="G3" s="206" t="s">
        <v>158</v>
      </c>
      <c r="H3" s="417"/>
      <c r="I3" s="206" t="s">
        <v>210</v>
      </c>
      <c r="J3" s="206" t="s">
        <v>209</v>
      </c>
      <c r="K3" s="206" t="s">
        <v>208</v>
      </c>
      <c r="L3" s="206" t="s">
        <v>207</v>
      </c>
      <c r="M3" s="206" t="s">
        <v>206</v>
      </c>
      <c r="N3" s="206" t="s">
        <v>205</v>
      </c>
      <c r="O3" s="207" t="s">
        <v>204</v>
      </c>
      <c r="P3" s="207" t="s">
        <v>203</v>
      </c>
      <c r="Q3" s="206" t="s">
        <v>202</v>
      </c>
      <c r="R3" s="206" t="s">
        <v>145</v>
      </c>
      <c r="S3" s="417"/>
    </row>
    <row r="4" spans="1:21" ht="112" x14ac:dyDescent="0.2">
      <c r="A4" s="203"/>
      <c r="B4" s="208" t="s">
        <v>112</v>
      </c>
      <c r="C4" s="208" t="s">
        <v>111</v>
      </c>
      <c r="D4" s="208" t="s">
        <v>32</v>
      </c>
      <c r="E4" s="208" t="s">
        <v>110</v>
      </c>
      <c r="F4" s="208" t="s">
        <v>109</v>
      </c>
      <c r="G4" s="206" t="s">
        <v>108</v>
      </c>
      <c r="H4" s="417"/>
      <c r="I4" s="206" t="s">
        <v>191</v>
      </c>
      <c r="J4" s="206" t="s">
        <v>190</v>
      </c>
      <c r="K4" s="206" t="s">
        <v>189</v>
      </c>
      <c r="L4" s="206" t="s">
        <v>188</v>
      </c>
      <c r="M4" s="206" t="s">
        <v>187</v>
      </c>
      <c r="N4" s="206" t="s">
        <v>186</v>
      </c>
      <c r="O4" s="207" t="s">
        <v>185</v>
      </c>
      <c r="P4" s="207" t="s">
        <v>184</v>
      </c>
      <c r="Q4" s="206" t="s">
        <v>183</v>
      </c>
      <c r="R4" s="206" t="s">
        <v>94</v>
      </c>
      <c r="S4" s="417"/>
    </row>
    <row r="5" spans="1:21" ht="409.6" x14ac:dyDescent="0.2">
      <c r="A5" s="209" t="s">
        <v>172</v>
      </c>
      <c r="B5" s="210"/>
      <c r="C5" s="210"/>
      <c r="D5" s="211"/>
      <c r="E5" s="210" t="s">
        <v>62</v>
      </c>
      <c r="F5" s="221" t="s">
        <v>61</v>
      </c>
      <c r="G5" s="289" t="s">
        <v>371</v>
      </c>
      <c r="H5" s="212">
        <f t="shared" ref="H5:H15" si="0">SUM(G5)</f>
        <v>0</v>
      </c>
      <c r="I5" s="213"/>
      <c r="J5" s="289" t="s">
        <v>372</v>
      </c>
      <c r="K5" s="289" t="s">
        <v>373</v>
      </c>
      <c r="L5" s="289" t="s">
        <v>374</v>
      </c>
      <c r="M5" s="290" t="s">
        <v>375</v>
      </c>
      <c r="N5" s="290" t="s">
        <v>375</v>
      </c>
      <c r="O5" s="291"/>
      <c r="P5" s="291"/>
      <c r="Q5" s="290" t="s">
        <v>375</v>
      </c>
      <c r="R5" s="289" t="s">
        <v>376</v>
      </c>
      <c r="S5" s="212">
        <f t="shared" ref="S5:S15" si="1">SUM(I5:R5)</f>
        <v>0</v>
      </c>
    </row>
    <row r="6" spans="1:21" ht="132" x14ac:dyDescent="0.2">
      <c r="A6" s="217" t="s">
        <v>172</v>
      </c>
      <c r="B6" s="211"/>
      <c r="C6" s="211"/>
      <c r="D6" s="211"/>
      <c r="E6" s="211" t="s">
        <v>60</v>
      </c>
      <c r="F6" s="292" t="s">
        <v>59</v>
      </c>
      <c r="G6" s="214"/>
      <c r="H6" s="218">
        <f t="shared" si="0"/>
        <v>0</v>
      </c>
      <c r="I6" s="219"/>
      <c r="J6" s="293"/>
      <c r="K6" s="293"/>
      <c r="L6" s="293"/>
      <c r="M6" s="293"/>
      <c r="N6" s="294"/>
      <c r="O6" s="290" t="s">
        <v>375</v>
      </c>
      <c r="P6" s="290" t="s">
        <v>375</v>
      </c>
      <c r="Q6" s="290" t="s">
        <v>375</v>
      </c>
      <c r="R6" s="290" t="s">
        <v>375</v>
      </c>
      <c r="S6" s="218">
        <f t="shared" si="1"/>
        <v>0</v>
      </c>
    </row>
    <row r="7" spans="1:21" ht="70" x14ac:dyDescent="0.2">
      <c r="A7" s="209" t="s">
        <v>172</v>
      </c>
      <c r="B7" s="210"/>
      <c r="C7" s="210"/>
      <c r="D7" s="210"/>
      <c r="E7" s="210" t="s">
        <v>58</v>
      </c>
      <c r="F7" s="221" t="s">
        <v>57</v>
      </c>
      <c r="G7" s="214"/>
      <c r="H7" s="212">
        <f t="shared" si="0"/>
        <v>0</v>
      </c>
      <c r="I7" s="213"/>
      <c r="J7" s="216"/>
      <c r="K7" s="216"/>
      <c r="L7" s="216"/>
      <c r="M7" s="216"/>
      <c r="N7" s="220"/>
      <c r="O7" s="215"/>
      <c r="P7" s="215"/>
      <c r="Q7" s="216"/>
      <c r="R7" s="216"/>
      <c r="S7" s="212">
        <f t="shared" si="1"/>
        <v>0</v>
      </c>
    </row>
    <row r="8" spans="1:21" ht="168" x14ac:dyDescent="0.2">
      <c r="A8" s="209" t="s">
        <v>172</v>
      </c>
      <c r="B8" s="210"/>
      <c r="C8" s="210"/>
      <c r="D8" s="210"/>
      <c r="E8" s="210" t="s">
        <v>56</v>
      </c>
      <c r="F8" s="221" t="s">
        <v>55</v>
      </c>
      <c r="G8" s="289" t="s">
        <v>377</v>
      </c>
      <c r="H8" s="212">
        <f t="shared" si="0"/>
        <v>0</v>
      </c>
      <c r="I8" s="213"/>
      <c r="J8" s="216"/>
      <c r="K8" s="216"/>
      <c r="L8" s="216"/>
      <c r="M8" s="216"/>
      <c r="N8" s="220"/>
      <c r="O8" s="215"/>
      <c r="P8" s="215"/>
      <c r="Q8" s="216"/>
      <c r="R8" s="289" t="s">
        <v>378</v>
      </c>
      <c r="S8" s="212">
        <f t="shared" si="1"/>
        <v>0</v>
      </c>
    </row>
    <row r="9" spans="1:21" ht="252" x14ac:dyDescent="0.2">
      <c r="A9" s="209" t="s">
        <v>172</v>
      </c>
      <c r="B9" s="210"/>
      <c r="C9" s="210"/>
      <c r="D9" s="210"/>
      <c r="E9" s="210" t="s">
        <v>54</v>
      </c>
      <c r="F9" s="221" t="s">
        <v>53</v>
      </c>
      <c r="G9" s="289" t="s">
        <v>379</v>
      </c>
      <c r="H9" s="212">
        <f t="shared" si="0"/>
        <v>0</v>
      </c>
      <c r="I9" s="213"/>
      <c r="J9" s="216"/>
      <c r="K9" s="216"/>
      <c r="L9" s="216"/>
      <c r="M9" s="216"/>
      <c r="N9" s="220"/>
      <c r="O9" s="215"/>
      <c r="P9" s="215"/>
      <c r="Q9" s="216"/>
      <c r="R9" s="289" t="s">
        <v>380</v>
      </c>
      <c r="S9" s="212">
        <f t="shared" si="1"/>
        <v>0</v>
      </c>
    </row>
    <row r="10" spans="1:21" ht="168" x14ac:dyDescent="0.2">
      <c r="A10" s="209" t="s">
        <v>172</v>
      </c>
      <c r="B10" s="210"/>
      <c r="C10" s="210"/>
      <c r="D10" s="210"/>
      <c r="E10" s="210" t="s">
        <v>52</v>
      </c>
      <c r="F10" s="221" t="s">
        <v>51</v>
      </c>
      <c r="G10" s="289" t="s">
        <v>381</v>
      </c>
      <c r="H10" s="212">
        <f>SUM(G10)</f>
        <v>0</v>
      </c>
      <c r="I10" s="213"/>
      <c r="J10" s="216"/>
      <c r="K10" s="216"/>
      <c r="L10" s="216"/>
      <c r="M10" s="216"/>
      <c r="N10" s="220"/>
      <c r="O10" s="215"/>
      <c r="P10" s="215"/>
      <c r="Q10" s="216"/>
      <c r="R10" s="289" t="s">
        <v>382</v>
      </c>
      <c r="S10" s="212">
        <f t="shared" si="1"/>
        <v>0</v>
      </c>
    </row>
    <row r="11" spans="1:21" ht="168" x14ac:dyDescent="0.2">
      <c r="A11" s="209" t="s">
        <v>172</v>
      </c>
      <c r="B11" s="210"/>
      <c r="C11" s="210"/>
      <c r="D11" s="210"/>
      <c r="E11" s="210" t="s">
        <v>50</v>
      </c>
      <c r="F11" s="221" t="s">
        <v>49</v>
      </c>
      <c r="G11" s="289" t="s">
        <v>383</v>
      </c>
      <c r="H11" s="212">
        <f>SUM(G11)</f>
        <v>0</v>
      </c>
      <c r="I11" s="213"/>
      <c r="J11" s="216"/>
      <c r="K11" s="216"/>
      <c r="L11" s="216"/>
      <c r="M11" s="216"/>
      <c r="N11" s="220"/>
      <c r="O11" s="215"/>
      <c r="P11" s="215"/>
      <c r="Q11" s="216"/>
      <c r="R11" s="289" t="s">
        <v>384</v>
      </c>
      <c r="S11" s="212">
        <f t="shared" si="1"/>
        <v>0</v>
      </c>
    </row>
    <row r="12" spans="1:21" ht="196" x14ac:dyDescent="0.2">
      <c r="A12" s="209" t="s">
        <v>172</v>
      </c>
      <c r="B12" s="210"/>
      <c r="C12" s="210"/>
      <c r="D12" s="210"/>
      <c r="E12" s="210" t="s">
        <v>48</v>
      </c>
      <c r="F12" s="221" t="s">
        <v>47</v>
      </c>
      <c r="G12" s="289" t="s">
        <v>385</v>
      </c>
      <c r="H12" s="212">
        <f t="shared" si="0"/>
        <v>0</v>
      </c>
      <c r="I12" s="213"/>
      <c r="J12" s="216"/>
      <c r="K12" s="216"/>
      <c r="L12" s="216"/>
      <c r="M12" s="216"/>
      <c r="N12" s="220"/>
      <c r="O12" s="215"/>
      <c r="P12" s="215"/>
      <c r="Q12" s="216"/>
      <c r="R12" s="289" t="s">
        <v>386</v>
      </c>
      <c r="S12" s="212">
        <f t="shared" si="1"/>
        <v>0</v>
      </c>
    </row>
    <row r="13" spans="1:21" ht="210" x14ac:dyDescent="0.2">
      <c r="A13" s="209" t="s">
        <v>172</v>
      </c>
      <c r="B13" s="210"/>
      <c r="C13" s="210"/>
      <c r="D13" s="210"/>
      <c r="E13" s="210" t="s">
        <v>46</v>
      </c>
      <c r="F13" s="221" t="s">
        <v>45</v>
      </c>
      <c r="G13" s="289" t="s">
        <v>387</v>
      </c>
      <c r="H13" s="212">
        <f t="shared" si="0"/>
        <v>0</v>
      </c>
      <c r="I13" s="295" t="s">
        <v>388</v>
      </c>
      <c r="J13" s="216"/>
      <c r="K13" s="216"/>
      <c r="L13" s="216"/>
      <c r="M13" s="216"/>
      <c r="N13" s="220"/>
      <c r="O13" s="215"/>
      <c r="P13" s="215"/>
      <c r="Q13" s="216"/>
      <c r="R13" s="289" t="s">
        <v>389</v>
      </c>
      <c r="S13" s="212">
        <f t="shared" si="1"/>
        <v>0</v>
      </c>
    </row>
    <row r="14" spans="1:21" ht="384" x14ac:dyDescent="0.2">
      <c r="A14" s="209" t="s">
        <v>172</v>
      </c>
      <c r="B14" s="210"/>
      <c r="C14" s="210"/>
      <c r="D14" s="210"/>
      <c r="E14" s="210" t="s">
        <v>44</v>
      </c>
      <c r="F14" s="221" t="s">
        <v>43</v>
      </c>
      <c r="G14" s="289" t="s">
        <v>390</v>
      </c>
      <c r="H14" s="212">
        <f t="shared" si="0"/>
        <v>0</v>
      </c>
      <c r="I14" s="213"/>
      <c r="J14" s="289" t="s">
        <v>391</v>
      </c>
      <c r="K14" s="289" t="s">
        <v>392</v>
      </c>
      <c r="L14" s="289" t="s">
        <v>393</v>
      </c>
      <c r="M14" s="214"/>
      <c r="N14" s="214"/>
      <c r="O14" s="215"/>
      <c r="P14" s="215"/>
      <c r="Q14" s="216"/>
      <c r="R14" s="289" t="s">
        <v>394</v>
      </c>
      <c r="S14" s="212">
        <f t="shared" si="1"/>
        <v>0</v>
      </c>
    </row>
    <row r="15" spans="1:21" ht="384" x14ac:dyDescent="0.2">
      <c r="A15" s="209" t="s">
        <v>172</v>
      </c>
      <c r="B15" s="210"/>
      <c r="C15" s="210"/>
      <c r="D15" s="210"/>
      <c r="E15" s="210" t="s">
        <v>41</v>
      </c>
      <c r="F15" s="221" t="s">
        <v>40</v>
      </c>
      <c r="G15" s="289" t="s">
        <v>395</v>
      </c>
      <c r="H15" s="212">
        <f t="shared" si="0"/>
        <v>0</v>
      </c>
      <c r="I15" s="213"/>
      <c r="J15" s="289" t="s">
        <v>396</v>
      </c>
      <c r="K15" s="289" t="s">
        <v>397</v>
      </c>
      <c r="L15" s="289" t="s">
        <v>398</v>
      </c>
      <c r="M15" s="214"/>
      <c r="N15" s="214"/>
      <c r="O15" s="215"/>
      <c r="P15" s="215"/>
      <c r="Q15" s="216"/>
      <c r="R15" s="289" t="s">
        <v>399</v>
      </c>
      <c r="S15" s="212">
        <f t="shared" si="1"/>
        <v>0</v>
      </c>
    </row>
    <row r="16" spans="1:21" ht="28" x14ac:dyDescent="0.2">
      <c r="A16" s="209"/>
      <c r="B16" s="222"/>
      <c r="C16" s="222"/>
      <c r="D16" s="222"/>
      <c r="E16" s="222"/>
      <c r="F16" s="296" t="s">
        <v>39</v>
      </c>
      <c r="G16" s="212">
        <f t="shared" ref="G16:S16" si="2">SUM(G5:G15)</f>
        <v>0</v>
      </c>
      <c r="H16" s="212">
        <f t="shared" si="2"/>
        <v>0</v>
      </c>
      <c r="I16" s="212">
        <f t="shared" si="2"/>
        <v>0</v>
      </c>
      <c r="J16" s="212">
        <f t="shared" si="2"/>
        <v>0</v>
      </c>
      <c r="K16" s="212">
        <f t="shared" si="2"/>
        <v>0</v>
      </c>
      <c r="L16" s="212">
        <f t="shared" si="2"/>
        <v>0</v>
      </c>
      <c r="M16" s="212">
        <f t="shared" si="2"/>
        <v>0</v>
      </c>
      <c r="N16" s="212">
        <f t="shared" si="2"/>
        <v>0</v>
      </c>
      <c r="O16" s="218">
        <f>SUM(O6:O15)</f>
        <v>0</v>
      </c>
      <c r="P16" s="218">
        <f>SUM(P6:P15)</f>
        <v>0</v>
      </c>
      <c r="Q16" s="212">
        <f t="shared" si="2"/>
        <v>0</v>
      </c>
      <c r="R16" s="212">
        <f>SUM(R5:R15)</f>
        <v>0</v>
      </c>
      <c r="S16" s="212">
        <f t="shared" si="2"/>
        <v>0</v>
      </c>
    </row>
    <row r="17" spans="1:21" x14ac:dyDescent="0.2">
      <c r="A17" s="239"/>
      <c r="B17" s="239"/>
      <c r="C17" s="239"/>
      <c r="D17" s="239"/>
      <c r="E17" s="239"/>
      <c r="F17" s="297"/>
      <c r="G17" s="239"/>
      <c r="H17" s="239"/>
      <c r="I17" s="239"/>
      <c r="J17" s="239"/>
      <c r="K17" s="239"/>
      <c r="L17" s="239"/>
      <c r="M17" s="239"/>
      <c r="N17" s="239"/>
      <c r="O17" s="239"/>
      <c r="P17" s="239"/>
      <c r="Q17" s="239"/>
      <c r="R17" s="239"/>
      <c r="S17" s="240"/>
    </row>
    <row r="18" spans="1:21" x14ac:dyDescent="0.2">
      <c r="A18" s="239"/>
      <c r="B18" s="239"/>
      <c r="C18" s="239"/>
      <c r="D18" s="239"/>
      <c r="E18" s="239"/>
      <c r="F18" s="297"/>
      <c r="G18" s="239"/>
      <c r="H18" s="239"/>
      <c r="I18" s="239"/>
      <c r="J18" s="239"/>
      <c r="K18" s="239"/>
      <c r="L18" s="239"/>
      <c r="M18" s="239"/>
      <c r="N18" s="239"/>
      <c r="O18" s="239"/>
      <c r="P18" s="239"/>
      <c r="Q18" s="239"/>
      <c r="R18" s="239"/>
      <c r="S18" s="241"/>
      <c r="T18" s="239"/>
      <c r="U18" s="239"/>
    </row>
    <row r="19" spans="1:21" ht="306" x14ac:dyDescent="0.2">
      <c r="A19" s="242"/>
      <c r="B19" s="242"/>
      <c r="C19" s="242"/>
      <c r="D19" s="243"/>
      <c r="E19" s="242"/>
      <c r="F19" s="234" t="s">
        <v>250</v>
      </c>
      <c r="G19" s="289" t="s">
        <v>400</v>
      </c>
      <c r="H19" s="242"/>
      <c r="I19" s="242"/>
      <c r="J19" s="242"/>
      <c r="K19" s="242"/>
      <c r="L19" s="242"/>
      <c r="M19" s="242"/>
      <c r="N19" s="242"/>
      <c r="O19" s="242"/>
      <c r="P19" s="242"/>
      <c r="Q19" s="234" t="s">
        <v>251</v>
      </c>
      <c r="R19" s="289" t="s">
        <v>401</v>
      </c>
      <c r="S19" s="242"/>
      <c r="T19" s="242"/>
      <c r="U19" s="242"/>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184" hidden="1" customWidth="1"/>
    <col min="4" max="4" width="15.1640625" style="184" hidden="1" customWidth="1"/>
    <col min="5" max="5" width="11" style="184"/>
    <col min="6" max="6" width="53.33203125" style="184" hidden="1" customWidth="1"/>
    <col min="7" max="7" width="13.5" style="184" customWidth="1"/>
    <col min="8" max="8" width="11" style="184"/>
    <col min="9" max="9" width="13.5" style="184" customWidth="1"/>
    <col min="10" max="10" width="50.5" style="184" customWidth="1"/>
    <col min="11" max="11" width="15.1640625" style="184" bestFit="1" customWidth="1"/>
    <col min="12" max="12" width="11" style="184"/>
    <col min="13" max="13" width="15.1640625" style="184" bestFit="1" customWidth="1"/>
    <col min="14" max="16384" width="11" style="184"/>
  </cols>
  <sheetData>
    <row r="1" spans="1:14" ht="37" customHeight="1" x14ac:dyDescent="0.2">
      <c r="A1" s="183"/>
      <c r="C1" s="185"/>
      <c r="E1" s="183"/>
      <c r="F1" s="244"/>
      <c r="G1" s="185"/>
      <c r="H1" s="244"/>
      <c r="I1" s="185" t="s">
        <v>216</v>
      </c>
      <c r="J1" s="185"/>
      <c r="K1" s="183"/>
      <c r="L1" s="183"/>
      <c r="M1" s="183"/>
      <c r="N1" s="183"/>
    </row>
    <row r="2" spans="1:14" ht="37" customHeight="1" x14ac:dyDescent="0.2">
      <c r="A2" s="186"/>
      <c r="B2" s="187"/>
      <c r="C2" s="187"/>
      <c r="D2" s="187"/>
      <c r="E2" s="186"/>
      <c r="F2" s="187"/>
      <c r="G2" s="187"/>
      <c r="H2" s="187"/>
      <c r="I2" s="187"/>
      <c r="J2" s="187"/>
      <c r="K2" s="158" t="s">
        <v>167</v>
      </c>
      <c r="L2" s="414" t="s">
        <v>166</v>
      </c>
      <c r="M2" s="158" t="s">
        <v>38</v>
      </c>
      <c r="N2" s="414" t="s">
        <v>165</v>
      </c>
    </row>
    <row r="3" spans="1:14" ht="37" customHeight="1" x14ac:dyDescent="0.2">
      <c r="A3" s="186"/>
      <c r="B3" s="187"/>
      <c r="C3" s="187"/>
      <c r="D3" s="187"/>
      <c r="E3" s="186"/>
      <c r="F3" s="187"/>
      <c r="G3" s="187"/>
      <c r="H3" s="187"/>
      <c r="I3" s="187"/>
      <c r="J3" s="187"/>
      <c r="K3" s="158" t="s">
        <v>145</v>
      </c>
      <c r="L3" s="414"/>
      <c r="M3" s="158" t="s">
        <v>142</v>
      </c>
      <c r="N3" s="414"/>
    </row>
    <row r="4" spans="1:14" ht="37" customHeight="1" x14ac:dyDescent="0.2">
      <c r="A4" s="188"/>
      <c r="B4" s="189"/>
      <c r="C4" s="189"/>
      <c r="D4" s="189"/>
      <c r="E4" s="188"/>
      <c r="F4" s="189" t="s">
        <v>112</v>
      </c>
      <c r="G4" s="189" t="s">
        <v>111</v>
      </c>
      <c r="H4" s="189" t="s">
        <v>32</v>
      </c>
      <c r="I4" s="189" t="s">
        <v>110</v>
      </c>
      <c r="J4" s="189" t="s">
        <v>109</v>
      </c>
      <c r="K4" s="158" t="s">
        <v>94</v>
      </c>
      <c r="L4" s="414"/>
      <c r="M4" s="158" t="s">
        <v>93</v>
      </c>
      <c r="N4" s="414"/>
    </row>
    <row r="5" spans="1:14" ht="37" customHeight="1" x14ac:dyDescent="0.2">
      <c r="A5" s="190"/>
      <c r="B5" s="191"/>
      <c r="C5" s="191"/>
      <c r="D5" s="192"/>
      <c r="E5" s="190" t="s">
        <v>215</v>
      </c>
      <c r="F5" s="191"/>
      <c r="G5" s="191"/>
      <c r="H5" s="192"/>
      <c r="I5" s="191" t="s">
        <v>62</v>
      </c>
      <c r="J5" s="191" t="s">
        <v>61</v>
      </c>
      <c r="K5" s="288" t="s">
        <v>368</v>
      </c>
      <c r="L5" s="193">
        <f t="shared" ref="L5:L13" si="0">SUM(K5)</f>
        <v>0</v>
      </c>
      <c r="M5" s="195"/>
      <c r="N5" s="193">
        <f t="shared" ref="N5:N13" si="1">SUM(M5)</f>
        <v>0</v>
      </c>
    </row>
    <row r="6" spans="1:14" ht="37" customHeight="1" x14ac:dyDescent="0.2">
      <c r="A6" s="190"/>
      <c r="B6" s="191"/>
      <c r="C6" s="191"/>
      <c r="D6" s="161"/>
      <c r="E6" s="190" t="s">
        <v>215</v>
      </c>
      <c r="F6" s="191"/>
      <c r="G6" s="191"/>
      <c r="H6" s="161"/>
      <c r="I6" s="191" t="s">
        <v>56</v>
      </c>
      <c r="J6" s="191" t="s">
        <v>55</v>
      </c>
      <c r="K6" s="194"/>
      <c r="L6" s="193">
        <f t="shared" si="0"/>
        <v>0</v>
      </c>
      <c r="M6" s="195"/>
      <c r="N6" s="193">
        <f t="shared" si="1"/>
        <v>0</v>
      </c>
    </row>
    <row r="7" spans="1:14" ht="37" customHeight="1" x14ac:dyDescent="0.2">
      <c r="A7" s="190"/>
      <c r="B7" s="191"/>
      <c r="C7" s="191"/>
      <c r="D7" s="161"/>
      <c r="E7" s="190" t="s">
        <v>215</v>
      </c>
      <c r="F7" s="191"/>
      <c r="G7" s="191"/>
      <c r="H7" s="161"/>
      <c r="I7" s="191" t="s">
        <v>54</v>
      </c>
      <c r="J7" s="191" t="s">
        <v>53</v>
      </c>
      <c r="K7" s="194"/>
      <c r="L7" s="193">
        <f t="shared" si="0"/>
        <v>0</v>
      </c>
      <c r="M7" s="196"/>
      <c r="N7" s="193">
        <f t="shared" si="1"/>
        <v>0</v>
      </c>
    </row>
    <row r="8" spans="1:14" ht="37" customHeight="1" x14ac:dyDescent="0.2">
      <c r="A8" s="190"/>
      <c r="B8" s="191"/>
      <c r="C8" s="191"/>
      <c r="D8" s="161"/>
      <c r="E8" s="190" t="s">
        <v>215</v>
      </c>
      <c r="F8" s="191"/>
      <c r="G8" s="191"/>
      <c r="H8" s="161"/>
      <c r="I8" s="191" t="s">
        <v>52</v>
      </c>
      <c r="J8" s="191" t="s">
        <v>51</v>
      </c>
      <c r="K8" s="194"/>
      <c r="L8" s="193">
        <f t="shared" si="0"/>
        <v>0</v>
      </c>
      <c r="M8" s="195"/>
      <c r="N8" s="193">
        <f t="shared" si="1"/>
        <v>0</v>
      </c>
    </row>
    <row r="9" spans="1:14" ht="37" customHeight="1" x14ac:dyDescent="0.2">
      <c r="A9" s="190"/>
      <c r="B9" s="191"/>
      <c r="C9" s="191"/>
      <c r="D9" s="161"/>
      <c r="E9" s="190" t="s">
        <v>215</v>
      </c>
      <c r="F9" s="191"/>
      <c r="G9" s="191"/>
      <c r="H9" s="161"/>
      <c r="I9" s="191" t="s">
        <v>50</v>
      </c>
      <c r="J9" s="191" t="s">
        <v>49</v>
      </c>
      <c r="K9" s="194"/>
      <c r="L9" s="193">
        <f t="shared" si="0"/>
        <v>0</v>
      </c>
      <c r="M9" s="196"/>
      <c r="N9" s="193">
        <f t="shared" si="1"/>
        <v>0</v>
      </c>
    </row>
    <row r="10" spans="1:14" ht="37" customHeight="1" x14ac:dyDescent="0.2">
      <c r="A10" s="190"/>
      <c r="B10" s="191"/>
      <c r="C10" s="191"/>
      <c r="D10" s="161"/>
      <c r="E10" s="190" t="s">
        <v>215</v>
      </c>
      <c r="F10" s="191"/>
      <c r="G10" s="191"/>
      <c r="H10" s="161"/>
      <c r="I10" s="191" t="s">
        <v>48</v>
      </c>
      <c r="J10" s="191" t="s">
        <v>47</v>
      </c>
      <c r="K10" s="194"/>
      <c r="L10" s="193">
        <f t="shared" si="0"/>
        <v>0</v>
      </c>
      <c r="M10" s="195"/>
      <c r="N10" s="193">
        <f t="shared" si="1"/>
        <v>0</v>
      </c>
    </row>
    <row r="11" spans="1:14" ht="37" customHeight="1" x14ac:dyDescent="0.2">
      <c r="A11" s="190"/>
      <c r="B11" s="191"/>
      <c r="C11" s="191"/>
      <c r="D11" s="161"/>
      <c r="E11" s="190" t="s">
        <v>215</v>
      </c>
      <c r="F11" s="191"/>
      <c r="G11" s="191"/>
      <c r="H11" s="161"/>
      <c r="I11" s="191" t="s">
        <v>46</v>
      </c>
      <c r="J11" s="191" t="s">
        <v>45</v>
      </c>
      <c r="K11" s="194"/>
      <c r="L11" s="193">
        <f t="shared" si="0"/>
        <v>0</v>
      </c>
      <c r="M11" s="196"/>
      <c r="N11" s="193">
        <f t="shared" si="1"/>
        <v>0</v>
      </c>
    </row>
    <row r="12" spans="1:14" ht="37" customHeight="1" x14ac:dyDescent="0.2">
      <c r="A12" s="190"/>
      <c r="B12" s="191"/>
      <c r="C12" s="191"/>
      <c r="D12" s="161"/>
      <c r="E12" s="190" t="s">
        <v>215</v>
      </c>
      <c r="F12" s="191"/>
      <c r="G12" s="191"/>
      <c r="H12" s="161"/>
      <c r="I12" s="191" t="s">
        <v>44</v>
      </c>
      <c r="J12" s="191" t="s">
        <v>43</v>
      </c>
      <c r="K12" s="288" t="s">
        <v>369</v>
      </c>
      <c r="L12" s="193">
        <f t="shared" si="0"/>
        <v>0</v>
      </c>
      <c r="M12" s="197"/>
      <c r="N12" s="193">
        <f t="shared" si="1"/>
        <v>0</v>
      </c>
    </row>
    <row r="13" spans="1:14" ht="37" customHeight="1" x14ac:dyDescent="0.2">
      <c r="A13" s="190"/>
      <c r="B13" s="191"/>
      <c r="C13" s="191"/>
      <c r="D13" s="161"/>
      <c r="E13" s="190" t="s">
        <v>215</v>
      </c>
      <c r="F13" s="191"/>
      <c r="G13" s="191"/>
      <c r="H13" s="161"/>
      <c r="I13" s="191" t="s">
        <v>41</v>
      </c>
      <c r="J13" s="191" t="s">
        <v>40</v>
      </c>
      <c r="K13" s="288" t="s">
        <v>370</v>
      </c>
      <c r="L13" s="193">
        <f t="shared" si="0"/>
        <v>0</v>
      </c>
      <c r="M13" s="197"/>
      <c r="N13" s="193">
        <f t="shared" si="1"/>
        <v>0</v>
      </c>
    </row>
    <row r="14" spans="1:14" ht="37" customHeight="1" x14ac:dyDescent="0.2">
      <c r="A14" s="198"/>
      <c r="B14" s="199"/>
      <c r="C14" s="199"/>
      <c r="D14" s="199"/>
      <c r="E14" s="198"/>
      <c r="F14" s="199"/>
      <c r="G14" s="199"/>
      <c r="H14" s="199"/>
      <c r="I14" s="200"/>
      <c r="J14" s="201" t="s">
        <v>39</v>
      </c>
      <c r="K14" s="193">
        <f>SUM(K5:K13)</f>
        <v>0</v>
      </c>
      <c r="L14" s="193">
        <f>SUM(L5:L13)</f>
        <v>0</v>
      </c>
      <c r="M14" s="193">
        <f>SUM(M5:M13)</f>
        <v>0</v>
      </c>
      <c r="N14" s="193">
        <f>SUM(N5:N13)</f>
        <v>0</v>
      </c>
    </row>
    <row r="15" spans="1:14" ht="37" customHeight="1" x14ac:dyDescent="0.2">
      <c r="E15" s="244"/>
      <c r="F15" s="244"/>
      <c r="G15" s="244"/>
      <c r="H15" s="244"/>
      <c r="I15" s="244"/>
      <c r="J15" s="244"/>
      <c r="K15" s="244"/>
      <c r="L15" s="244"/>
      <c r="M15" s="244"/>
      <c r="N15" s="244"/>
    </row>
    <row r="16" spans="1:14" ht="37" customHeight="1" x14ac:dyDescent="0.2">
      <c r="E16" s="244"/>
      <c r="F16" s="244"/>
      <c r="G16" s="244"/>
      <c r="H16" s="244"/>
      <c r="I16" s="244"/>
      <c r="J16" s="244"/>
      <c r="K16" s="244"/>
      <c r="L16" s="244"/>
      <c r="M16" s="244"/>
      <c r="N16" s="244"/>
    </row>
    <row r="17" spans="4:4" ht="37" customHeight="1" x14ac:dyDescent="0.2">
      <c r="D17" s="20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77"/>
      <c r="B1" s="419" t="s">
        <v>292</v>
      </c>
      <c r="C1" s="419"/>
      <c r="D1" s="419"/>
      <c r="E1" s="419"/>
      <c r="F1" s="278"/>
      <c r="G1" s="277"/>
      <c r="H1" s="277"/>
      <c r="I1" s="277"/>
      <c r="J1" s="277"/>
      <c r="K1" s="277"/>
      <c r="L1" s="277"/>
      <c r="M1" s="277"/>
      <c r="N1" s="277"/>
      <c r="O1" s="277"/>
      <c r="P1" s="277"/>
      <c r="Q1" s="277"/>
    </row>
    <row r="2" spans="1:17" x14ac:dyDescent="0.2">
      <c r="A2" s="258"/>
      <c r="B2" s="259"/>
      <c r="C2" s="259"/>
      <c r="D2" s="259"/>
      <c r="E2" s="259"/>
      <c r="F2" s="260"/>
      <c r="G2" s="261" t="s">
        <v>38</v>
      </c>
      <c r="H2" s="261" t="s">
        <v>38</v>
      </c>
      <c r="I2" s="261" t="s">
        <v>38</v>
      </c>
      <c r="J2" s="261" t="s">
        <v>38</v>
      </c>
      <c r="K2" s="261" t="s">
        <v>38</v>
      </c>
      <c r="L2" s="261" t="s">
        <v>38</v>
      </c>
      <c r="M2" s="261" t="s">
        <v>38</v>
      </c>
      <c r="N2" s="261" t="s">
        <v>38</v>
      </c>
      <c r="O2" s="261" t="s">
        <v>38</v>
      </c>
      <c r="P2" s="261" t="s">
        <v>38</v>
      </c>
      <c r="Q2" s="407" t="s">
        <v>271</v>
      </c>
    </row>
    <row r="3" spans="1:17" ht="24" x14ac:dyDescent="0.2">
      <c r="A3" s="258"/>
      <c r="B3" s="259"/>
      <c r="C3" s="259"/>
      <c r="D3" s="259"/>
      <c r="E3" s="259"/>
      <c r="F3" s="260"/>
      <c r="G3" s="261" t="s">
        <v>272</v>
      </c>
      <c r="H3" s="261" t="s">
        <v>273</v>
      </c>
      <c r="I3" s="261" t="s">
        <v>142</v>
      </c>
      <c r="J3" s="261" t="s">
        <v>143</v>
      </c>
      <c r="K3" s="261" t="s">
        <v>144</v>
      </c>
      <c r="L3" s="261" t="s">
        <v>274</v>
      </c>
      <c r="M3" s="261" t="s">
        <v>275</v>
      </c>
      <c r="N3" s="261" t="s">
        <v>276</v>
      </c>
      <c r="O3" s="261" t="s">
        <v>277</v>
      </c>
      <c r="P3" s="261" t="s">
        <v>278</v>
      </c>
      <c r="Q3" s="407"/>
    </row>
    <row r="4" spans="1:17" ht="70" x14ac:dyDescent="0.2">
      <c r="A4" s="262"/>
      <c r="B4" s="263" t="s">
        <v>112</v>
      </c>
      <c r="C4" s="263" t="s">
        <v>111</v>
      </c>
      <c r="D4" s="263" t="s">
        <v>32</v>
      </c>
      <c r="E4" s="263" t="s">
        <v>279</v>
      </c>
      <c r="F4" s="263" t="s">
        <v>109</v>
      </c>
      <c r="G4" s="264" t="s">
        <v>280</v>
      </c>
      <c r="H4" s="264" t="s">
        <v>281</v>
      </c>
      <c r="I4" s="264" t="s">
        <v>282</v>
      </c>
      <c r="J4" s="264" t="s">
        <v>283</v>
      </c>
      <c r="K4" s="264" t="s">
        <v>284</v>
      </c>
      <c r="L4" s="264" t="s">
        <v>285</v>
      </c>
      <c r="M4" s="264" t="s">
        <v>286</v>
      </c>
      <c r="N4" s="264" t="s">
        <v>287</v>
      </c>
      <c r="O4" s="264" t="s">
        <v>288</v>
      </c>
      <c r="P4" s="264" t="s">
        <v>289</v>
      </c>
      <c r="Q4" s="407"/>
    </row>
    <row r="5" spans="1:17" ht="398" x14ac:dyDescent="0.2">
      <c r="A5" s="265" t="s">
        <v>290</v>
      </c>
      <c r="B5" s="266"/>
      <c r="C5" s="266"/>
      <c r="D5" s="266"/>
      <c r="E5" s="266" t="s">
        <v>62</v>
      </c>
      <c r="F5" s="267" t="s">
        <v>61</v>
      </c>
      <c r="G5" s="268" t="s">
        <v>293</v>
      </c>
      <c r="H5" s="269" t="s">
        <v>294</v>
      </c>
      <c r="I5" s="270" t="s">
        <v>295</v>
      </c>
      <c r="J5" s="270" t="s">
        <v>296</v>
      </c>
      <c r="K5" s="270" t="s">
        <v>297</v>
      </c>
      <c r="L5" s="269" t="s">
        <v>298</v>
      </c>
      <c r="M5" s="270"/>
      <c r="N5" s="270" t="s">
        <v>299</v>
      </c>
      <c r="O5" s="270"/>
      <c r="P5" s="270" t="s">
        <v>300</v>
      </c>
      <c r="Q5" s="271">
        <f>SUMIF($G$2:P$2,P$2,$G5:P5)</f>
        <v>0</v>
      </c>
    </row>
    <row r="6" spans="1:17" ht="266" x14ac:dyDescent="0.2">
      <c r="A6" s="265" t="s">
        <v>290</v>
      </c>
      <c r="B6" s="266"/>
      <c r="C6" s="266"/>
      <c r="D6" s="266"/>
      <c r="E6" s="266" t="s">
        <v>60</v>
      </c>
      <c r="F6" s="267" t="s">
        <v>59</v>
      </c>
      <c r="G6" s="272"/>
      <c r="H6" s="269" t="s">
        <v>301</v>
      </c>
      <c r="I6" s="270" t="s">
        <v>302</v>
      </c>
      <c r="J6" s="270"/>
      <c r="K6" s="270" t="s">
        <v>303</v>
      </c>
      <c r="L6" s="269" t="s">
        <v>304</v>
      </c>
      <c r="M6" s="270" t="s">
        <v>305</v>
      </c>
      <c r="N6" s="270" t="s">
        <v>306</v>
      </c>
      <c r="O6" s="270" t="s">
        <v>307</v>
      </c>
      <c r="P6" s="270" t="s">
        <v>308</v>
      </c>
      <c r="Q6" s="271">
        <f>SUMIF($G$2:P$2,P$2,$G6:P6)</f>
        <v>0</v>
      </c>
    </row>
    <row r="7" spans="1:17" ht="224" x14ac:dyDescent="0.2">
      <c r="A7" s="265" t="s">
        <v>290</v>
      </c>
      <c r="B7" s="266"/>
      <c r="C7" s="266"/>
      <c r="D7" s="266"/>
      <c r="E7" s="266" t="s">
        <v>56</v>
      </c>
      <c r="F7" s="267" t="s">
        <v>55</v>
      </c>
      <c r="G7" s="272"/>
      <c r="H7" s="269" t="s">
        <v>309</v>
      </c>
      <c r="I7" s="270" t="s">
        <v>310</v>
      </c>
      <c r="J7" s="270" t="s">
        <v>311</v>
      </c>
      <c r="K7" s="270" t="s">
        <v>312</v>
      </c>
      <c r="L7" s="269" t="s">
        <v>313</v>
      </c>
      <c r="M7" s="270" t="s">
        <v>314</v>
      </c>
      <c r="N7" s="270" t="s">
        <v>315</v>
      </c>
      <c r="O7" s="270" t="s">
        <v>316</v>
      </c>
      <c r="P7" s="270" t="s">
        <v>317</v>
      </c>
      <c r="Q7" s="271">
        <f>SUMIF($G$2:P$2,P$2,$G7:P7)</f>
        <v>0</v>
      </c>
    </row>
    <row r="8" spans="1:17" ht="345" x14ac:dyDescent="0.2">
      <c r="A8" s="265" t="s">
        <v>290</v>
      </c>
      <c r="B8" s="266"/>
      <c r="C8" s="266"/>
      <c r="D8" s="266"/>
      <c r="E8" s="266" t="s">
        <v>54</v>
      </c>
      <c r="F8" s="267" t="s">
        <v>53</v>
      </c>
      <c r="G8" s="272"/>
      <c r="H8" s="269" t="s">
        <v>318</v>
      </c>
      <c r="I8" s="270" t="s">
        <v>319</v>
      </c>
      <c r="J8" s="270" t="s">
        <v>320</v>
      </c>
      <c r="K8" s="270" t="s">
        <v>321</v>
      </c>
      <c r="L8" s="269" t="s">
        <v>322</v>
      </c>
      <c r="M8" s="270" t="s">
        <v>323</v>
      </c>
      <c r="N8" s="270" t="s">
        <v>324</v>
      </c>
      <c r="O8" s="270" t="s">
        <v>325</v>
      </c>
      <c r="P8" s="270" t="s">
        <v>326</v>
      </c>
      <c r="Q8" s="271">
        <f>SUMIF($G$2:P$2,P$2,$G8:P8)</f>
        <v>0</v>
      </c>
    </row>
    <row r="9" spans="1:17" ht="210" x14ac:dyDescent="0.2">
      <c r="A9" s="265" t="s">
        <v>290</v>
      </c>
      <c r="B9" s="266"/>
      <c r="C9" s="266"/>
      <c r="D9" s="266"/>
      <c r="E9" s="266" t="s">
        <v>52</v>
      </c>
      <c r="F9" s="267" t="s">
        <v>51</v>
      </c>
      <c r="G9" s="272"/>
      <c r="H9" s="269" t="s">
        <v>327</v>
      </c>
      <c r="I9" s="270" t="s">
        <v>328</v>
      </c>
      <c r="J9" s="270" t="s">
        <v>329</v>
      </c>
      <c r="K9" s="270" t="s">
        <v>330</v>
      </c>
      <c r="L9" s="269" t="s">
        <v>331</v>
      </c>
      <c r="M9" s="270" t="s">
        <v>332</v>
      </c>
      <c r="N9" s="270" t="s">
        <v>333</v>
      </c>
      <c r="O9" s="270" t="s">
        <v>334</v>
      </c>
      <c r="P9" s="270" t="s">
        <v>335</v>
      </c>
      <c r="Q9" s="271">
        <f>SUMIF($G$2:P$2,P$2,$G9:P9)</f>
        <v>0</v>
      </c>
    </row>
    <row r="10" spans="1:17" ht="196" x14ac:dyDescent="0.2">
      <c r="A10" s="265" t="s">
        <v>290</v>
      </c>
      <c r="B10" s="266"/>
      <c r="C10" s="266"/>
      <c r="D10" s="266"/>
      <c r="E10" s="266" t="s">
        <v>50</v>
      </c>
      <c r="F10" s="267" t="s">
        <v>49</v>
      </c>
      <c r="G10" s="272"/>
      <c r="H10" s="269" t="s">
        <v>336</v>
      </c>
      <c r="I10" s="270" t="s">
        <v>337</v>
      </c>
      <c r="J10" s="270" t="s">
        <v>338</v>
      </c>
      <c r="K10" s="270" t="s">
        <v>339</v>
      </c>
      <c r="L10" s="269" t="s">
        <v>340</v>
      </c>
      <c r="M10" s="270" t="s">
        <v>341</v>
      </c>
      <c r="N10" s="270" t="s">
        <v>342</v>
      </c>
      <c r="O10" s="270" t="s">
        <v>343</v>
      </c>
      <c r="P10" s="270" t="s">
        <v>344</v>
      </c>
      <c r="Q10" s="271">
        <f>SUMIF($G$2:P$2,P$2,$G10:P10)</f>
        <v>0</v>
      </c>
    </row>
    <row r="11" spans="1:17" ht="280" x14ac:dyDescent="0.2">
      <c r="A11" s="265" t="s">
        <v>290</v>
      </c>
      <c r="B11" s="266"/>
      <c r="C11" s="266"/>
      <c r="D11" s="266"/>
      <c r="E11" s="266" t="s">
        <v>48</v>
      </c>
      <c r="F11" s="267" t="s">
        <v>47</v>
      </c>
      <c r="G11" s="272"/>
      <c r="H11" s="269" t="s">
        <v>345</v>
      </c>
      <c r="I11" s="270" t="s">
        <v>346</v>
      </c>
      <c r="J11" s="270" t="s">
        <v>347</v>
      </c>
      <c r="K11" s="270" t="s">
        <v>348</v>
      </c>
      <c r="L11" s="269" t="s">
        <v>349</v>
      </c>
      <c r="M11" s="270" t="s">
        <v>350</v>
      </c>
      <c r="N11" s="270" t="s">
        <v>351</v>
      </c>
      <c r="O11" s="270" t="s">
        <v>352</v>
      </c>
      <c r="P11" s="270" t="s">
        <v>353</v>
      </c>
      <c r="Q11" s="271">
        <f>SUMIF($G$2:P$2,P$2,$G11:P11)</f>
        <v>0</v>
      </c>
    </row>
    <row r="12" spans="1:17" ht="280" x14ac:dyDescent="0.2">
      <c r="A12" s="265" t="s">
        <v>290</v>
      </c>
      <c r="B12" s="266"/>
      <c r="C12" s="266"/>
      <c r="D12" s="266"/>
      <c r="E12" s="266" t="s">
        <v>46</v>
      </c>
      <c r="F12" s="267" t="s">
        <v>45</v>
      </c>
      <c r="G12" s="272"/>
      <c r="H12" s="269" t="s">
        <v>354</v>
      </c>
      <c r="I12" s="270" t="s">
        <v>355</v>
      </c>
      <c r="J12" s="270" t="s">
        <v>356</v>
      </c>
      <c r="K12" s="270" t="s">
        <v>357</v>
      </c>
      <c r="L12" s="269" t="s">
        <v>358</v>
      </c>
      <c r="M12" s="270" t="s">
        <v>359</v>
      </c>
      <c r="N12" s="270" t="s">
        <v>360</v>
      </c>
      <c r="O12" s="270" t="s">
        <v>361</v>
      </c>
      <c r="P12" s="270" t="s">
        <v>362</v>
      </c>
      <c r="Q12" s="271">
        <f>SUMIF($G$2:P$2,P$2,$G12:P12)</f>
        <v>0</v>
      </c>
    </row>
    <row r="13" spans="1:17" ht="28" x14ac:dyDescent="0.2">
      <c r="A13" s="279"/>
      <c r="B13" s="280"/>
      <c r="C13" s="280"/>
      <c r="D13" s="281"/>
      <c r="E13" s="280"/>
      <c r="F13" s="273" t="s">
        <v>39</v>
      </c>
      <c r="G13" s="271">
        <f>SUMIF($C$5:$C12,$C12,G$5:G12)</f>
        <v>0</v>
      </c>
      <c r="H13" s="271">
        <f>SUMIF($C$5:$C12,$C12,H$5:H12)</f>
        <v>0</v>
      </c>
      <c r="I13" s="271">
        <f>SUMIF($C$5:$C12,$C12,I$5:I12)</f>
        <v>0</v>
      </c>
      <c r="J13" s="271">
        <f>SUMIF($C$5:$C12,$C12,J$5:J12)</f>
        <v>0</v>
      </c>
      <c r="K13" s="271">
        <f>SUMIF($C$5:$C12,$C12,K$5:K12)</f>
        <v>0</v>
      </c>
      <c r="L13" s="271">
        <f>SUMIF($C$5:$C12,$C12,L$5:L12)</f>
        <v>0</v>
      </c>
      <c r="M13" s="271">
        <f>SUMIF($C$5:$C12,$C12,M$5:M12)</f>
        <v>0</v>
      </c>
      <c r="N13" s="271">
        <f>SUMIF($C$5:$C12,$C12,N$5:N12)</f>
        <v>0</v>
      </c>
      <c r="O13" s="271">
        <f>SUMIF($C$5:$C12,$C12,O$5:O12)</f>
        <v>0</v>
      </c>
      <c r="P13" s="271">
        <f>SUMIF($C$5:$C12,$C12,P$5:P12)</f>
        <v>0</v>
      </c>
      <c r="Q13" s="271">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2025-03-03T13:01:05Z</dcterms:modified>
  <cp:category/>
</cp:coreProperties>
</file>