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2" i="1"/>
  <c r="B2" i="1" l="1"/>
  <c r="J2" i="1" l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H6" i="1"/>
  <c r="G6" i="1"/>
  <c r="F10" i="1"/>
  <c r="F11" i="1"/>
  <c r="F12" i="1"/>
  <c r="F13" i="1"/>
  <c r="F14" i="1"/>
  <c r="F9" i="1"/>
  <c r="F6" i="1" l="1"/>
  <c r="G34" i="1"/>
  <c r="I34" i="1" s="1"/>
  <c r="H35" i="1" l="1"/>
  <c r="J35" i="1" s="1"/>
  <c r="H36" i="1"/>
  <c r="J36" i="1" s="1"/>
  <c r="H34" i="1"/>
  <c r="J34" i="1" s="1"/>
  <c r="G35" i="1"/>
  <c r="I35" i="1" s="1"/>
  <c r="G36" i="1"/>
  <c r="I36" i="1" s="1"/>
  <c r="F35" i="1"/>
  <c r="F36" i="1"/>
  <c r="F34" i="1"/>
  <c r="F7" i="1" l="1"/>
  <c r="F8" i="1"/>
  <c r="I9" i="1"/>
  <c r="K35" i="1" l="1"/>
  <c r="K34" i="1"/>
  <c r="I10" i="1"/>
  <c r="I13" i="1"/>
  <c r="I6" i="1"/>
  <c r="I12" i="1"/>
  <c r="K36" i="1"/>
  <c r="I7" i="1"/>
  <c r="I11" i="1"/>
  <c r="I14" i="1"/>
  <c r="I8" i="1"/>
</calcChain>
</file>

<file path=xl/sharedStrings.xml><?xml version="1.0" encoding="utf-8"?>
<sst xmlns="http://schemas.openxmlformats.org/spreadsheetml/2006/main" count="27" uniqueCount="22">
  <si>
    <t>W</t>
  </si>
  <si>
    <t>H</t>
  </si>
  <si>
    <t>Bytes</t>
  </si>
  <si>
    <t>Planes</t>
  </si>
  <si>
    <t>Cols</t>
  </si>
  <si>
    <t>Rows</t>
  </si>
  <si>
    <t>Graphics Modes</t>
  </si>
  <si>
    <t>Text Modes</t>
  </si>
  <si>
    <t>Mode Id</t>
  </si>
  <si>
    <t>CRT Maximum Size</t>
  </si>
  <si>
    <t>Shared RAM Size</t>
  </si>
  <si>
    <t>Ratio</t>
  </si>
  <si>
    <t>Bits per pixel</t>
  </si>
  <si>
    <t>Bits per character</t>
  </si>
  <si>
    <t>Screen</t>
  </si>
  <si>
    <t>px Font size</t>
  </si>
  <si>
    <t>Left</t>
  </si>
  <si>
    <t>Gfx Size</t>
  </si>
  <si>
    <t>Txt Size</t>
  </si>
  <si>
    <t>Gfx.S</t>
  </si>
  <si>
    <t>Lines</t>
  </si>
  <si>
    <t>TileMem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</si>
</sst>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32A2-3074-4648-AFA2-D28A6BF7FB4B}">
  <dimension ref="A1:K36"/>
  <sheetViews>
    <sheetView tabSelected="1" zoomScale="115" zoomScaleNormal="115" workbookViewId="0">
      <selection activeCell="I17" sqref="I17"/>
    </sheetView>
  </sheetViews>
  <sheetFormatPr defaultRowHeight="15" x14ac:dyDescent="0.25"/>
  <cols>
    <col min="1" max="1" width="19.28515625" customWidth="1"/>
    <col min="2" max="2" width="10" customWidth="1"/>
    <col min="3" max="3" width="9.5703125" customWidth="1"/>
    <col min="7" max="7" width="7.28515625" customWidth="1"/>
    <col min="8" max="8" width="6.42578125" customWidth="1"/>
    <col min="9" max="9" width="8" customWidth="1"/>
    <col min="10" max="10" width="8.28515625" customWidth="1"/>
  </cols>
  <sheetData>
    <row r="1" spans="1:11" x14ac:dyDescent="0.25">
      <c r="A1" s="1" t="s">
        <v>9</v>
      </c>
      <c r="B1">
        <v>320</v>
      </c>
      <c r="C1">
        <v>256</v>
      </c>
      <c r="E1" t="s">
        <v>17</v>
      </c>
      <c r="F1">
        <v>320</v>
      </c>
      <c r="G1">
        <v>256</v>
      </c>
    </row>
    <row r="2" spans="1:11" x14ac:dyDescent="0.25">
      <c r="A2" s="1" t="s">
        <v>10</v>
      </c>
      <c r="B2">
        <f>2^16</f>
        <v>65536</v>
      </c>
      <c r="E2" t="s">
        <v>18</v>
      </c>
      <c r="F2">
        <v>320</v>
      </c>
      <c r="G2">
        <v>256</v>
      </c>
      <c r="I2" t="s">
        <v>19</v>
      </c>
      <c r="J2">
        <f>(C1-G1)/2</f>
        <v>0</v>
      </c>
      <c r="K2" t="s">
        <v>20</v>
      </c>
    </row>
    <row r="4" spans="1:11" x14ac:dyDescent="0.25">
      <c r="A4" s="1" t="s">
        <v>6</v>
      </c>
      <c r="C4" s="1">
        <v>1</v>
      </c>
      <c r="D4" s="3" t="s">
        <v>12</v>
      </c>
      <c r="J4" s="1"/>
    </row>
    <row r="5" spans="1:11" x14ac:dyDescent="0.25">
      <c r="B5" s="2" t="s">
        <v>8</v>
      </c>
      <c r="C5" s="2" t="s">
        <v>0</v>
      </c>
      <c r="D5" s="2" t="s">
        <v>1</v>
      </c>
      <c r="E5" s="2" t="s">
        <v>3</v>
      </c>
      <c r="F5" s="2" t="s">
        <v>2</v>
      </c>
      <c r="G5" s="5" t="s">
        <v>11</v>
      </c>
      <c r="H5" s="5"/>
      <c r="I5" s="2" t="s">
        <v>16</v>
      </c>
    </row>
    <row r="6" spans="1:11" x14ac:dyDescent="0.25">
      <c r="B6">
        <v>3</v>
      </c>
      <c r="C6">
        <v>80</v>
      </c>
      <c r="D6">
        <v>64</v>
      </c>
      <c r="E6">
        <v>1</v>
      </c>
      <c r="F6">
        <f>(C6*D6*E6*$C$4)/8</f>
        <v>640</v>
      </c>
      <c r="G6" s="4">
        <f>$F$1/C6</f>
        <v>4</v>
      </c>
      <c r="H6" s="4">
        <f>$G$1/D6</f>
        <v>4</v>
      </c>
      <c r="I6">
        <f>$B$2-F6</f>
        <v>64896</v>
      </c>
    </row>
    <row r="7" spans="1:11" x14ac:dyDescent="0.25">
      <c r="B7">
        <v>4</v>
      </c>
      <c r="C7">
        <v>80</v>
      </c>
      <c r="D7">
        <v>64</v>
      </c>
      <c r="E7">
        <v>2</v>
      </c>
      <c r="F7">
        <f t="shared" ref="F7:F14" si="0">(C7*D7*E7*$C$4)/8</f>
        <v>1280</v>
      </c>
      <c r="G7" s="4">
        <f t="shared" ref="G7:G14" si="1">$F$1/C7</f>
        <v>4</v>
      </c>
      <c r="H7" s="4">
        <f t="shared" ref="H7:H14" si="2">$G$1/D7</f>
        <v>4</v>
      </c>
      <c r="I7">
        <f t="shared" ref="I7:I14" si="3">$B$2-F7</f>
        <v>64256</v>
      </c>
      <c r="J7">
        <v>320</v>
      </c>
      <c r="K7">
        <v>256</v>
      </c>
    </row>
    <row r="8" spans="1:11" x14ac:dyDescent="0.25">
      <c r="B8">
        <v>5</v>
      </c>
      <c r="C8">
        <v>80</v>
      </c>
      <c r="D8">
        <v>64</v>
      </c>
      <c r="E8">
        <v>4</v>
      </c>
      <c r="F8">
        <f t="shared" si="0"/>
        <v>2560</v>
      </c>
      <c r="G8" s="4">
        <f t="shared" si="1"/>
        <v>4</v>
      </c>
      <c r="H8" s="4">
        <f t="shared" si="2"/>
        <v>4</v>
      </c>
      <c r="I8">
        <f t="shared" si="3"/>
        <v>62976</v>
      </c>
      <c r="J8">
        <v>160</v>
      </c>
      <c r="K8">
        <v>128</v>
      </c>
    </row>
    <row r="9" spans="1:11" x14ac:dyDescent="0.25">
      <c r="B9">
        <v>6</v>
      </c>
      <c r="C9">
        <v>160</v>
      </c>
      <c r="D9">
        <v>128</v>
      </c>
      <c r="E9">
        <v>1</v>
      </c>
      <c r="F9">
        <f t="shared" si="0"/>
        <v>2560</v>
      </c>
      <c r="G9" s="4">
        <f t="shared" si="1"/>
        <v>2</v>
      </c>
      <c r="H9" s="4">
        <f t="shared" si="2"/>
        <v>2</v>
      </c>
      <c r="I9">
        <f t="shared" si="3"/>
        <v>62976</v>
      </c>
      <c r="J9">
        <v>80</v>
      </c>
      <c r="K9">
        <v>64</v>
      </c>
    </row>
    <row r="10" spans="1:11" x14ac:dyDescent="0.25">
      <c r="B10">
        <v>7</v>
      </c>
      <c r="C10">
        <v>160</v>
      </c>
      <c r="D10">
        <v>128</v>
      </c>
      <c r="E10">
        <v>2</v>
      </c>
      <c r="F10">
        <f t="shared" si="0"/>
        <v>5120</v>
      </c>
      <c r="G10" s="4">
        <f t="shared" si="1"/>
        <v>2</v>
      </c>
      <c r="H10" s="4">
        <f t="shared" si="2"/>
        <v>2</v>
      </c>
      <c r="I10">
        <f t="shared" si="3"/>
        <v>60416</v>
      </c>
    </row>
    <row r="11" spans="1:11" x14ac:dyDescent="0.25">
      <c r="B11">
        <v>8</v>
      </c>
      <c r="C11">
        <v>160</v>
      </c>
      <c r="D11">
        <v>128</v>
      </c>
      <c r="E11">
        <v>4</v>
      </c>
      <c r="F11">
        <f t="shared" si="0"/>
        <v>10240</v>
      </c>
      <c r="G11" s="4">
        <f t="shared" si="1"/>
        <v>2</v>
      </c>
      <c r="H11" s="4">
        <f t="shared" si="2"/>
        <v>2</v>
      </c>
      <c r="I11">
        <f t="shared" si="3"/>
        <v>55296</v>
      </c>
    </row>
    <row r="12" spans="1:11" x14ac:dyDescent="0.25">
      <c r="B12">
        <v>9</v>
      </c>
      <c r="C12">
        <v>320</v>
      </c>
      <c r="D12">
        <v>256</v>
      </c>
      <c r="E12">
        <v>1</v>
      </c>
      <c r="F12">
        <f t="shared" si="0"/>
        <v>10240</v>
      </c>
      <c r="G12" s="4">
        <f t="shared" si="1"/>
        <v>1</v>
      </c>
      <c r="H12" s="4">
        <f t="shared" si="2"/>
        <v>1</v>
      </c>
      <c r="I12">
        <f t="shared" si="3"/>
        <v>55296</v>
      </c>
      <c r="J12">
        <f>I12-$J$17</f>
        <v>45056</v>
      </c>
    </row>
    <row r="13" spans="1:11" x14ac:dyDescent="0.25">
      <c r="B13">
        <v>10</v>
      </c>
      <c r="C13">
        <v>320</v>
      </c>
      <c r="D13">
        <v>256</v>
      </c>
      <c r="E13">
        <v>2</v>
      </c>
      <c r="F13">
        <f t="shared" si="0"/>
        <v>20480</v>
      </c>
      <c r="G13" s="4">
        <f t="shared" si="1"/>
        <v>1</v>
      </c>
      <c r="H13" s="4">
        <f t="shared" si="2"/>
        <v>1</v>
      </c>
      <c r="I13">
        <f t="shared" si="3"/>
        <v>45056</v>
      </c>
      <c r="J13">
        <f t="shared" ref="J13:J14" si="4">I13-$J$17</f>
        <v>34816</v>
      </c>
    </row>
    <row r="14" spans="1:11" x14ac:dyDescent="0.25">
      <c r="B14">
        <v>11</v>
      </c>
      <c r="C14">
        <v>320</v>
      </c>
      <c r="D14">
        <v>256</v>
      </c>
      <c r="E14">
        <v>4</v>
      </c>
      <c r="F14">
        <f t="shared" si="0"/>
        <v>40960</v>
      </c>
      <c r="G14" s="4">
        <f t="shared" si="1"/>
        <v>1</v>
      </c>
      <c r="H14" s="4">
        <f t="shared" si="2"/>
        <v>1</v>
      </c>
      <c r="I14">
        <f t="shared" si="3"/>
        <v>24576</v>
      </c>
      <c r="J14">
        <f t="shared" si="4"/>
        <v>14336</v>
      </c>
    </row>
    <row r="15" spans="1:11" x14ac:dyDescent="0.25">
      <c r="G15" s="4"/>
      <c r="H15" s="4"/>
    </row>
    <row r="16" spans="1:11" x14ac:dyDescent="0.25">
      <c r="G16" s="4"/>
      <c r="H16" s="4"/>
    </row>
    <row r="17" spans="1:10" x14ac:dyDescent="0.25">
      <c r="G17" s="4"/>
      <c r="H17" s="4"/>
      <c r="I17" t="s">
        <v>21</v>
      </c>
      <c r="J17">
        <v>10240</v>
      </c>
    </row>
    <row r="18" spans="1:10" x14ac:dyDescent="0.25">
      <c r="G18" s="4"/>
      <c r="H18" s="4"/>
    </row>
    <row r="19" spans="1:10" x14ac:dyDescent="0.25">
      <c r="G19" s="4"/>
      <c r="H19" s="4"/>
    </row>
    <row r="20" spans="1:10" x14ac:dyDescent="0.25">
      <c r="G20" s="4"/>
      <c r="H20" s="4"/>
    </row>
    <row r="21" spans="1:10" x14ac:dyDescent="0.25">
      <c r="H21" s="4"/>
    </row>
    <row r="32" spans="1:10" x14ac:dyDescent="0.25">
      <c r="A32" s="1" t="s">
        <v>7</v>
      </c>
      <c r="C32" s="1">
        <v>8</v>
      </c>
      <c r="D32" s="3" t="s">
        <v>13</v>
      </c>
      <c r="G32" s="1">
        <v>8</v>
      </c>
      <c r="H32" t="s">
        <v>15</v>
      </c>
    </row>
    <row r="33" spans="2:11" x14ac:dyDescent="0.25">
      <c r="B33" s="2" t="s">
        <v>8</v>
      </c>
      <c r="C33" s="2" t="s">
        <v>4</v>
      </c>
      <c r="D33" s="2" t="s">
        <v>5</v>
      </c>
      <c r="E33" s="2" t="s">
        <v>3</v>
      </c>
      <c r="F33" s="2" t="s">
        <v>2</v>
      </c>
      <c r="G33" s="5" t="s">
        <v>14</v>
      </c>
      <c r="H33" s="5"/>
      <c r="I33" s="5" t="s">
        <v>11</v>
      </c>
      <c r="J33" s="5"/>
      <c r="K33" s="2" t="s">
        <v>16</v>
      </c>
    </row>
    <row r="34" spans="2:11" x14ac:dyDescent="0.25">
      <c r="B34">
        <v>0</v>
      </c>
      <c r="C34">
        <v>10</v>
      </c>
      <c r="D34">
        <v>8</v>
      </c>
      <c r="E34">
        <v>2</v>
      </c>
      <c r="F34">
        <f>(C34*D34*E34*$C$32)/8</f>
        <v>160</v>
      </c>
      <c r="G34">
        <f>C34*$G$32</f>
        <v>80</v>
      </c>
      <c r="H34">
        <f>D34*$G$32</f>
        <v>64</v>
      </c>
      <c r="I34">
        <f>$F$2/G34</f>
        <v>4</v>
      </c>
      <c r="J34">
        <f>$G$2/H34</f>
        <v>4</v>
      </c>
      <c r="K34">
        <f>$B$2-F34</f>
        <v>65376</v>
      </c>
    </row>
    <row r="35" spans="2:11" x14ac:dyDescent="0.25">
      <c r="B35">
        <v>1</v>
      </c>
      <c r="C35">
        <v>20</v>
      </c>
      <c r="D35">
        <v>16</v>
      </c>
      <c r="E35">
        <v>2</v>
      </c>
      <c r="F35">
        <f>(C35*D35*E35*$C$32)/8</f>
        <v>640</v>
      </c>
      <c r="G35">
        <f t="shared" ref="G35:G36" si="5">C35*$G$32</f>
        <v>160</v>
      </c>
      <c r="H35">
        <f t="shared" ref="H35:H36" si="6">D35*$G$32</f>
        <v>128</v>
      </c>
      <c r="I35">
        <f t="shared" ref="I35:I36" si="7">$F$2/G35</f>
        <v>2</v>
      </c>
      <c r="J35">
        <f t="shared" ref="J35:J36" si="8">$G$2/H35</f>
        <v>2</v>
      </c>
      <c r="K35">
        <f t="shared" ref="K35:K36" si="9">$B$2-F35</f>
        <v>64896</v>
      </c>
    </row>
    <row r="36" spans="2:11" x14ac:dyDescent="0.25">
      <c r="B36">
        <v>2</v>
      </c>
      <c r="C36">
        <v>40</v>
      </c>
      <c r="D36">
        <v>32</v>
      </c>
      <c r="E36">
        <v>2</v>
      </c>
      <c r="F36">
        <f>(C36*D36*E36*$C$32)/8</f>
        <v>2560</v>
      </c>
      <c r="G36">
        <f t="shared" si="5"/>
        <v>320</v>
      </c>
      <c r="H36">
        <f t="shared" si="6"/>
        <v>256</v>
      </c>
      <c r="I36">
        <f t="shared" si="7"/>
        <v>1</v>
      </c>
      <c r="J36">
        <f t="shared" si="8"/>
        <v>1</v>
      </c>
      <c r="K36">
        <f t="shared" si="9"/>
        <v>62976</v>
      </c>
    </row>
  </sheetData>
  <mergeCells count="3">
    <mergeCell ref="G5:H5"/>
    <mergeCell ref="I33:J33"/>
    <mergeCell ref="G33:H33"/>
  </mergeCells>
  <conditionalFormatting sqref="F7:F29">
    <cfRule type="cellIs" dxfId="6" priority="9" operator="greaterThan">
      <formula>$B$2</formula>
    </cfRule>
  </conditionalFormatting>
  <conditionalFormatting sqref="F6">
    <cfRule type="cellIs" dxfId="5" priority="7" operator="greaterThan">
      <formula>$B$2</formula>
    </cfRule>
  </conditionalFormatting>
  <conditionalFormatting sqref="D6:D21 E21">
    <cfRule type="expression" dxfId="4" priority="6">
      <formula>COUNTIF($K$5:$K$9,D6) = 0</formula>
    </cfRule>
  </conditionalFormatting>
  <conditionalFormatting sqref="C6:C21">
    <cfRule type="expression" dxfId="3" priority="4">
      <formula>COUNTIF($J$5:$J$9,C6) = 0</formula>
    </cfRule>
  </conditionalFormatting>
  <conditionalFormatting sqref="G6:H29">
    <cfRule type="expression" dxfId="2" priority="3">
      <formula>NOT(INT(G6) = G6)</formula>
    </cfRule>
  </conditionalFormatting>
  <conditionalFormatting sqref="F34">
    <cfRule type="cellIs" dxfId="1" priority="2" operator="greaterThan">
      <formula>$B$2</formula>
    </cfRule>
  </conditionalFormatting>
  <conditionalFormatting sqref="F35">
    <cfRule type="cellIs" dxfId="0" priority="1" operator="greaterThan">
      <formula>$B$2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2017-11-10T17:49:25Z</dcterms:modified>
</cp:coreProperties>
</file>