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8445"/>
  </bookViews>
  <sheets>
    <sheet name="Hoja1" sheetId="1" r:id="rId1"/>
    <sheet name="Hoja2" sheetId="2" state="hidden" r:id="rId2"/>
    <sheet name="Hoja3" sheetId="3" state="hidden" r:id="rId3"/>
    <sheet name="Hoja4" sheetId="4" state="hidden" r:id="rId4"/>
    <sheet name="final" sheetId="5" r:id="rId5"/>
    <sheet name="Hoja5" sheetId="7" r:id="rId6"/>
  </sheets>
  <definedNames>
    <definedName name="_xlnm._FilterDatabase" localSheetId="4" hidden="1">final!$M$1:$M$237</definedName>
    <definedName name="_xlnm._FilterDatabase" localSheetId="0" hidden="1">Hoja1!$A$1:$AL$472</definedName>
    <definedName name="_xlnm._FilterDatabase" localSheetId="2" hidden="1">Hoja3!$C$1:$C$867</definedName>
    <definedName name="_xlnm._FilterDatabase" localSheetId="3" hidden="1">Hoja4!$M$1:$M$246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2" i="1" l="1"/>
  <c r="P84" i="1"/>
  <c r="F154" i="1"/>
  <c r="F7" i="1"/>
  <c r="F52" i="1"/>
  <c r="F82" i="1"/>
  <c r="F370" i="1"/>
  <c r="F450" i="1"/>
  <c r="F405" i="1"/>
  <c r="F421" i="1"/>
  <c r="F319" i="1"/>
  <c r="F388" i="1"/>
  <c r="F448" i="1"/>
  <c r="F458" i="1"/>
  <c r="F442" i="1"/>
  <c r="F103" i="1"/>
  <c r="F398" i="1"/>
  <c r="F124" i="1"/>
  <c r="F444" i="1"/>
  <c r="F74" i="1"/>
  <c r="F205" i="1"/>
  <c r="F350" i="1"/>
  <c r="F54" i="1"/>
  <c r="F87" i="1"/>
  <c r="F98" i="1"/>
  <c r="F96" i="1"/>
  <c r="F440" i="1"/>
  <c r="F250" i="1"/>
  <c r="F417" i="1"/>
  <c r="F414" i="1"/>
  <c r="F315" i="1"/>
  <c r="F377" i="1"/>
  <c r="F173" i="1"/>
  <c r="F267" i="1"/>
  <c r="F231" i="1"/>
  <c r="F261" i="1"/>
  <c r="F469" i="1"/>
  <c r="F375" i="1"/>
  <c r="F163" i="1"/>
  <c r="F135" i="1"/>
  <c r="F165" i="1"/>
  <c r="F400" i="1"/>
  <c r="F396" i="1"/>
  <c r="F244" i="1"/>
  <c r="F406" i="1"/>
  <c r="F382" i="1"/>
  <c r="F424" i="1"/>
  <c r="F280" i="1"/>
  <c r="F34" i="1"/>
  <c r="F285" i="1"/>
  <c r="F287" i="1"/>
  <c r="F252" i="1"/>
  <c r="F326" i="1"/>
  <c r="F91" i="1"/>
  <c r="F273" i="1"/>
  <c r="F278" i="1"/>
  <c r="F369" i="1"/>
  <c r="F80" i="1"/>
  <c r="F142" i="1"/>
  <c r="F354" i="1"/>
  <c r="F312" i="1"/>
  <c r="F57" i="1"/>
  <c r="F32" i="1"/>
  <c r="F13" i="1"/>
  <c r="F70" i="1"/>
  <c r="F464" i="1"/>
  <c r="F335" i="1"/>
  <c r="F159" i="1"/>
  <c r="F321" i="1"/>
  <c r="F259" i="1"/>
  <c r="F434" i="1"/>
  <c r="F126" i="1"/>
  <c r="F301" i="1"/>
  <c r="F238" i="1"/>
  <c r="F38" i="1"/>
  <c r="F310" i="1"/>
  <c r="F248" i="1"/>
  <c r="F390" i="1"/>
  <c r="F327" i="1"/>
  <c r="F189" i="1"/>
  <c r="F456" i="1"/>
  <c r="F316" i="1"/>
  <c r="F161" i="1"/>
  <c r="F454" i="1"/>
  <c r="F118" i="1"/>
  <c r="F171" i="1"/>
  <c r="F295" i="1"/>
  <c r="F182" i="1"/>
  <c r="F410" i="1"/>
  <c r="F344" i="1"/>
  <c r="F11" i="1"/>
  <c r="F290" i="1"/>
  <c r="F299" i="1"/>
  <c r="F412" i="1"/>
  <c r="F284" i="1"/>
  <c r="F283" i="1"/>
  <c r="F443" i="1"/>
  <c r="F468" i="1"/>
  <c r="F303" i="1"/>
  <c r="F242" i="1"/>
  <c r="F215" i="1"/>
  <c r="F271" i="1"/>
  <c r="F453" i="1"/>
  <c r="F385" i="1"/>
  <c r="F179" i="1"/>
  <c r="F432" i="1"/>
  <c r="F120" i="1"/>
  <c r="F177" i="1"/>
  <c r="F256" i="1"/>
  <c r="F149" i="1"/>
  <c r="F27" i="1"/>
  <c r="F429" i="1"/>
  <c r="F276" i="1"/>
  <c r="F297" i="1"/>
  <c r="F246" i="1"/>
  <c r="F437" i="1"/>
  <c r="F241" i="1"/>
  <c r="F200" i="1"/>
  <c r="F314" i="1"/>
  <c r="F209" i="1"/>
  <c r="F232" i="1"/>
  <c r="F111" i="1"/>
  <c r="F423" i="1"/>
  <c r="F151" i="1"/>
  <c r="F337" i="1"/>
  <c r="F329" i="1"/>
  <c r="F221" i="1"/>
  <c r="F386" i="1"/>
  <c r="F374" i="1"/>
  <c r="F228" i="1"/>
  <c r="F212" i="1"/>
  <c r="F383" i="1"/>
  <c r="F208" i="1"/>
  <c r="F234" i="1"/>
  <c r="F206" i="1"/>
  <c r="F409" i="1"/>
  <c r="F8" i="1"/>
  <c r="F198" i="1"/>
  <c r="F416" i="1"/>
  <c r="F275" i="1"/>
  <c r="F105" i="1"/>
  <c r="F462" i="1"/>
  <c r="F157" i="1"/>
  <c r="F218" i="1"/>
  <c r="F222" i="1"/>
  <c r="F183" i="1"/>
  <c r="F139" i="1"/>
  <c r="F43" i="1"/>
  <c r="F109" i="1"/>
  <c r="F372" i="1"/>
  <c r="F62" i="1"/>
  <c r="F364" i="1"/>
  <c r="F185" i="1"/>
  <c r="F60" i="1"/>
  <c r="F36" i="1"/>
  <c r="F263" i="1"/>
  <c r="F348" i="1"/>
  <c r="F393" i="1"/>
  <c r="F84" i="1"/>
  <c r="F331" i="1"/>
  <c r="F291" i="1"/>
  <c r="F395" i="1"/>
  <c r="F187" i="1"/>
  <c r="F146" i="1"/>
  <c r="F339" i="1"/>
  <c r="F199" i="1"/>
  <c r="F466" i="1"/>
  <c r="F360" i="1"/>
  <c r="F147" i="1"/>
  <c r="F134" i="1"/>
  <c r="F64" i="1"/>
  <c r="F131" i="1"/>
  <c r="F73" i="1"/>
  <c r="F141" i="1"/>
  <c r="F293" i="1"/>
  <c r="F356" i="1"/>
  <c r="F362" i="1"/>
  <c r="F76" i="1"/>
  <c r="F236" i="1"/>
  <c r="F114" i="1"/>
  <c r="F175" i="1"/>
  <c r="F346" i="1"/>
  <c r="F122" i="1"/>
  <c r="F342" i="1"/>
  <c r="F106" i="1"/>
  <c r="F102" i="1"/>
  <c r="F436" i="1"/>
  <c r="F272" i="1"/>
  <c r="F48" i="1"/>
  <c r="F16" i="1"/>
  <c r="F447" i="1"/>
  <c r="F90" i="1"/>
  <c r="F193" i="1"/>
  <c r="F347" i="1"/>
  <c r="F323" i="1"/>
  <c r="F69" i="1"/>
  <c r="F196" i="1"/>
  <c r="F9" i="1"/>
  <c r="F66" i="1"/>
  <c r="F402" i="1"/>
  <c r="F58" i="1"/>
  <c r="F191" i="1"/>
  <c r="F78" i="1"/>
  <c r="F307" i="1"/>
  <c r="F460" i="1"/>
  <c r="F427" i="1"/>
  <c r="F359" i="1"/>
  <c r="F93" i="1"/>
  <c r="F226" i="1"/>
  <c r="F224" i="1"/>
  <c r="F137" i="1"/>
  <c r="F50" i="1"/>
  <c r="F167" i="1"/>
  <c r="F56" i="1"/>
  <c r="F155" i="1"/>
  <c r="F44" i="1"/>
  <c r="F169" i="1"/>
  <c r="F21" i="1"/>
  <c r="F366" i="1"/>
  <c r="F254" i="1"/>
  <c r="F265" i="1"/>
  <c r="F31" i="1"/>
  <c r="F115" i="1"/>
  <c r="F26" i="1"/>
  <c r="F25" i="1"/>
  <c r="F309" i="1"/>
  <c r="F130" i="1"/>
  <c r="F45" i="1"/>
  <c r="F378" i="1"/>
  <c r="F352" i="1"/>
  <c r="D203" i="1" l="1"/>
  <c r="D306" i="1"/>
  <c r="D20" i="1"/>
  <c r="D420" i="1"/>
  <c r="D355" i="1"/>
  <c r="D379" i="1"/>
  <c r="D46" i="1"/>
  <c r="C52" i="1" s="1"/>
  <c r="D22" i="1"/>
  <c r="D23" i="1"/>
  <c r="D86" i="1"/>
  <c r="D29" i="1"/>
  <c r="D116" i="1"/>
  <c r="C122" i="1" s="1"/>
  <c r="D333" i="1"/>
  <c r="D266" i="1"/>
  <c r="D257" i="1"/>
  <c r="D367" i="1"/>
  <c r="D41" i="1"/>
  <c r="D170" i="1"/>
  <c r="D334" i="1"/>
  <c r="C340" i="1" s="1"/>
  <c r="D156" i="1"/>
  <c r="D49" i="1"/>
  <c r="D168" i="1"/>
  <c r="D341" i="1"/>
  <c r="D138" i="1"/>
  <c r="D225" i="1"/>
  <c r="D227" i="1"/>
  <c r="D94" i="1"/>
  <c r="D358" i="1"/>
  <c r="D428" i="1"/>
  <c r="D461" i="1"/>
  <c r="D308" i="1"/>
  <c r="D79" i="1"/>
  <c r="D192" i="1"/>
  <c r="D59" i="1"/>
  <c r="D403" i="1"/>
  <c r="D67" i="1"/>
  <c r="D10" i="1"/>
  <c r="D195" i="1"/>
  <c r="D68" i="1"/>
  <c r="D324" i="1"/>
  <c r="D89" i="1"/>
  <c r="D194" i="1"/>
  <c r="D108" i="1"/>
  <c r="D449" i="1"/>
  <c r="D17" i="1"/>
  <c r="D51" i="1"/>
  <c r="D270" i="1"/>
  <c r="D100" i="1"/>
  <c r="D101" i="1"/>
  <c r="D380" i="1"/>
  <c r="D343" i="1"/>
  <c r="D123" i="1"/>
  <c r="D113" i="1"/>
  <c r="D176" i="1"/>
  <c r="D132" i="1"/>
  <c r="D237" i="1"/>
  <c r="D77" i="1"/>
  <c r="D363" i="1"/>
  <c r="D357" i="1"/>
  <c r="D294" i="1"/>
  <c r="D128" i="1"/>
  <c r="D72" i="1"/>
  <c r="D133" i="1"/>
  <c r="D65" i="1"/>
  <c r="D42" i="1"/>
  <c r="D148" i="1"/>
  <c r="D361" i="1"/>
  <c r="D467" i="1"/>
  <c r="D145" i="1"/>
  <c r="D340" i="1"/>
  <c r="D28" i="1"/>
  <c r="D188" i="1"/>
  <c r="D394" i="1"/>
  <c r="D292" i="1"/>
  <c r="D332" i="1"/>
  <c r="D85" i="1"/>
  <c r="D392" i="1"/>
  <c r="D349" i="1"/>
  <c r="D264" i="1"/>
  <c r="D37" i="1"/>
  <c r="D61" i="1"/>
  <c r="D186" i="1"/>
  <c r="D365" i="1"/>
  <c r="D63" i="1"/>
  <c r="D373" i="1"/>
  <c r="D110" i="1"/>
  <c r="D181" i="1"/>
  <c r="D140" i="1"/>
  <c r="D213" i="1"/>
  <c r="D223" i="1"/>
  <c r="D220" i="1"/>
  <c r="C226" i="1" s="1"/>
  <c r="D158" i="1"/>
  <c r="D463" i="1"/>
  <c r="D107" i="1"/>
  <c r="D197" i="1"/>
  <c r="D418" i="1"/>
  <c r="D129" i="1"/>
  <c r="D202" i="1"/>
  <c r="D408" i="1"/>
  <c r="D204" i="1"/>
  <c r="D235" i="1"/>
  <c r="D210" i="1"/>
  <c r="D384" i="1"/>
  <c r="D439" i="1"/>
  <c r="D229" i="1"/>
  <c r="D219" i="1"/>
  <c r="D387" i="1"/>
  <c r="D30" i="1"/>
  <c r="D330" i="1"/>
  <c r="D338" i="1"/>
  <c r="D152" i="1"/>
  <c r="D230" i="1"/>
  <c r="D112" i="1"/>
  <c r="D117" i="1"/>
  <c r="D211" i="1"/>
  <c r="D239" i="1"/>
  <c r="D201" i="1"/>
  <c r="D40" i="1"/>
  <c r="D438" i="1"/>
  <c r="D247" i="1"/>
  <c r="D298" i="1"/>
  <c r="D277" i="1"/>
  <c r="D430" i="1"/>
  <c r="D255" i="1"/>
  <c r="D150" i="1"/>
  <c r="D47" i="1"/>
  <c r="D178" i="1"/>
  <c r="D121" i="1"/>
  <c r="D433" i="1"/>
  <c r="D180" i="1"/>
  <c r="D268" i="1"/>
  <c r="D452" i="1"/>
  <c r="D214" i="1"/>
  <c r="D216" i="1"/>
  <c r="D243" i="1"/>
  <c r="D304" i="1"/>
  <c r="D281" i="1"/>
  <c r="D282" i="1"/>
  <c r="D431" i="1"/>
  <c r="D18" i="1"/>
  <c r="D288" i="1"/>
  <c r="D300" i="1"/>
  <c r="D24" i="1"/>
  <c r="D12" i="1"/>
  <c r="C321" i="1" s="1"/>
  <c r="D345" i="1"/>
  <c r="D411" i="1"/>
  <c r="D184" i="1"/>
  <c r="D296" i="1"/>
  <c r="D172" i="1"/>
  <c r="D119" i="1"/>
  <c r="D455" i="1"/>
  <c r="D162" i="1"/>
  <c r="D317" i="1"/>
  <c r="D457" i="1"/>
  <c r="D190" i="1"/>
  <c r="D328" i="1"/>
  <c r="D391" i="1"/>
  <c r="D249" i="1"/>
  <c r="D311" i="1"/>
  <c r="D39" i="1"/>
  <c r="D240" i="1"/>
  <c r="D302" i="1"/>
  <c r="D127" i="1"/>
  <c r="D435" i="1"/>
  <c r="D260" i="1"/>
  <c r="D322" i="1"/>
  <c r="D160" i="1"/>
  <c r="D336" i="1"/>
  <c r="D465" i="1"/>
  <c r="D71" i="1"/>
  <c r="D14" i="1"/>
  <c r="D33" i="1"/>
  <c r="D353" i="1"/>
  <c r="D313" i="1"/>
  <c r="D15" i="1"/>
  <c r="D143" i="1"/>
  <c r="C149" i="1" s="1"/>
  <c r="D81" i="1"/>
  <c r="D368" i="1"/>
  <c r="D279" i="1"/>
  <c r="D274" i="1"/>
  <c r="D92" i="1"/>
  <c r="D325" i="1"/>
  <c r="D253" i="1"/>
  <c r="D289" i="1"/>
  <c r="D286" i="1"/>
  <c r="D35" i="1"/>
  <c r="D381" i="1"/>
  <c r="C387" i="1" s="1"/>
  <c r="D425" i="1"/>
  <c r="D144" i="1"/>
  <c r="D407" i="1"/>
  <c r="D245" i="1"/>
  <c r="D397" i="1"/>
  <c r="C403" i="1" s="1"/>
  <c r="D401" i="1"/>
  <c r="D166" i="1"/>
  <c r="D136" i="1"/>
  <c r="D164" i="1"/>
  <c r="D376" i="1"/>
  <c r="D470" i="1"/>
  <c r="D262" i="1"/>
  <c r="D233" i="1"/>
  <c r="D269" i="1"/>
  <c r="D174" i="1"/>
  <c r="D413" i="1"/>
  <c r="D415" i="1"/>
  <c r="D95" i="1"/>
  <c r="D217" i="1"/>
  <c r="D251" i="1"/>
  <c r="D441" i="1"/>
  <c r="D97" i="1"/>
  <c r="D99" i="1"/>
  <c r="D88" i="1"/>
  <c r="D55" i="1"/>
  <c r="D351" i="1"/>
  <c r="D207" i="1"/>
  <c r="D75" i="1"/>
  <c r="D445" i="1"/>
  <c r="D125" i="1"/>
  <c r="D399" i="1"/>
  <c r="D104" i="1"/>
  <c r="D446" i="1"/>
  <c r="C452" i="1" s="1"/>
  <c r="D459" i="1"/>
  <c r="D258" i="1"/>
  <c r="D389" i="1"/>
  <c r="D320" i="1"/>
  <c r="D422" i="1"/>
  <c r="D404" i="1"/>
  <c r="D451" i="1"/>
  <c r="D371" i="1"/>
  <c r="D83" i="1"/>
  <c r="D53" i="1"/>
  <c r="D318" i="1"/>
  <c r="D153" i="1"/>
  <c r="C159" i="1" s="1"/>
  <c r="D426" i="1"/>
  <c r="F203" i="1"/>
  <c r="F306" i="1"/>
  <c r="F20" i="1"/>
  <c r="F420" i="1"/>
  <c r="F355" i="1"/>
  <c r="F379" i="1"/>
  <c r="F46" i="1"/>
  <c r="F22" i="1"/>
  <c r="F23" i="1"/>
  <c r="F86" i="1"/>
  <c r="F29" i="1"/>
  <c r="C35" i="1" s="1"/>
  <c r="F116" i="1"/>
  <c r="F333" i="1"/>
  <c r="F266" i="1"/>
  <c r="F257" i="1"/>
  <c r="F367" i="1"/>
  <c r="F41" i="1"/>
  <c r="F170" i="1"/>
  <c r="F334" i="1"/>
  <c r="F156" i="1"/>
  <c r="F49" i="1"/>
  <c r="F168" i="1"/>
  <c r="F341" i="1"/>
  <c r="F138" i="1"/>
  <c r="F225" i="1"/>
  <c r="F227" i="1"/>
  <c r="F94" i="1"/>
  <c r="F358" i="1"/>
  <c r="F428" i="1"/>
  <c r="F461" i="1"/>
  <c r="F308" i="1"/>
  <c r="F79" i="1"/>
  <c r="F192" i="1"/>
  <c r="F59" i="1"/>
  <c r="F403" i="1"/>
  <c r="F67" i="1"/>
  <c r="F10" i="1"/>
  <c r="F195" i="1"/>
  <c r="F68" i="1"/>
  <c r="F324" i="1"/>
  <c r="F89" i="1"/>
  <c r="F194" i="1"/>
  <c r="F108" i="1"/>
  <c r="F449" i="1"/>
  <c r="F17" i="1"/>
  <c r="F51" i="1"/>
  <c r="F270" i="1"/>
  <c r="C276" i="1" s="1"/>
  <c r="F100" i="1"/>
  <c r="F101" i="1"/>
  <c r="F380" i="1"/>
  <c r="F343" i="1"/>
  <c r="F123" i="1"/>
  <c r="F113" i="1"/>
  <c r="F176" i="1"/>
  <c r="F132" i="1"/>
  <c r="F237" i="1"/>
  <c r="F77" i="1"/>
  <c r="F363" i="1"/>
  <c r="F357" i="1"/>
  <c r="F294" i="1"/>
  <c r="F128" i="1"/>
  <c r="F72" i="1"/>
  <c r="F133" i="1"/>
  <c r="F65" i="1"/>
  <c r="F42" i="1"/>
  <c r="F148" i="1"/>
  <c r="F361" i="1"/>
  <c r="F467" i="1"/>
  <c r="F145" i="1"/>
  <c r="F340" i="1"/>
  <c r="F28" i="1"/>
  <c r="C34" i="1" s="1"/>
  <c r="F188" i="1"/>
  <c r="F394" i="1"/>
  <c r="F292" i="1"/>
  <c r="F332" i="1"/>
  <c r="C338" i="1" s="1"/>
  <c r="F85" i="1"/>
  <c r="F392" i="1"/>
  <c r="F349" i="1"/>
  <c r="F264" i="1"/>
  <c r="F37" i="1"/>
  <c r="F61" i="1"/>
  <c r="F186" i="1"/>
  <c r="F365" i="1"/>
  <c r="F63" i="1"/>
  <c r="F373" i="1"/>
  <c r="F110" i="1"/>
  <c r="F181" i="1"/>
  <c r="F140" i="1"/>
  <c r="F213" i="1"/>
  <c r="F223" i="1"/>
  <c r="F220" i="1"/>
  <c r="F158" i="1"/>
  <c r="F463" i="1"/>
  <c r="F107" i="1"/>
  <c r="F197" i="1"/>
  <c r="F418" i="1"/>
  <c r="F129" i="1"/>
  <c r="F202" i="1"/>
  <c r="F408" i="1"/>
  <c r="F204" i="1"/>
  <c r="F235" i="1"/>
  <c r="F210" i="1"/>
  <c r="F384" i="1"/>
  <c r="C390" i="1" s="1"/>
  <c r="F439" i="1"/>
  <c r="F229" i="1"/>
  <c r="F219" i="1"/>
  <c r="C225" i="1" s="1"/>
  <c r="F387" i="1"/>
  <c r="F30" i="1"/>
  <c r="F330" i="1"/>
  <c r="F338" i="1"/>
  <c r="F152" i="1"/>
  <c r="F230" i="1"/>
  <c r="F112" i="1"/>
  <c r="F117" i="1"/>
  <c r="F211" i="1"/>
  <c r="F239" i="1"/>
  <c r="F201" i="1"/>
  <c r="F40" i="1"/>
  <c r="F438" i="1"/>
  <c r="F247" i="1"/>
  <c r="F298" i="1"/>
  <c r="F277" i="1"/>
  <c r="F430" i="1"/>
  <c r="C436" i="1" s="1"/>
  <c r="F255" i="1"/>
  <c r="F150" i="1"/>
  <c r="F47" i="1"/>
  <c r="F178" i="1"/>
  <c r="F121" i="1"/>
  <c r="F433" i="1"/>
  <c r="F180" i="1"/>
  <c r="F268" i="1"/>
  <c r="F452" i="1"/>
  <c r="F214" i="1"/>
  <c r="F216" i="1"/>
  <c r="F243" i="1"/>
  <c r="F304" i="1"/>
  <c r="F281" i="1"/>
  <c r="F282" i="1"/>
  <c r="F431" i="1"/>
  <c r="F18" i="1"/>
  <c r="F288" i="1"/>
  <c r="F300" i="1"/>
  <c r="F24" i="1"/>
  <c r="F12" i="1"/>
  <c r="F345" i="1"/>
  <c r="F411" i="1"/>
  <c r="F184" i="1"/>
  <c r="F296" i="1"/>
  <c r="F172" i="1"/>
  <c r="F119" i="1"/>
  <c r="F455" i="1"/>
  <c r="F162" i="1"/>
  <c r="F317" i="1"/>
  <c r="F457" i="1"/>
  <c r="F190" i="1"/>
  <c r="F328" i="1"/>
  <c r="F391" i="1"/>
  <c r="F249" i="1"/>
  <c r="F311" i="1"/>
  <c r="F39" i="1"/>
  <c r="F240" i="1"/>
  <c r="F302" i="1"/>
  <c r="F127" i="1"/>
  <c r="F435" i="1"/>
  <c r="F260" i="1"/>
  <c r="F322" i="1"/>
  <c r="F160" i="1"/>
  <c r="F336" i="1"/>
  <c r="F465" i="1"/>
  <c r="F71" i="1"/>
  <c r="F14" i="1"/>
  <c r="C20" i="1" s="1"/>
  <c r="F33" i="1"/>
  <c r="F353" i="1"/>
  <c r="F313" i="1"/>
  <c r="C319" i="1" s="1"/>
  <c r="F15" i="1"/>
  <c r="F143" i="1"/>
  <c r="F81" i="1"/>
  <c r="F368" i="1"/>
  <c r="F279" i="1"/>
  <c r="F274" i="1"/>
  <c r="F92" i="1"/>
  <c r="F325" i="1"/>
  <c r="F253" i="1"/>
  <c r="F289" i="1"/>
  <c r="F286" i="1"/>
  <c r="F35" i="1"/>
  <c r="F381" i="1"/>
  <c r="F425" i="1"/>
  <c r="F144" i="1"/>
  <c r="F407" i="1"/>
  <c r="F245" i="1"/>
  <c r="C251" i="1" s="1"/>
  <c r="F397" i="1"/>
  <c r="F401" i="1"/>
  <c r="F166" i="1"/>
  <c r="F136" i="1"/>
  <c r="F164" i="1"/>
  <c r="F376" i="1"/>
  <c r="F470" i="1"/>
  <c r="F262" i="1"/>
  <c r="F233" i="1"/>
  <c r="F269" i="1"/>
  <c r="F174" i="1"/>
  <c r="F413" i="1"/>
  <c r="F415" i="1"/>
  <c r="F95" i="1"/>
  <c r="F217" i="1"/>
  <c r="F251" i="1"/>
  <c r="C257" i="1" s="1"/>
  <c r="F441" i="1"/>
  <c r="F97" i="1"/>
  <c r="F99" i="1"/>
  <c r="F88" i="1"/>
  <c r="F55" i="1"/>
  <c r="F351" i="1"/>
  <c r="F207" i="1"/>
  <c r="F75" i="1"/>
  <c r="F445" i="1"/>
  <c r="F125" i="1"/>
  <c r="F399" i="1"/>
  <c r="F104" i="1"/>
  <c r="F446" i="1"/>
  <c r="F459" i="1"/>
  <c r="F258" i="1"/>
  <c r="F389" i="1"/>
  <c r="F320" i="1"/>
  <c r="F422" i="1"/>
  <c r="F404" i="1"/>
  <c r="F451" i="1"/>
  <c r="F371" i="1"/>
  <c r="F83" i="1"/>
  <c r="F53" i="1"/>
  <c r="F318" i="1"/>
  <c r="F153" i="1"/>
  <c r="F426" i="1"/>
  <c r="C348" i="1"/>
  <c r="C87" i="1"/>
  <c r="C292" i="1"/>
  <c r="C81" i="1"/>
  <c r="C442" i="1"/>
  <c r="C163" i="1"/>
  <c r="C395" i="1"/>
  <c r="C421" i="1" l="1"/>
  <c r="C24" i="1"/>
  <c r="C261" i="1"/>
  <c r="C424" i="1"/>
  <c r="C43" i="1"/>
  <c r="C243" i="1"/>
  <c r="C373" i="1"/>
  <c r="C68" i="1"/>
  <c r="C429" i="1"/>
  <c r="C352" i="1"/>
  <c r="C368" i="1"/>
  <c r="C394" i="1"/>
  <c r="C227" i="1"/>
  <c r="C240" i="1"/>
  <c r="C447" i="1"/>
  <c r="C295" i="1"/>
  <c r="C310" i="1"/>
  <c r="C164" i="1"/>
  <c r="C91" i="1"/>
  <c r="C85" i="1"/>
  <c r="C33" i="1"/>
  <c r="C405" i="1"/>
  <c r="C54" i="1"/>
  <c r="C326" i="1"/>
  <c r="C61" i="1"/>
  <c r="C170" i="1"/>
  <c r="C280" i="1"/>
  <c r="C342" i="1"/>
  <c r="C45" i="1"/>
  <c r="C168" i="1"/>
  <c r="C341" i="1"/>
  <c r="C124" i="1"/>
  <c r="C399" i="1"/>
  <c r="C434" i="1"/>
  <c r="C301" i="1"/>
  <c r="C327" i="1"/>
  <c r="C453" i="1"/>
  <c r="C242" i="1"/>
  <c r="C392" i="1"/>
  <c r="C289" i="1"/>
  <c r="C173" i="1"/>
  <c r="C468" i="1"/>
  <c r="C13" i="1"/>
  <c r="C293" i="1"/>
  <c r="C56" i="1"/>
  <c r="C18" i="1"/>
  <c r="C269" i="1"/>
  <c r="C93" i="1"/>
  <c r="C235" i="1"/>
  <c r="C305" i="1"/>
  <c r="C42" i="1"/>
  <c r="C205" i="1"/>
  <c r="C11" i="1"/>
  <c r="C167" i="1"/>
  <c r="C132" i="1"/>
  <c r="C160" i="1"/>
  <c r="C397" i="1"/>
  <c r="C185" i="1"/>
  <c r="C376" i="1"/>
  <c r="C55" i="1"/>
  <c r="C391" i="1"/>
  <c r="C135" i="1"/>
  <c r="C422" i="1"/>
  <c r="C79" i="1"/>
  <c r="C218" i="1"/>
  <c r="C32" i="1"/>
  <c r="C430" i="1"/>
  <c r="C339" i="1"/>
  <c r="C237" i="1"/>
  <c r="C62" i="1"/>
  <c r="C157" i="1"/>
  <c r="C273" i="1"/>
  <c r="C112" i="1"/>
  <c r="C126" i="1"/>
  <c r="C320" i="1"/>
  <c r="C322" i="1"/>
  <c r="C329" i="1"/>
  <c r="C150" i="1"/>
  <c r="C75" i="1"/>
  <c r="C254" i="1"/>
  <c r="C258" i="1"/>
  <c r="C38" i="1"/>
  <c r="C358" i="1"/>
  <c r="C66" i="1"/>
  <c r="C209" i="1"/>
  <c r="C96" i="1"/>
  <c r="C380" i="1"/>
  <c r="C435" i="1"/>
  <c r="C67" i="1"/>
  <c r="C104" i="1"/>
  <c r="C279" i="1"/>
  <c r="C412" i="1"/>
  <c r="C384" i="1"/>
  <c r="C396" i="1"/>
  <c r="C404" i="1"/>
  <c r="C443" i="1"/>
  <c r="C464" i="1"/>
  <c r="C161" i="1"/>
  <c r="C450" i="1"/>
  <c r="C267" i="1"/>
  <c r="C195" i="1"/>
  <c r="C19" i="1"/>
  <c r="C407" i="1"/>
  <c r="C303" i="1"/>
  <c r="C98" i="1"/>
  <c r="C178" i="1"/>
  <c r="C401" i="1"/>
  <c r="C438" i="1"/>
  <c r="C379" i="1"/>
  <c r="C343" i="1"/>
  <c r="C153" i="1"/>
  <c r="C84" i="1"/>
  <c r="C291" i="1"/>
  <c r="C152" i="1"/>
  <c r="C378" i="1"/>
  <c r="C207" i="1"/>
  <c r="C231" i="1"/>
  <c r="C51" i="1"/>
  <c r="C400" i="1"/>
  <c r="C278" i="1"/>
  <c r="C109" i="1"/>
  <c r="C15" i="1"/>
  <c r="C137" i="1"/>
  <c r="C287" i="1"/>
  <c r="C449" i="1"/>
  <c r="C108" i="1"/>
  <c r="C470" i="1"/>
  <c r="C372" i="1"/>
  <c r="C244" i="1"/>
  <c r="C103" i="1"/>
  <c r="C101" i="1"/>
  <c r="C215" i="1"/>
  <c r="C220" i="1"/>
  <c r="C307" i="1"/>
  <c r="C420" i="1"/>
  <c r="C336" i="1"/>
  <c r="C416" i="1"/>
  <c r="C16" i="1"/>
  <c r="C165" i="1"/>
  <c r="C277" i="1"/>
  <c r="C169" i="1"/>
  <c r="C375" i="1"/>
  <c r="C9" i="1"/>
  <c r="C323" i="1"/>
  <c r="C469" i="1"/>
  <c r="C337" i="1"/>
  <c r="C141" i="1"/>
  <c r="C63" i="1"/>
  <c r="C294" i="1"/>
  <c r="C82" i="1"/>
  <c r="C260" i="1"/>
  <c r="C296" i="1"/>
  <c r="C250" i="1"/>
  <c r="C466" i="1"/>
  <c r="C8" i="1"/>
  <c r="C177" i="1"/>
  <c r="C151" i="1"/>
  <c r="C120" i="1"/>
  <c r="C179" i="1"/>
  <c r="C299" i="1"/>
  <c r="C275" i="1"/>
  <c r="C456" i="1"/>
  <c r="C316" i="1"/>
  <c r="C95" i="1"/>
  <c r="C147" i="1"/>
  <c r="C313" i="1"/>
  <c r="C402" i="1"/>
  <c r="C246" i="1"/>
  <c r="C156" i="1"/>
  <c r="C454" i="1"/>
  <c r="C351" i="1"/>
  <c r="C465" i="1"/>
  <c r="C211" i="1"/>
  <c r="C359" i="1"/>
  <c r="C432" i="1"/>
  <c r="C428" i="1"/>
  <c r="C117" i="1"/>
  <c r="C440" i="1"/>
  <c r="C427" i="1"/>
  <c r="C119" i="1"/>
  <c r="C102" i="1"/>
  <c r="C361" i="1"/>
  <c r="C365" i="1"/>
  <c r="C311" i="1"/>
  <c r="C188" i="1"/>
  <c r="C214" i="1"/>
  <c r="C130" i="1"/>
  <c r="C58" i="1"/>
  <c r="C10" i="1"/>
  <c r="C389" i="1"/>
  <c r="C309" i="1"/>
  <c r="C439" i="1"/>
  <c r="C252" i="1"/>
  <c r="C297" i="1"/>
  <c r="C64" i="1"/>
  <c r="C111" i="1"/>
  <c r="C14" i="1"/>
  <c r="C383" i="1"/>
  <c r="C118" i="1"/>
  <c r="C335" i="1"/>
  <c r="C88" i="1"/>
  <c r="C234" i="1"/>
  <c r="C86" i="1"/>
  <c r="C425" i="1"/>
  <c r="C333" i="1"/>
  <c r="C7" i="1"/>
  <c r="C433" i="1"/>
  <c r="C356" i="1"/>
  <c r="C115" i="1"/>
  <c r="C99" i="1"/>
  <c r="C48" i="1"/>
  <c r="C193" i="1"/>
  <c r="C357" i="1"/>
  <c r="C418" i="1"/>
  <c r="C345" i="1"/>
  <c r="C265" i="1"/>
  <c r="C37" i="1"/>
  <c r="C325" i="1"/>
  <c r="C148" i="1"/>
  <c r="C136" i="1"/>
  <c r="C458" i="1"/>
  <c r="C253" i="1"/>
  <c r="C236" i="1"/>
  <c r="C445" i="1"/>
  <c r="C71" i="1"/>
  <c r="C129" i="1"/>
  <c r="C455" i="1"/>
  <c r="C73" i="1"/>
  <c r="C144" i="1"/>
  <c r="C28" i="1"/>
  <c r="C70" i="1"/>
  <c r="C60" i="1"/>
  <c r="C398" i="1"/>
  <c r="C107" i="1"/>
  <c r="C80" i="1"/>
  <c r="C350" i="1"/>
  <c r="C175" i="1"/>
  <c r="C366" i="1"/>
  <c r="C176" i="1"/>
  <c r="C406" i="1"/>
  <c r="C27" i="1"/>
  <c r="C264" i="1"/>
  <c r="C229" i="1"/>
  <c r="C192" i="1"/>
  <c r="C355" i="1"/>
  <c r="C298" i="1"/>
  <c r="C57" i="1"/>
  <c r="C200" i="1"/>
  <c r="C201" i="1"/>
  <c r="C385" i="1"/>
  <c r="C312" i="1"/>
  <c r="C457" i="1"/>
  <c r="C110" i="1"/>
  <c r="C94" i="1"/>
  <c r="C419" i="1"/>
  <c r="C285" i="1"/>
  <c r="C317" i="1"/>
  <c r="C461" i="1"/>
  <c r="C249" i="1"/>
  <c r="C184" i="1"/>
  <c r="C444" i="1"/>
  <c r="C393" i="1"/>
  <c r="C187" i="1"/>
  <c r="C371" i="1"/>
  <c r="C367" i="1"/>
  <c r="C363" i="1"/>
  <c r="C349" i="1"/>
  <c r="C171" i="1"/>
  <c r="C460" i="1"/>
  <c r="C72" i="1"/>
  <c r="C143" i="1"/>
  <c r="C216" i="1"/>
  <c r="C462" i="1"/>
  <c r="C47" i="1"/>
  <c r="C12" i="1"/>
  <c r="C224" i="1"/>
  <c r="C315" i="1"/>
  <c r="C304" i="1"/>
  <c r="C362" i="1"/>
  <c r="C40" i="1"/>
  <c r="C155" i="1"/>
  <c r="C228" i="1"/>
  <c r="C92" i="1"/>
  <c r="C154" i="1"/>
  <c r="C125" i="1"/>
  <c r="C105" i="1"/>
  <c r="C83" i="1"/>
  <c r="C346" i="1"/>
  <c r="C377" i="1"/>
  <c r="C451" i="1"/>
  <c r="C431" i="1"/>
  <c r="C39" i="1"/>
  <c r="C441" i="1"/>
  <c r="C334" i="1"/>
  <c r="C302" i="1"/>
  <c r="C127" i="1"/>
  <c r="C245" i="1"/>
  <c r="C36" i="1"/>
  <c r="C69" i="1"/>
  <c r="C194" i="1"/>
  <c r="C300" i="1"/>
  <c r="C330" i="1"/>
  <c r="C364" i="1"/>
  <c r="C162" i="1"/>
  <c r="C426" i="1"/>
  <c r="C76" i="1"/>
  <c r="C318" i="1"/>
  <c r="C411" i="1"/>
  <c r="C77" i="1"/>
  <c r="C140" i="1"/>
  <c r="C222" i="1"/>
  <c r="C423" i="1"/>
  <c r="C262" i="1"/>
  <c r="C467" i="1"/>
  <c r="C247" i="1"/>
  <c r="C410" i="1"/>
  <c r="C180" i="1"/>
  <c r="C191" i="1"/>
  <c r="C266" i="1"/>
  <c r="C388" i="1"/>
  <c r="C306" i="1"/>
  <c r="C286" i="1"/>
  <c r="C189" i="1"/>
  <c r="C97" i="1"/>
  <c r="C328" i="1"/>
  <c r="C408" i="1"/>
  <c r="C370" i="1"/>
  <c r="C459" i="1"/>
  <c r="C374" i="1"/>
  <c r="C360" i="1"/>
  <c r="C17" i="1"/>
  <c r="C332" i="1"/>
  <c r="C199" i="1"/>
  <c r="C116" i="1"/>
  <c r="C121" i="1"/>
  <c r="C248" i="1"/>
  <c r="C238" i="1"/>
  <c r="C463" i="1"/>
  <c r="C59" i="1"/>
  <c r="C213" i="1"/>
  <c r="C172" i="1"/>
  <c r="C308" i="1"/>
  <c r="C53" i="1"/>
  <c r="C123" i="1"/>
  <c r="C78" i="1"/>
  <c r="C182" i="1"/>
  <c r="C65" i="1"/>
  <c r="C174" i="1"/>
  <c r="C142" i="1"/>
  <c r="C259" i="1"/>
  <c r="C30" i="1"/>
  <c r="C158" i="1"/>
  <c r="C203" i="1"/>
  <c r="C270" i="1"/>
  <c r="C139" i="1"/>
  <c r="C138" i="1"/>
  <c r="C74" i="1"/>
  <c r="C409" i="1"/>
  <c r="C314" i="1"/>
  <c r="C347" i="1"/>
  <c r="C263" i="1"/>
  <c r="C223" i="1"/>
  <c r="C331" i="1"/>
  <c r="C186" i="1"/>
  <c r="C46" i="1"/>
  <c r="C344" i="1"/>
  <c r="C369" i="1"/>
  <c r="C386" i="1"/>
  <c r="C233" i="1"/>
  <c r="C272" i="1"/>
  <c r="C324" i="1"/>
  <c r="C21" i="1"/>
  <c r="C166" i="1"/>
  <c r="C196" i="1"/>
  <c r="C190" i="1"/>
  <c r="C437" i="1"/>
  <c r="C274" i="1"/>
  <c r="C217" i="1"/>
  <c r="F479" i="1" l="1"/>
  <c r="G479" i="1" s="1"/>
  <c r="F478" i="1"/>
  <c r="C473" i="1"/>
  <c r="B150" i="1"/>
  <c r="G478" i="1"/>
  <c r="G480" i="1" s="1"/>
  <c r="B95" i="1"/>
  <c r="B83" i="1"/>
  <c r="B456" i="1"/>
  <c r="B122" i="1"/>
  <c r="B422" i="1"/>
  <c r="B363" i="1"/>
  <c r="B57" i="1"/>
  <c r="B153" i="1"/>
  <c r="B213" i="1"/>
  <c r="B35" i="1"/>
  <c r="B311" i="1"/>
  <c r="B429" i="1"/>
  <c r="B364" i="1"/>
  <c r="B299" i="1"/>
  <c r="B303" i="1"/>
  <c r="B11" i="1"/>
  <c r="B101" i="1"/>
  <c r="B314" i="1"/>
  <c r="B420" i="1"/>
  <c r="B166" i="1"/>
  <c r="B295" i="1"/>
  <c r="B276" i="1"/>
  <c r="B144" i="1"/>
  <c r="B243" i="1"/>
  <c r="B18" i="1"/>
  <c r="B443" i="1"/>
  <c r="B370" i="1"/>
  <c r="B374" i="1"/>
  <c r="B343" i="1"/>
  <c r="B390" i="1"/>
  <c r="B170" i="1"/>
  <c r="B339" i="1"/>
  <c r="B217" i="1"/>
  <c r="B403" i="1"/>
  <c r="B330" i="1"/>
  <c r="B119" i="1"/>
  <c r="B138" i="1"/>
  <c r="B76" i="1"/>
  <c r="B121" i="1"/>
  <c r="B450" i="1"/>
  <c r="B176" i="1"/>
  <c r="B423" i="1"/>
  <c r="B214" i="1"/>
  <c r="B437" i="1"/>
  <c r="B189" i="1"/>
  <c r="B65" i="1"/>
  <c r="B162" i="1"/>
  <c r="B60" i="1"/>
  <c r="B458" i="1"/>
  <c r="B154" i="1"/>
  <c r="B408" i="1"/>
  <c r="B309" i="1"/>
  <c r="B43" i="1"/>
  <c r="B53" i="1"/>
  <c r="B431" i="1"/>
  <c r="B373" i="1"/>
  <c r="B46" i="1"/>
  <c r="B10" i="1"/>
  <c r="B246" i="1"/>
  <c r="B392" i="1"/>
  <c r="B396" i="1"/>
  <c r="B132" i="1"/>
  <c r="B292" i="1"/>
  <c r="B186" i="1"/>
  <c r="B20" i="1"/>
  <c r="B192" i="1"/>
  <c r="B222" i="1"/>
  <c r="B307" i="1"/>
  <c r="B182" i="1"/>
  <c r="B157" i="1"/>
  <c r="B347" i="1"/>
  <c r="B286" i="1"/>
  <c r="B244" i="1"/>
  <c r="B291" i="1"/>
  <c r="B444" i="1"/>
  <c r="B97" i="1"/>
  <c r="B368" i="1"/>
  <c r="B404" i="1"/>
  <c r="B94" i="1"/>
  <c r="B428" i="1"/>
  <c r="B349" i="1"/>
  <c r="B36" i="1"/>
  <c r="B194" i="1"/>
  <c r="B267" i="1"/>
  <c r="B77" i="1"/>
  <c r="B321" i="1"/>
  <c r="B334" i="1"/>
  <c r="B126" i="1"/>
  <c r="B38" i="1"/>
  <c r="B372" i="1"/>
  <c r="B259" i="1"/>
  <c r="B8" i="1"/>
  <c r="B72" i="1"/>
  <c r="B430" i="1"/>
  <c r="B470" i="1"/>
  <c r="B167" i="1"/>
  <c r="B45" i="1"/>
  <c r="B231" i="1"/>
  <c r="B427" i="1"/>
  <c r="B152" i="1"/>
  <c r="B78" i="1"/>
  <c r="B406" i="1"/>
  <c r="B366" i="1"/>
  <c r="B225" i="1"/>
  <c r="B254" i="1"/>
  <c r="B421" i="1"/>
  <c r="B52" i="1"/>
  <c r="B224" i="1"/>
  <c r="B362" i="1"/>
  <c r="B220" i="1"/>
  <c r="B466" i="1"/>
  <c r="B409" i="1"/>
  <c r="B358" i="1"/>
  <c r="B79" i="1"/>
  <c r="B147" i="1"/>
  <c r="B195" i="1"/>
  <c r="B48" i="1"/>
  <c r="B33" i="1"/>
  <c r="B301" i="1"/>
  <c r="B127" i="1"/>
  <c r="B352" i="1"/>
  <c r="B179" i="1"/>
  <c r="B318" i="1"/>
  <c r="B215" i="1"/>
  <c r="B27" i="1"/>
  <c r="B252" i="1"/>
  <c r="B469" i="1"/>
  <c r="B203" i="1"/>
  <c r="B160" i="1"/>
  <c r="B436" i="1"/>
  <c r="B163" i="1"/>
  <c r="B451" i="1"/>
  <c r="B384" i="1"/>
  <c r="B42" i="1"/>
  <c r="B298" i="1"/>
  <c r="B165" i="1"/>
  <c r="B464" i="1"/>
  <c r="B306" i="1"/>
  <c r="B135" i="1"/>
  <c r="B218" i="1"/>
  <c r="B15" i="1"/>
  <c r="B325" i="1"/>
  <c r="B344" i="1"/>
  <c r="B211" i="1"/>
  <c r="B294" i="1"/>
  <c r="B7" i="1"/>
  <c r="B438" i="1"/>
  <c r="B253" i="1"/>
  <c r="B91" i="1"/>
  <c r="B116" i="1"/>
  <c r="B73" i="1"/>
  <c r="B435" i="1"/>
  <c r="B172" i="1"/>
  <c r="B365" i="1"/>
  <c r="B200" i="1"/>
  <c r="B64" i="1"/>
  <c r="B378" i="1"/>
  <c r="B296" i="1"/>
  <c r="B272" i="1"/>
  <c r="B313" i="1"/>
  <c r="B440" i="1"/>
  <c r="B265" i="1"/>
  <c r="B386" i="1"/>
  <c r="B92" i="1"/>
  <c r="B13" i="1"/>
  <c r="B130" i="1"/>
  <c r="B445" i="1"/>
  <c r="B360" i="1"/>
  <c r="B419" i="1"/>
  <c r="B40" i="1"/>
  <c r="B320" i="1"/>
  <c r="B380" i="1"/>
  <c r="B70" i="1"/>
  <c r="B120" i="1"/>
  <c r="B223" i="1"/>
  <c r="B209" i="1"/>
  <c r="B391" i="1"/>
  <c r="B439" i="1"/>
  <c r="B379" i="1"/>
  <c r="B234" i="1"/>
  <c r="B410" i="1"/>
  <c r="B337" i="1"/>
  <c r="B66" i="1"/>
  <c r="B227" i="1"/>
  <c r="B156" i="1"/>
  <c r="B328" i="1"/>
  <c r="B412" i="1"/>
  <c r="B158" i="1"/>
  <c r="B277" i="1"/>
  <c r="B136" i="1"/>
  <c r="B356" i="1"/>
  <c r="B269" i="1"/>
  <c r="B263" i="1"/>
  <c r="B336" i="1"/>
  <c r="B329" i="1"/>
  <c r="B468" i="1"/>
  <c r="B14" i="1"/>
  <c r="B361" i="1"/>
  <c r="B249" i="1"/>
  <c r="B109" i="1"/>
  <c r="B216" i="1"/>
  <c r="B164" i="1"/>
  <c r="B385" i="1"/>
  <c r="B24" i="1"/>
  <c r="B115" i="1"/>
  <c r="B124" i="1"/>
  <c r="B103" i="1"/>
  <c r="B400" i="1"/>
  <c r="B324" i="1"/>
  <c r="B397" i="1"/>
  <c r="B312" i="1"/>
  <c r="B377" i="1"/>
  <c r="B266" i="1"/>
  <c r="B177" i="1"/>
  <c r="B19" i="1"/>
  <c r="B205" i="1"/>
  <c r="B465" i="1"/>
  <c r="B442" i="1"/>
  <c r="B387" i="1"/>
  <c r="B237" i="1"/>
  <c r="B460" i="1"/>
  <c r="B226" i="1"/>
  <c r="B399" i="1"/>
  <c r="B418" i="1"/>
  <c r="B87" i="1"/>
  <c r="B315" i="1"/>
  <c r="B274" i="1"/>
  <c r="B355" i="1"/>
  <c r="B80" i="1"/>
  <c r="B110" i="1"/>
  <c r="B104" i="1"/>
  <c r="B327" i="1"/>
  <c r="B326" i="1"/>
  <c r="B452" i="1"/>
  <c r="B426" i="1"/>
  <c r="B357" i="1"/>
  <c r="B411" i="1"/>
  <c r="B434" i="1"/>
  <c r="B459" i="1"/>
  <c r="B319" i="1"/>
  <c r="B86" i="1"/>
  <c r="B171" i="1"/>
  <c r="B342" i="1"/>
  <c r="B56" i="1"/>
  <c r="B287" i="1"/>
  <c r="B333" i="1"/>
  <c r="B199" i="1"/>
  <c r="B236" i="1"/>
  <c r="B139" i="1"/>
  <c r="B242" i="1"/>
  <c r="B149" i="1"/>
  <c r="B142" i="1"/>
  <c r="B247" i="1"/>
  <c r="B141" i="1"/>
  <c r="B188" i="1"/>
  <c r="B245" i="1"/>
  <c r="B137" i="1"/>
  <c r="B59" i="1"/>
  <c r="B159" i="1"/>
  <c r="B260" i="1"/>
  <c r="B251" i="1"/>
  <c r="B30" i="1"/>
  <c r="B191" i="1"/>
  <c r="B102" i="1"/>
  <c r="B93" i="1"/>
  <c r="B300" i="1"/>
  <c r="B62" i="1"/>
  <c r="B389" i="1"/>
  <c r="B16" i="1"/>
  <c r="B96" i="1"/>
  <c r="B238" i="1"/>
  <c r="B143" i="1"/>
  <c r="B193" i="1"/>
  <c r="B348" i="1"/>
  <c r="B248" i="1"/>
  <c r="B293" i="1"/>
  <c r="B350" i="1"/>
  <c r="B359" i="1"/>
  <c r="B187" i="1"/>
  <c r="B99" i="1"/>
  <c r="B257" i="1"/>
  <c r="B297" i="1"/>
  <c r="B34" i="1"/>
  <c r="B322" i="1"/>
  <c r="B302" i="1"/>
  <c r="B125" i="1"/>
  <c r="B74" i="1"/>
  <c r="B151" i="1"/>
  <c r="B338" i="1"/>
  <c r="B184" i="1"/>
  <c r="B425" i="1"/>
  <c r="B316" i="1"/>
  <c r="B369" i="1"/>
  <c r="B178" i="1"/>
  <c r="B28" i="1"/>
  <c r="B335" i="1"/>
  <c r="B383" i="1"/>
  <c r="B345" i="1"/>
  <c r="B402" i="1"/>
  <c r="B21" i="1"/>
  <c r="B457" i="1"/>
  <c r="B196" i="1"/>
  <c r="B12" i="1"/>
  <c r="B346" i="1"/>
  <c r="B449" i="1"/>
  <c r="B55" i="1"/>
  <c r="B190" i="1"/>
  <c r="B180" i="1"/>
  <c r="B388" i="1"/>
  <c r="B17" i="1"/>
  <c r="B447" i="1"/>
  <c r="B375" i="1"/>
  <c r="B174" i="1"/>
  <c r="B118" i="1"/>
  <c r="B393" i="1"/>
  <c r="B201" i="1"/>
  <c r="B88" i="1"/>
  <c r="B185" i="1"/>
  <c r="B169" i="1"/>
  <c r="B416" i="1"/>
  <c r="B129" i="1"/>
  <c r="B63" i="1"/>
  <c r="B228" i="1"/>
  <c r="B340" i="1"/>
  <c r="B240" i="1"/>
  <c r="B69" i="1"/>
  <c r="B9" i="1"/>
  <c r="B331" i="1"/>
  <c r="B105" i="1"/>
  <c r="B123" i="1"/>
  <c r="B235" i="1"/>
  <c r="B168" i="1"/>
  <c r="B433" i="1"/>
  <c r="B407" i="1"/>
  <c r="B304" i="1"/>
  <c r="B250" i="1"/>
  <c r="B376" i="1"/>
  <c r="B261" i="1"/>
  <c r="B140" i="1"/>
  <c r="B278" i="1"/>
  <c r="B233" i="1"/>
  <c r="B279" i="1"/>
  <c r="B308" i="1"/>
  <c r="B207" i="1" l="1"/>
  <c r="B258" i="1"/>
  <c r="B54" i="1"/>
  <c r="B32" i="1"/>
  <c r="B323" i="1"/>
  <c r="B264" i="1"/>
  <c r="B317" i="1"/>
  <c r="B61" i="1"/>
  <c r="B394" i="1"/>
  <c r="B155" i="1"/>
  <c r="B289" i="1"/>
  <c r="B401" i="1"/>
  <c r="B111" i="1"/>
  <c r="B112" i="1"/>
  <c r="B67" i="1"/>
  <c r="B462" i="1"/>
  <c r="B454" i="1"/>
  <c r="B280" i="1"/>
  <c r="B285" i="1"/>
  <c r="B37" i="1"/>
  <c r="B68" i="1"/>
  <c r="B310" i="1"/>
  <c r="B175" i="1"/>
  <c r="B441" i="1"/>
  <c r="B229" i="1"/>
  <c r="B467" i="1"/>
  <c r="B463" i="1"/>
  <c r="B58" i="1"/>
  <c r="B71" i="1"/>
  <c r="B341" i="1"/>
  <c r="B85" i="1"/>
  <c r="B273" i="1"/>
  <c r="B75" i="1"/>
  <c r="B367" i="1"/>
  <c r="B84" i="1"/>
  <c r="B395" i="1"/>
  <c r="B39" i="1"/>
  <c r="B371" i="1"/>
  <c r="B432" i="1"/>
  <c r="B398" i="1"/>
  <c r="B98" i="1"/>
  <c r="B161" i="1"/>
  <c r="B173" i="1"/>
  <c r="B47" i="1"/>
  <c r="B332" i="1"/>
  <c r="B108" i="1"/>
  <c r="B262" i="1"/>
  <c r="B453" i="1"/>
  <c r="B148" i="1"/>
  <c r="B305" i="1"/>
  <c r="B424" i="1"/>
  <c r="B81" i="1"/>
  <c r="B117" i="1"/>
  <c r="B275" i="1"/>
  <c r="B270" i="1"/>
  <c r="B107" i="1"/>
  <c r="B405" i="1"/>
  <c r="B351" i="1"/>
  <c r="B461" i="1"/>
  <c r="B455" i="1"/>
  <c r="B51" i="1"/>
  <c r="B82" i="1"/>
  <c r="K485" i="1" l="1"/>
  <c r="J498" i="1"/>
  <c r="K498" i="1" s="1"/>
  <c r="J487" i="1"/>
  <c r="K487" i="1" s="1"/>
  <c r="J492" i="1"/>
  <c r="K492" i="1" s="1"/>
  <c r="J497" i="1"/>
  <c r="K497" i="1" s="1"/>
  <c r="J491" i="1"/>
  <c r="K491" i="1" s="1"/>
  <c r="J496" i="1"/>
  <c r="K496" i="1" s="1"/>
  <c r="J490" i="1"/>
  <c r="K490" i="1" s="1"/>
  <c r="J495" i="1"/>
  <c r="K495" i="1" s="1"/>
  <c r="J489" i="1"/>
  <c r="K489" i="1" s="1"/>
  <c r="J494" i="1"/>
  <c r="K494" i="1" s="1"/>
  <c r="J488" i="1"/>
  <c r="K488" i="1" s="1"/>
  <c r="J493" i="1"/>
  <c r="K493" i="1" s="1"/>
  <c r="J500" i="1" l="1"/>
</calcChain>
</file>

<file path=xl/sharedStrings.xml><?xml version="1.0" encoding="utf-8"?>
<sst xmlns="http://schemas.openxmlformats.org/spreadsheetml/2006/main" count="38025" uniqueCount="3720">
  <si>
    <t>22/05/2015</t>
  </si>
  <si>
    <t>CUESTA ACELERAR, TESTIGO BAS ENCENDIDO EN EL TABLERO, SALE OLOR A QUEMADO DEL INTERIOR DEL TABLERO</t>
  </si>
  <si>
    <t>P</t>
  </si>
  <si>
    <t>PEZUK ERNESTO</t>
  </si>
  <si>
    <t>SALTA Nｺ 1215</t>
  </si>
  <si>
    <t>POSADAS</t>
  </si>
  <si>
    <t>Misiones</t>
  </si>
  <si>
    <t>ARG</t>
  </si>
  <si>
    <t>e_pezuk@yahoo.com.ar</t>
  </si>
  <si>
    <t>000MB</t>
  </si>
  <si>
    <t>V010</t>
  </si>
  <si>
    <t>21600W</t>
  </si>
  <si>
    <t>DBLJ65G61T001560</t>
  </si>
  <si>
    <t>01/06/2015</t>
  </si>
  <si>
    <t>ruidos en el motor, direccion vibra, verificar tren delantero</t>
  </si>
  <si>
    <t>E</t>
  </si>
  <si>
    <t>FEBRE DESPONTIN JULIO ALEJANDRO</t>
  </si>
  <si>
    <t>AV. URUGUAY 5062</t>
  </si>
  <si>
    <t>21552W</t>
  </si>
  <si>
    <t>DDGF7HB7DA841072</t>
  </si>
  <si>
    <t>26/05/2015</t>
  </si>
  <si>
    <t>SERVICIO DE MANTENIMIENTO B</t>
  </si>
  <si>
    <t>THOMAS MIGUEL ARTURO</t>
  </si>
  <si>
    <t>3 DE FEBRERO 598</t>
  </si>
  <si>
    <t>21666W</t>
  </si>
  <si>
    <t>DCAB13E91X741827</t>
  </si>
  <si>
    <t>09/06/2015</t>
  </si>
  <si>
    <t>VENTILADOR DE MOTOR NO ACOPLA, MEDIDOR DE COMBUSTIBLE MARCA MAL CUANDO ESTA LLENO MARCA RESERVA</t>
  </si>
  <si>
    <t>URUMPTA S.R.L.</t>
  </si>
  <si>
    <t>REPUBLICA DE LIBANO 2636</t>
  </si>
  <si>
    <t>jjmelegatti@gmail.com</t>
  </si>
  <si>
    <t>21679W</t>
  </si>
  <si>
    <t>DDGF41X28F114936</t>
  </si>
  <si>
    <t>10/06/2015</t>
  </si>
  <si>
    <t>11/06/2015</t>
  </si>
  <si>
    <t>SERVICIO DE MANTENIMIENTO, TRANSPIRA ACEITE POR LA CAJA DE CAMBIOS, SI ES NECESARIO REEMPLAZAR ACEITE Y FILTRO DE CAJA, PRESUPUESTAR REPARACION POR CHOQUE</t>
  </si>
  <si>
    <t>FORESTAL GARUHAPE S. R. L.</t>
  </si>
  <si>
    <t>RUTA NAC.12-KM 1478.8 0 PISO:1</t>
  </si>
  <si>
    <t>GARUHAPE</t>
  </si>
  <si>
    <t>21633W</t>
  </si>
  <si>
    <t>DCGG81D29F234851</t>
  </si>
  <si>
    <t>04/06/2015</t>
  </si>
  <si>
    <t>SERVICIO DE MANTENIMIENTO A2</t>
  </si>
  <si>
    <t>SANTIAGO LIN</t>
  </si>
  <si>
    <t>GUATAMBU S/N 3 PISO</t>
  </si>
  <si>
    <t>IGUAZU</t>
  </si>
  <si>
    <t>21674W</t>
  </si>
  <si>
    <t>DDGF4JB6EA877636</t>
  </si>
  <si>
    <t>SERVICIO DE MANTENIMIENTO REALIZAR</t>
  </si>
  <si>
    <t>AAP ALDO ANIBAL</t>
  </si>
  <si>
    <t>AV LIBERTADOR S/N LOTE 2 Y 3</t>
  </si>
  <si>
    <t>COMANDANTE ANDRESITO</t>
  </si>
  <si>
    <t>22001W</t>
  </si>
  <si>
    <t>30/07/2015</t>
  </si>
  <si>
    <t>TESTIGOS DE ABS ESP Y PRESION DE NEUMATICOS QUEDAN ENCENDIDOS EN EL TABLERO, ADEMAS NO SUNCIONA SISTEMA ECO</t>
  </si>
  <si>
    <t>21694W</t>
  </si>
  <si>
    <t>DDGF4HB9EA846967</t>
  </si>
  <si>
    <t>12/06/2015</t>
  </si>
  <si>
    <t>SERVICIO DE MANTENIMIENTO, SE DESCONECTA EL BLUETOOTH, ESPORADICAMENTE APARECEN RAYAS EN EL TABLERO DE LA RADIO, SE SIENTE MUCHO LOS OLORES DE MONOXIDO DE OTROS AUTOS, LA DIRECCION TIRA UN POCO PARA LA DERECHA</t>
  </si>
  <si>
    <t>ABRAZIAN, GUSTAVO</t>
  </si>
  <si>
    <t>JUNIN 2054</t>
  </si>
  <si>
    <t>21891W</t>
  </si>
  <si>
    <t>13/07/2015</t>
  </si>
  <si>
    <t>REEMPLAZAR PASTILLAS DE FRENOS DELANTERAS</t>
  </si>
  <si>
    <t>21717W</t>
  </si>
  <si>
    <t>DBRF64J71A115930</t>
  </si>
  <si>
    <t>16/06/2015</t>
  </si>
  <si>
    <t>SERVICIO DE MANTENIMIENTO, REALIZAR DIAGNOSTICO DE FALLA POR AVERIAS QUE INDICA EN EL TABLERO, REALIZAR PRESUPUESTO POR BURLETES DE PUERTAS, REVESTIMIENTO DE TECHO, ESPEJO LATERAL IZQUIERDO, REPARACION GUARDABARRO DELANTERO DERECHO, RECUBRIMIENTO INTERIOR</t>
  </si>
  <si>
    <t>QUELAS JOSE</t>
  </si>
  <si>
    <t>AV. CORRIENTES 1609</t>
  </si>
  <si>
    <t>losparaisossrl@hotmail.</t>
  </si>
  <si>
    <t>com</t>
  </si>
  <si>
    <t>21727W</t>
  </si>
  <si>
    <t>DCGG8BB7DF898391</t>
  </si>
  <si>
    <t>17/06/2015</t>
  </si>
  <si>
    <t>18/06/2015</t>
  </si>
  <si>
    <t>SERVICIO DE MANTENIMIENTO</t>
  </si>
  <si>
    <t>FERNANDEZ CARLOS ALBERTO</t>
  </si>
  <si>
    <t>FRENCH 822</t>
  </si>
  <si>
    <t>OBERA</t>
  </si>
  <si>
    <t>FERCARLOSALBERTO?4GMAIL</t>
  </si>
  <si>
    <t>.COM</t>
  </si>
  <si>
    <t>21490W</t>
  </si>
  <si>
    <t>DCBB22E79A450303</t>
  </si>
  <si>
    <t>14/05/2015</t>
  </si>
  <si>
    <t>SAUER ENRIQUE Y TONN ELENA MARIA</t>
  </si>
  <si>
    <t>2ｰ SECCION</t>
  </si>
  <si>
    <t>SAN CARLOS</t>
  </si>
  <si>
    <t>Corrientes</t>
  </si>
  <si>
    <t>21693W</t>
  </si>
  <si>
    <t>DCGG8BB3BF624814</t>
  </si>
  <si>
    <t>SENSOR DE ESTACIONAMIENTO NO FUNCIONA</t>
  </si>
  <si>
    <t>SAUER GERMAN ANDRES</t>
  </si>
  <si>
    <t>SAN MARTIN 2154</t>
  </si>
  <si>
    <t>21680W</t>
  </si>
  <si>
    <t>DCGG9AB9EG161776</t>
  </si>
  <si>
    <t>SERVICIO DE MANTENIMIENTO, EL PORTON AVECES ABRE PERO NO SE LEVANTA</t>
  </si>
  <si>
    <t>VIZCARRA JORGE</t>
  </si>
  <si>
    <t>CALLE ARENHERT Nｺ 377</t>
  </si>
  <si>
    <t>ELDORADO</t>
  </si>
  <si>
    <t>JHVIZCARRA@HOTMAIL.COM</t>
  </si>
  <si>
    <t>V030</t>
  </si>
  <si>
    <t>21757W</t>
  </si>
  <si>
    <t>DCGG8BB7BF568621</t>
  </si>
  <si>
    <t>23/06/2015</t>
  </si>
  <si>
    <t>SERVICIO DE MANTENIMIENTO, LUZ DE CRUCE DERECHA QUEMADA</t>
  </si>
  <si>
    <t>INDEGO AUSTRAL SRL</t>
  </si>
  <si>
    <t>O'HIGGINS</t>
  </si>
  <si>
    <t>LAS HERAS</t>
  </si>
  <si>
    <t>Santa Cruz</t>
  </si>
  <si>
    <t>acarambia@hotmail.com</t>
  </si>
  <si>
    <t>21762W</t>
  </si>
  <si>
    <t>DDBF4DB7EJ093441</t>
  </si>
  <si>
    <t>PERDIDA DE ACEITE DE MOTOR</t>
  </si>
  <si>
    <t>CARLOS CESAR RODRIGUEZ</t>
  </si>
  <si>
    <t>VON WEKNICKE 3020</t>
  </si>
  <si>
    <t>SAN ISIDRO</t>
  </si>
  <si>
    <t>Buenos Aires</t>
  </si>
  <si>
    <t>011 1</t>
  </si>
  <si>
    <t>nano6471@gmail.com</t>
  </si>
  <si>
    <t>21630W</t>
  </si>
  <si>
    <t>DDGF4JB6CA550036</t>
  </si>
  <si>
    <t>SERVICIO DE MANTENIEMINTO B1</t>
  </si>
  <si>
    <t>WEBER DENIS DANIEL</t>
  </si>
  <si>
    <t>TIERRA DEL FUEGO</t>
  </si>
  <si>
    <t>CAMPO GRANDE</t>
  </si>
  <si>
    <t>sanatorioweber@gamail.c</t>
  </si>
  <si>
    <t>om</t>
  </si>
  <si>
    <t>21646W</t>
  </si>
  <si>
    <t>DDGF4JB2CA567111</t>
  </si>
  <si>
    <t>05/06/2015</t>
  </si>
  <si>
    <t>SERVICIO DE MANTENIMIENTO A, COLOCAR BULONES DE RUEDAS FALTANTE, COLOCAR CENTRO DE RUEDA</t>
  </si>
  <si>
    <t>DOMACINOVIC NICOLAS</t>
  </si>
  <si>
    <t>BERTOLI Nｺ 293</t>
  </si>
  <si>
    <t>DOMACINOVIC.NICOLAS@GMA</t>
  </si>
  <si>
    <t>IL.COM</t>
  </si>
  <si>
    <t>21369W</t>
  </si>
  <si>
    <t>DDGF4HB9EA900770</t>
  </si>
  <si>
    <t>24/04/2015</t>
  </si>
  <si>
    <t>Se cargo gas oil, Promo check clase C</t>
  </si>
  <si>
    <t>NATUR S.A</t>
  </si>
  <si>
    <t>AV. BELGRANO 1392</t>
  </si>
  <si>
    <t>LEANDRO N. ALEM</t>
  </si>
  <si>
    <t>21069W</t>
  </si>
  <si>
    <t>DDGF4BB0AF455129</t>
  </si>
  <si>
    <t>10/03/2015</t>
  </si>
  <si>
    <t>SERVICIO DE MANTENIMIENTO, VERIFICAR TREN DELANTERO PORQUE SE ESCUCHA UN PEQUEﾑO GOLPE AL PASAR POR ALGUN LOMO DE BURRO O VADEN, VERIFICAR CALIBRACION DE LOS  NEUMATICOS</t>
  </si>
  <si>
    <t>SILVEIRA MARQUEZ JOSE LUIS</t>
  </si>
  <si>
    <t>AV. LOPEZ TORRRES 5549</t>
  </si>
  <si>
    <t>21417W</t>
  </si>
  <si>
    <t>DDGF4HB3EA895081</t>
  </si>
  <si>
    <t>30/04/2015</t>
  </si>
  <si>
    <t>REALIZAR PROMOCHECK Y PROGRAMAR ESPEJOS PARA QUE SE ARREBATAN CON EL CIERRE CENTRALIZADO DE LA LLAVE</t>
  </si>
  <si>
    <t>EMPRENDIMIENTOS CATARATAS SRL</t>
  </si>
  <si>
    <t>AYACUCHO Nｺ 2274</t>
  </si>
  <si>
    <t>.......................</t>
  </si>
  <si>
    <t>.................</t>
  </si>
  <si>
    <t>21713W</t>
  </si>
  <si>
    <t>DCGG81D89F293337</t>
  </si>
  <si>
    <t>Control de temperatura de motor, falta de potencia luz del.quemada</t>
  </si>
  <si>
    <t>CERROS DE ﾑACANGUAZU SA</t>
  </si>
  <si>
    <t>COLON 78</t>
  </si>
  <si>
    <t>21443W</t>
  </si>
  <si>
    <t>DDGF0CB6DA698842</t>
  </si>
  <si>
    <t>06/05/2015</t>
  </si>
  <si>
    <t>SERVICIO DE MANTENIMIENTO A1</t>
  </si>
  <si>
    <t>BARRIOS LUIS ARTURO</t>
  </si>
  <si>
    <t>AV. ALMAFUERTE 4778</t>
  </si>
  <si>
    <t>21919W</t>
  </si>
  <si>
    <t>DDGJ4HB3DG057370</t>
  </si>
  <si>
    <t>15/07/2015</t>
  </si>
  <si>
    <t>Reemplazar pastillas de frenos delanteras ya diagnosticado en el servicio de mantenimiento anterior, ruidos al reclinar el asiento del acompante y marca en el tablero esporadicamente una sel, principalmente al arrancar, acomodar spoiler delantero estaPM</t>
  </si>
  <si>
    <t>O</t>
  </si>
  <si>
    <t>RINIGO FERNANDO SEBASTIAN                                 29</t>
  </si>
  <si>
    <t>CHUBUT 1929                                                 PO</t>
  </si>
  <si>
    <t>SADAS                       33</t>
  </si>
  <si>
    <t>Misiones                      AR</t>
  </si>
  <si>
    <t>G</t>
  </si>
  <si>
    <t>21374W</t>
  </si>
  <si>
    <t>DCGG9AB0EG269042</t>
  </si>
  <si>
    <t>COLOCAR ALFOMBRE EN CORTESIA</t>
  </si>
  <si>
    <t>AUTOMOTORES EL CONDOR S. A.</t>
  </si>
  <si>
    <t>RUTA 12 KM. 8 1/2</t>
  </si>
  <si>
    <t>GARUPA</t>
  </si>
  <si>
    <t>21088W</t>
  </si>
  <si>
    <t>DDSJ4EB4EN032991</t>
  </si>
  <si>
    <t>11/03/2015</t>
  </si>
  <si>
    <t>REEMPLAZAR PASTILLAS DE FRENOS DELANTERAS, PROGRAMAR EZS YA DIAGNOSTICADO EN ENTRADAS ANTERIORES AL TALLER, COLOCAR PLATICOS DE ABAJO MOTOR</t>
  </si>
  <si>
    <t>BELLONI BRUNO ENRIQUE</t>
  </si>
  <si>
    <t>IVANOWSKY Nｺ 1975</t>
  </si>
  <si>
    <t>21625W</t>
  </si>
  <si>
    <t>03/06/2015</t>
  </si>
  <si>
    <t>pintura de guardabarro del.izq. raspado, rayado</t>
  </si>
  <si>
    <t>21314W</t>
  </si>
  <si>
    <t>16/04/2015</t>
  </si>
  <si>
    <t>RUIDOS Y GOLPES EN TREN DELANTERO</t>
  </si>
  <si>
    <t>21141W</t>
  </si>
  <si>
    <t>DCGG8BB6DF925192</t>
  </si>
  <si>
    <t>18/03/2015</t>
  </si>
  <si>
    <t>SERVICIO DE MANTENIMIENTO A</t>
  </si>
  <si>
    <t>RUTAS DEL MERCOSUR S. A. T.</t>
  </si>
  <si>
    <t>RUTA 14 KM. 1203</t>
  </si>
  <si>
    <t>ARISTOBULO DEL VALLE</t>
  </si>
  <si>
    <t>21356W</t>
  </si>
  <si>
    <t>DCGG8BB5DF902762</t>
  </si>
  <si>
    <t>23/04/2015</t>
  </si>
  <si>
    <t>PROMOCHECK, VER AMORTIGUADORES HACEN RUIDO, VERIFICAR ALINEACIION Y DESGASTE DE CUBIERTAS</t>
  </si>
  <si>
    <t>HENN Y CIA SRL</t>
  </si>
  <si>
    <t>AVDA. RIVADAVIA  130</t>
  </si>
  <si>
    <t>EL SOBERBIO</t>
  </si>
  <si>
    <t>21286W</t>
  </si>
  <si>
    <t>13/04/2015</t>
  </si>
  <si>
    <t>REEMPLAZAR LOS 4 NEUMATICOS, REALIZAR SERVICIO DE MANTENIMEINTO</t>
  </si>
  <si>
    <t>21077W</t>
  </si>
  <si>
    <t>DDGF4HB2BA414295</t>
  </si>
  <si>
    <t>SE ENCIENDE EL TESTIGO CHECK DEL MOTOR Y FALLA</t>
  </si>
  <si>
    <t>KOWALCZYC CARLOS E</t>
  </si>
  <si>
    <t>GRAL PAZ 1963</t>
  </si>
  <si>
    <t>21360W</t>
  </si>
  <si>
    <t>Se encendio el check y falla el motor</t>
  </si>
  <si>
    <t>21940W</t>
  </si>
  <si>
    <t>DDGF4JB5DA796853</t>
  </si>
  <si>
    <t>17/07/2015</t>
  </si>
  <si>
    <t>OMAR GUTIERREZ E HIJOS S.R.L</t>
  </si>
  <si>
    <t>AV BUSTAMANTE 2542</t>
  </si>
  <si>
    <t>21499W</t>
  </si>
  <si>
    <t>DDGF4JB5DF918663</t>
  </si>
  <si>
    <t>15/05/2015</t>
  </si>
  <si>
    <t>IZZI INGENIERIA S. R. L.</t>
  </si>
  <si>
    <t>LIBERTAD S/N</t>
  </si>
  <si>
    <t>CORPUS</t>
  </si>
  <si>
    <t>ingzaki@arnet.com.ar..</t>
  </si>
  <si>
    <t>21747W</t>
  </si>
  <si>
    <t>DCGG9AB4EG085934</t>
  </si>
  <si>
    <t>22/06/2015</t>
  </si>
  <si>
    <t>GONZALEZ JULIO</t>
  </si>
  <si>
    <t>RUTA 12 KM 10.5</t>
  </si>
  <si>
    <t>JULIOGONZALEZ2009@HOTMA</t>
  </si>
  <si>
    <t>21389W</t>
  </si>
  <si>
    <t>DCGG8BB1AF435657</t>
  </si>
  <si>
    <t>28/04/2015</t>
  </si>
  <si>
    <t>REEMPLAZAR DISCOS Y PASTILLAS DE FRENOS DELANTEROS</t>
  </si>
  <si>
    <t>RIEL S. R. L.</t>
  </si>
  <si>
    <t>AV. URUGUAY 5557</t>
  </si>
  <si>
    <t>21236W</t>
  </si>
  <si>
    <t>09/04/2015</t>
  </si>
  <si>
    <t>PROMOCHECK, EL CIERRE CENTRALIZADO ABRE BIEN PERO ESTA COSTANDO CERRAR. VERIFICAR FUNCIONAMIENTO DEL ENCENDEDOR</t>
  </si>
  <si>
    <t>21546W</t>
  </si>
  <si>
    <t>DDGF56X68F009301</t>
  </si>
  <si>
    <t>RUIDOS EN EJE TRASERO</t>
  </si>
  <si>
    <t>MAGALDI DANIEL</t>
  </si>
  <si>
    <t>Av. 115 Nｺ 5741</t>
  </si>
  <si>
    <t>Posadas</t>
  </si>
  <si>
    <t>21042W</t>
  </si>
  <si>
    <t>DDGF4HB1CA671238</t>
  </si>
  <si>
    <t>06/03/2015</t>
  </si>
  <si>
    <t>Actualizacion de GPS</t>
  </si>
  <si>
    <t>SANTIAGO SERGIO CESAR</t>
  </si>
  <si>
    <t>CORONEL ALVAREZ Nｺ 1575</t>
  </si>
  <si>
    <t>21439W</t>
  </si>
  <si>
    <t>DCBB8GB8BA659489</t>
  </si>
  <si>
    <t>05/05/2015</t>
  </si>
  <si>
    <t>REEMPLAZO PASTILLA DE FRENOS VERIFICAR CUAL YA QUE TIENE EL TESTIGO ENCENDIDO, SI ALCANZA EL TIEMPO HACER SERVICIO DE MANTENIMIENTO</t>
  </si>
  <si>
    <t>SANCHEZ OLGA ELIZABETH</t>
  </si>
  <si>
    <t>RIVADAVIA 1169</t>
  </si>
  <si>
    <t>VILLA OCAMPO</t>
  </si>
  <si>
    <t>Santa Fe</t>
  </si>
  <si>
    <t>nesled1969@hotmail.com</t>
  </si>
  <si>
    <t>21198W</t>
  </si>
  <si>
    <t>30/03/2015</t>
  </si>
  <si>
    <t>21740W</t>
  </si>
  <si>
    <t>19/06/2015</t>
  </si>
  <si>
    <t>21409W</t>
  </si>
  <si>
    <t>DDLJ5KB6EA097766</t>
  </si>
  <si>
    <t>29/04/2015</t>
  </si>
  <si>
    <t>REEMPLAZAR BATERIA AUXILIAR POR GARANTIA YA DIAGNOSTICADO EN ENTRADA ANTERIOR</t>
  </si>
  <si>
    <t>GILLUK JORGE JUAN</t>
  </si>
  <si>
    <t>RUTA NACIONAL Nｺ14 KM 1251</t>
  </si>
  <si>
    <t>SAN VICENTE</t>
  </si>
  <si>
    <t>21264W</t>
  </si>
  <si>
    <t>DDGF4HB2CA647059</t>
  </si>
  <si>
    <t>08/04/2015</t>
  </si>
  <si>
    <t>Testigo de frenos se eniende en el tablero</t>
  </si>
  <si>
    <t>LOPEZ HORACIO</t>
  </si>
  <si>
    <t>PERITO MORENO 4554</t>
  </si>
  <si>
    <t>yimilopez2007@gmail.com</t>
  </si>
  <si>
    <t>21938W</t>
  </si>
  <si>
    <t>21469W</t>
  </si>
  <si>
    <t>DDGF4BB5AA346422</t>
  </si>
  <si>
    <t>11/05/2015</t>
  </si>
  <si>
    <t>TIENE MUCHAS LAMPARAS QUEMADAS, REALIZAR PROMOCHECK</t>
  </si>
  <si>
    <t>WANIUKIEWICZ GLADIS IRINA</t>
  </si>
  <si>
    <t>RAMON GARCIA 440</t>
  </si>
  <si>
    <t>21586W</t>
  </si>
  <si>
    <t>DDGF4JB4DA830748</t>
  </si>
  <si>
    <t>29/05/2015</t>
  </si>
  <si>
    <t>SERVICIO DE MANTENIENTO</t>
  </si>
  <si>
    <t>KLINGBEIL ERNESTO</t>
  </si>
  <si>
    <t>SARGENTO CABRAL 767</t>
  </si>
  <si>
    <t>21663W</t>
  </si>
  <si>
    <t>DDBF4DB1EJ081785</t>
  </si>
  <si>
    <t>REPARACION POR CHOQUE</t>
  </si>
  <si>
    <t>EMPRESA RIO URUGUAY S.R.L.</t>
  </si>
  <si>
    <t>COMANDANTE ANDRESITO 34</t>
  </si>
  <si>
    <t>APOSTOLES</t>
  </si>
  <si>
    <t>21173W</t>
  </si>
  <si>
    <t>25/03/2015</t>
  </si>
  <si>
    <t>21840W</t>
  </si>
  <si>
    <t>02/07/2015</t>
  </si>
  <si>
    <t>presupuesto por choque en paragolpes trasero y guardabarro trasero izq.</t>
  </si>
  <si>
    <t>21577W</t>
  </si>
  <si>
    <t>DDGF4HB6CA564086</t>
  </si>
  <si>
    <t>28/05/2015</t>
  </si>
  <si>
    <t>OKULOVICH CARLOS ENRIQUE</t>
  </si>
  <si>
    <t>GDOR. BARREYRO 1270</t>
  </si>
  <si>
    <t>21416W</t>
  </si>
  <si>
    <t>DDGF4HB3DA696000</t>
  </si>
  <si>
    <t>SKANATA RICARDO TOMAS</t>
  </si>
  <si>
    <t>RIVADAVIA 2440</t>
  </si>
  <si>
    <t>21092W</t>
  </si>
  <si>
    <t>DDKJ5KB8EF244863</t>
  </si>
  <si>
    <t>16/03/2015</t>
  </si>
  <si>
    <t>BARRIOS GERARDO CACERES</t>
  </si>
  <si>
    <t>TRIPOLI 3667</t>
  </si>
  <si>
    <t>21716W</t>
  </si>
  <si>
    <t>SERVICIO DE MANTENIMIENTO, TESTIGO DE FRENOS EN EL TABLERO</t>
  </si>
  <si>
    <t>21075W</t>
  </si>
  <si>
    <t>DDBF4EB5EJ107061</t>
  </si>
  <si>
    <t>NO ABRE EL TECHO PANORAMICO</t>
  </si>
  <si>
    <t>MONZON PANDO NESTOR GONZALO ENRIQUE</t>
  </si>
  <si>
    <t>JOSE MARIA ROLON 1802</t>
  </si>
  <si>
    <t>CORRIENTES</t>
  </si>
  <si>
    <t>NH_MP@HOTMAIL.COM</t>
  </si>
  <si>
    <t>21297W</t>
  </si>
  <si>
    <t>14/04/2015</t>
  </si>
  <si>
    <t>21547W</t>
  </si>
  <si>
    <t>DDGJ4HB3CF852634</t>
  </si>
  <si>
    <t>CORRESPONDE A O.R.20540</t>
  </si>
  <si>
    <t>BRANDT REPRESENTACIONES SH</t>
  </si>
  <si>
    <t>TUCUMAN S/N</t>
  </si>
  <si>
    <t>COLONIA WANDA</t>
  </si>
  <si>
    <t>arnoldobrandt@yahoo.com</t>
  </si>
  <si>
    <t>.ar</t>
  </si>
  <si>
    <t>21018W</t>
  </si>
  <si>
    <t>DCGG8BB3BF571631</t>
  </si>
  <si>
    <t>03/03/2015</t>
  </si>
  <si>
    <t>SERVICIO DE MANTENIMIENTO B1</t>
  </si>
  <si>
    <t>21078W</t>
  </si>
  <si>
    <t>REEMPLAZAR LAMPARAS</t>
  </si>
  <si>
    <t>21521W</t>
  </si>
  <si>
    <t>19/05/2015</t>
  </si>
  <si>
    <t>VIBRACIONES Y PATINA EL EMBRAGUE, FARO TRASERO DERECHO ROTO</t>
  </si>
  <si>
    <t>21943W</t>
  </si>
  <si>
    <t>20/07/2015</t>
  </si>
  <si>
    <t>LAMPARAS QUEMADAS</t>
  </si>
  <si>
    <t>21228W</t>
  </si>
  <si>
    <t>06/04/2015</t>
  </si>
  <si>
    <t>REPARACION POR SINIESTRO</t>
  </si>
  <si>
    <t>21818W</t>
  </si>
  <si>
    <t>30/06/2015</t>
  </si>
  <si>
    <t>21815W</t>
  </si>
  <si>
    <t>DBRN52J66A849028</t>
  </si>
  <si>
    <t>SERVICIO DE MANTENIMIENTO A, SE ENCUENTRA ACELERADO MAS DE LO NORMAL</t>
  </si>
  <si>
    <t>MORANDINI GUSTAVO DANIEL</t>
  </si>
  <si>
    <t>SARMIENTO 1202</t>
  </si>
  <si>
    <t>21027W</t>
  </si>
  <si>
    <t>DCBB72E0AA530186</t>
  </si>
  <si>
    <t>04/03/2015</t>
  </si>
  <si>
    <t>LUZ DE GIRO DERECHO NO FUNCIONA,FARO TR.IZQ. ROTO, CINTURONES TRASEROS NO CIERRA</t>
  </si>
  <si>
    <t>AUTOSERVICIO CEFERINO RODRIGUEZ S. H.</t>
  </si>
  <si>
    <t>AV LIBERTADOR 1796</t>
  </si>
  <si>
    <t>ceferinorodriguez_sh@ar</t>
  </si>
  <si>
    <t>net.com.ar.</t>
  </si>
  <si>
    <t>21343W</t>
  </si>
  <si>
    <t>21/04/2015</t>
  </si>
  <si>
    <t>21667W</t>
  </si>
  <si>
    <t>Servicio de mantenimiento C, cinturones del asiento trasero no cierra, luz antiniebla del. derecho roto, pasa ruedas traseros rotos levanta cristal del.dercho no funciona.</t>
  </si>
  <si>
    <t>21944W</t>
  </si>
  <si>
    <t>DDGF4BB2BA403161</t>
  </si>
  <si>
    <t>Servicio de mantenimiento, verificar tren delantero del lado del acompante porque al circular por calles de empedrado se escucha un golpeteo, regular freno de estacionamiento                                                                               P</t>
  </si>
  <si>
    <t>A</t>
  </si>
  <si>
    <t>MADO HUGO WALTER                                           1</t>
  </si>
  <si>
    <t>AV. BUCHARDO Nｺ 1648                                        P</t>
  </si>
  <si>
    <t>OSADAS                       3</t>
  </si>
  <si>
    <t>Misiones                      A</t>
  </si>
  <si>
    <t>RG</t>
  </si>
  <si>
    <t>a</t>
  </si>
  <si>
    <t>mado_hugo@hotmail.com</t>
  </si>
  <si>
    <t>21984W</t>
  </si>
  <si>
    <t>DDGF4JB1BA511658</t>
  </si>
  <si>
    <t>28/07/2015</t>
  </si>
  <si>
    <t>VERIFICAR LUCES PORQUE EN EL TABLERO INDICA QUE HAY LAMPARAS QUEMADAS, QUEDAN PRENDIDA LAS LUCES AVECES DE UN LATERAL Y AVECES DEL OTRO, VERIFICAR INTENSIDAD DE ILUMINACION DEL TABLERO</t>
  </si>
  <si>
    <t>NICOLINI MIGLIARINI SOC DE HECHO</t>
  </si>
  <si>
    <t>JUNIN 1304</t>
  </si>
  <si>
    <t>Cordoba</t>
  </si>
  <si>
    <t>21481W</t>
  </si>
  <si>
    <t>DDKJ5GB0BF060358</t>
  </si>
  <si>
    <t>13/05/2015</t>
  </si>
  <si>
    <t>CAVALHEIRO NOEMIA PARECIDA</t>
  </si>
  <si>
    <t>RUTA 12 - KM 5 0</t>
  </si>
  <si>
    <t>21951W</t>
  </si>
  <si>
    <t>21/07/2015</t>
  </si>
  <si>
    <t>22/07/2015</t>
  </si>
  <si>
    <t>reemplazar parabrisas</t>
  </si>
  <si>
    <t>21550W</t>
  </si>
  <si>
    <t>DDGJ4HB2CF708203</t>
  </si>
  <si>
    <t>REEMPLAZAR SENSOR DE REVOLUCION DE RUEDA DELANTERA DERECHA YA DIAGNOSTICADO, REALIZAR PROMOCHECK, AL FRENAR O AL ACELERAR SE ESCUCHA COMO SI HUBIERA UN TORNILLO SUELTO EN LA ZONA DEL ASIENTO DEL CONDUCTOR VA Y VIENE</t>
  </si>
  <si>
    <t>MOYANO ALFREDO MIGUEL</t>
  </si>
  <si>
    <t>Alberdi 769</t>
  </si>
  <si>
    <t>ALFREDOMOYANO@GMAIL.COM</t>
  </si>
  <si>
    <t>21628W</t>
  </si>
  <si>
    <t>DDMH4DB9EN064647</t>
  </si>
  <si>
    <t>REEMPLAZAR NEUMATICOS</t>
  </si>
  <si>
    <t>21908W</t>
  </si>
  <si>
    <t>14/07/2015</t>
  </si>
  <si>
    <t>21872W</t>
  </si>
  <si>
    <t>07/07/2015</t>
  </si>
  <si>
    <t>REEMPLAZAR LOS AMORTIGUADORES TRASEROS</t>
  </si>
  <si>
    <t>21525W</t>
  </si>
  <si>
    <t>DDGF5HB1EA905807</t>
  </si>
  <si>
    <t>20/05/2015</t>
  </si>
  <si>
    <t>21181W</t>
  </si>
  <si>
    <t>26/03/2015</t>
  </si>
  <si>
    <t>PARRILLA DEL. Y GUARDA PLAST DEL.IZQ. ROTO</t>
  </si>
  <si>
    <t>21637W</t>
  </si>
  <si>
    <t>PASTILLAS DE FRENOS DEL. GASTADAS</t>
  </si>
  <si>
    <t>21319W</t>
  </si>
  <si>
    <t>DCBB77EX8A329138</t>
  </si>
  <si>
    <t>17/04/2015</t>
  </si>
  <si>
    <t>SERVICIO DE MANTENIMIENTO A, MEDIDOR DE COMBUSTIBLE MARCA MAL</t>
  </si>
  <si>
    <t>HREﾑUK S. A.</t>
  </si>
  <si>
    <t>LOTE AGRICOLA 52</t>
  </si>
  <si>
    <t>info@rosamonte.com.ar.</t>
  </si>
  <si>
    <t>21104W</t>
  </si>
  <si>
    <t>DDBF4DB9EJ172450</t>
  </si>
  <si>
    <t>13/03/2015</t>
  </si>
  <si>
    <t>MALDONADO GUSTAVO</t>
  </si>
  <si>
    <t>CORDOBA  2454 PISO 2 DTO.B</t>
  </si>
  <si>
    <t>21099W</t>
  </si>
  <si>
    <t>DDGF4JBXDA817759</t>
  </si>
  <si>
    <t>12/03/2015</t>
  </si>
  <si>
    <t>Luz de cruce izq. quemada, moldura de volante cromada despegada</t>
  </si>
  <si>
    <t>CERNADAS HUGO RICARDO</t>
  </si>
  <si>
    <t>AV SARMIENTO Y S. MARTIN</t>
  </si>
  <si>
    <t>SAN IGNACIO</t>
  </si>
  <si>
    <t>21856W</t>
  </si>
  <si>
    <t>DDGJ4HB8EG225957</t>
  </si>
  <si>
    <t>06/07/2015</t>
  </si>
  <si>
    <t>RUZAK ERNESTO BERNARDO</t>
  </si>
  <si>
    <t>LOTE 55 - FRACCION B - RUTA 14</t>
  </si>
  <si>
    <t>21610W</t>
  </si>
  <si>
    <t>DDGF4JBXEG232307</t>
  </si>
  <si>
    <t>02/06/2015</t>
  </si>
  <si>
    <t>TURANO HERNAN GUSTAVO RAMON</t>
  </si>
  <si>
    <t>LA RIOJA 1420</t>
  </si>
  <si>
    <t>HTURANO@arnet.com.ar..</t>
  </si>
  <si>
    <t>21431W</t>
  </si>
  <si>
    <t>DDFH33X68J225550</t>
  </si>
  <si>
    <t>04/05/2015</t>
  </si>
  <si>
    <t>SERVICIO DE MANTENIMIENTO B, VERIFICAR CALIBRACION DE LOS NEUMATICOS</t>
  </si>
  <si>
    <t>LITVIN ANGEL</t>
  </si>
  <si>
    <t>BOLIVAR 1949</t>
  </si>
  <si>
    <t>LITVINANGEL@HOTMAIL.COM</t>
  </si>
  <si>
    <t>21332W</t>
  </si>
  <si>
    <t>DDGJ4HBXDG014919</t>
  </si>
  <si>
    <t>20/04/2015</t>
  </si>
  <si>
    <t>REEMPLAZAR OPTICAS DELANTERAS Y  PARABRISAS ROTO.</t>
  </si>
  <si>
    <t>TOT. DISTRIBUCIONES S.R.L.</t>
  </si>
  <si>
    <t>GARABI 125 Piso:0 Dpto:0 S:0 T</t>
  </si>
  <si>
    <t>21561W</t>
  </si>
  <si>
    <t>DCGG8BB9DF933741</t>
  </si>
  <si>
    <t>27/05/2015</t>
  </si>
  <si>
    <t>SUBIZAR MARCELO RUBEN</t>
  </si>
  <si>
    <t>SAN MARTIN 1245</t>
  </si>
  <si>
    <t>MRSUBIZAR@CONSULTORASUB</t>
  </si>
  <si>
    <t>IZAR.COM.AR</t>
  </si>
  <si>
    <t>21300W</t>
  </si>
  <si>
    <t>15/04/2015</t>
  </si>
  <si>
    <t>AL ABRIR EL PORTON TRASERO HACE RUIDOS</t>
  </si>
  <si>
    <t>21130W</t>
  </si>
  <si>
    <t>17/03/2015</t>
  </si>
  <si>
    <t>REPROGRAMAR PORTON TRASERO, Y REGULAR LUCES</t>
  </si>
  <si>
    <t>21280W</t>
  </si>
  <si>
    <t>DDGF08X98F112843</t>
  </si>
  <si>
    <t>Despues de realizar la accion de servicio comenzo a indicar falla en los airbag delanteros, ya tuvo varias entradas para solucionar este problema, verificar funcionamiento del comnado para cambiar las emisoras</t>
  </si>
  <si>
    <t>ANDRUJOVICH PABLO</t>
  </si>
  <si>
    <t>LAVALLE 1251</t>
  </si>
  <si>
    <t>21001W</t>
  </si>
  <si>
    <t>02/03/2015</t>
  </si>
  <si>
    <t>ALERTA EN EL TABLERO SOBRE EL SISTEMA DEL AIRBA, ANTERIORMENTE SE REEMPLAZO UNIDAD DE CONTROL DEL AIRBAG, Y EN LA ULTIMA ENTRADA SE CONTROLO CABLEADO Y FUSIBLES, SE LIMPIARON LOS CONTACTOS Y SE CAMBIARON FUSIBLES, ESTA INVERTIDO LA ALERTA DEL CINTURON DE</t>
  </si>
  <si>
    <t>21874W</t>
  </si>
  <si>
    <t>08/07/2015</t>
  </si>
  <si>
    <t>SERVICIO DE MANTENIMIENTO B, CONTROLAR BATERIA PORQUE AVECES PARECIERA COMO QUE LE FORZA ARRANCAR, CONTROLAR CONSUMO DE COMBUSTIBLE, EN FRIO CONSUME 9 A 10 LITROS LUEGO DE UN TIMPO DE ANDAR BAJA DE 7 A 5 LITROS</t>
  </si>
  <si>
    <t>21983W</t>
  </si>
  <si>
    <t>27/07/2015</t>
  </si>
  <si>
    <t>Iba circulando y comenzo a fallar hasta que se apago, luego de eso no quizo arrancar mas, realizar un diagnostico y presupuesto por reparacion.</t>
  </si>
  <si>
    <t>21057W</t>
  </si>
  <si>
    <t>DDGF4JBXDA800847</t>
  </si>
  <si>
    <t>09/03/2015</t>
  </si>
  <si>
    <t>GIMENEZ AGUSTIN HORACIO Y GUIMENEZ FATIM</t>
  </si>
  <si>
    <t>ROQUE GONZALEZ S/N</t>
  </si>
  <si>
    <t>CANDELARIA</t>
  </si>
  <si>
    <t>21229W</t>
  </si>
  <si>
    <t>DDMH4DB3EN067060</t>
  </si>
  <si>
    <t>07/04/2015</t>
  </si>
  <si>
    <t>RUIDOS Y FALLA DE CAJA DE SEGUANDA A TERCERA Y TERCERA A SEGUNDA VELOCIDAD</t>
  </si>
  <si>
    <t>REGALI ALBERTO JOSE Y/O ROLON NILDA CATA</t>
  </si>
  <si>
    <t>SALTA Nｺ 2441</t>
  </si>
  <si>
    <t>21953W</t>
  </si>
  <si>
    <t>LOS FAROS SE LLENAN DE HUMEDAD CUANDO LLUEVE</t>
  </si>
  <si>
    <t>21006W</t>
  </si>
  <si>
    <t>DCAB13E35A530180</t>
  </si>
  <si>
    <t>Cambio de aceite y filtro de caja aut.</t>
  </si>
  <si>
    <t>CAﾑETE LUIS NORBERTO</t>
  </si>
  <si>
    <t>KM 208</t>
  </si>
  <si>
    <t>fabricamaranata@hotmail</t>
  </si>
  <si>
    <t>.com.ar</t>
  </si>
  <si>
    <t>21244W</t>
  </si>
  <si>
    <t>REEMPLAZAR LAMPARAS QUEMADAS</t>
  </si>
  <si>
    <t>21072W</t>
  </si>
  <si>
    <t>DCGG9AB2EG166401</t>
  </si>
  <si>
    <t>SERVICIO DE MANTENIMIENTO PRE-ENTREGA</t>
  </si>
  <si>
    <t>21340W</t>
  </si>
  <si>
    <t>DCBB8GB1BA693502</t>
  </si>
  <si>
    <t>TESTIGO ABS QUEDA ENCEDIDO EN TABLER</t>
  </si>
  <si>
    <t>BOR - COM S. A.</t>
  </si>
  <si>
    <t>CATAMARCA 1415</t>
  </si>
  <si>
    <t>compes@arnet.com.ar</t>
  </si>
  <si>
    <t>22004W</t>
  </si>
  <si>
    <t>DCGG9AB4EG210687</t>
  </si>
  <si>
    <t>VALOIS SACIFIA</t>
  </si>
  <si>
    <t>RUTA Nｺ12 KM 68</t>
  </si>
  <si>
    <t>GOBERNADOR ROCA</t>
  </si>
  <si>
    <t>21101W</t>
  </si>
  <si>
    <t>DCDA5HB8EA349498</t>
  </si>
  <si>
    <t>EL VASCO S.A</t>
  </si>
  <si>
    <t>JUNIN 2096</t>
  </si>
  <si>
    <t>21483W</t>
  </si>
  <si>
    <t>DDGF5HB5EA846874</t>
  </si>
  <si>
    <t>REALIZAR PROMOCHECK, SERVICIO DE MANTENIMIENTO B</t>
  </si>
  <si>
    <t>MERCHENSKY NICOLAS</t>
  </si>
  <si>
    <t>25 DE MAYO Nｺ 83</t>
  </si>
  <si>
    <t>21248W</t>
  </si>
  <si>
    <t>DDGF41X99A170418</t>
  </si>
  <si>
    <t>SERVICIO DE MANTENIMIENTO, REEMPLAZAR COMANDO DE LUCES YA DIAGNOSTICADO EN LA ENTRADA ANTERIOR (OR 20509), VERIFICAR TREN DELANTERO PORQUE GOLPEA DEL LADO DEL DERECHO LUEGO DE HABER PASADO POR UN POZO</t>
  </si>
  <si>
    <t>NEUMA RESPIRATORIA SRL</t>
  </si>
  <si>
    <t>25 DE MAYO 2241</t>
  </si>
  <si>
    <t>rodolfostucke@gmail.com</t>
  </si>
  <si>
    <t>21687W</t>
  </si>
  <si>
    <t>DCBB8GB5BA699187</t>
  </si>
  <si>
    <t>SERVICIO DE MANTENIMIENTO B, TESTIGO DE ABS Y ESP QUEDA ENCEDIDO EN EL TABLERO</t>
  </si>
  <si>
    <t>PETROIGUAZU S.A</t>
  </si>
  <si>
    <t>V AGUIRRE Y CORDOBA</t>
  </si>
  <si>
    <t>21515W</t>
  </si>
  <si>
    <t>DCBB22E69A412299</t>
  </si>
  <si>
    <t>SERVICIO DE MANTENIMIENTO B, PORTON TRASERO NO CIERRA,SENSORES DE ESTACIONAMIENTO NO FUNCIONA, SE ENCIENDE ESP, SE APAGAN Y ENCIENDEN LAS LUCES SOLAS, LUZ DE GIRO Y STOP LADO DERECHO NO FUNCIONA</t>
  </si>
  <si>
    <t>21768W</t>
  </si>
  <si>
    <t>DCBB2CB3BA654199</t>
  </si>
  <si>
    <t>24/06/2015</t>
  </si>
  <si>
    <t>FINKE HECTOR NORBERTO</t>
  </si>
  <si>
    <t>RUTA NAC. 14 KM 30.5</t>
  </si>
  <si>
    <t>21542W</t>
  </si>
  <si>
    <t>DDGF4HB0EA868565</t>
  </si>
  <si>
    <t>21046W</t>
  </si>
  <si>
    <t>DCGG9AB9EG196477</t>
  </si>
  <si>
    <t>Reparacion por choque</t>
  </si>
  <si>
    <t>21380W</t>
  </si>
  <si>
    <t>27/04/2015</t>
  </si>
  <si>
    <t>21844W</t>
  </si>
  <si>
    <t>03/07/2015</t>
  </si>
  <si>
    <t>SERVICIO DE MANTENIMIENTO A3, RUIDOS ,GOLPETEOS EN EL MOTOR PROBLABLEMENTE INYECCION,LUCES INTELIGENTE SE DESACTIVA,LA CAJA GOLPEA Y SACUDE DE 2DA A TERCERA Y CUARTA Y CUANDO HACE LOS REBAJES.</t>
  </si>
  <si>
    <t>21058W</t>
  </si>
  <si>
    <t>DDGJ4HB2DG017913</t>
  </si>
  <si>
    <t>SANABRIA MAURO RUBEN</t>
  </si>
  <si>
    <t>CALLE 1ｺ DE MAYO</t>
  </si>
  <si>
    <t>SAN JAVIER</t>
  </si>
  <si>
    <t>ALQUIMIASSRL@ARNET.COM.</t>
  </si>
  <si>
    <t>AR</t>
  </si>
  <si>
    <t>21326W</t>
  </si>
  <si>
    <t>DDGF4JB6DF940140</t>
  </si>
  <si>
    <t>SERVICIO DE MANTENIMIENTO B, REALIZAR DIAGNOSTICO DE FALLA, SE HABIA ENCENDIDO EL CONTROL DE TRACCION Y NO SE APAGABA MAS, RUIDOS EN RUEDA TRASERA DERECHA, COMO SI HUBIERA UNA CHAPA SUELTA, O UNA CHAPITA ROSANDO CONSTANTEMENTE, REALIZAR PROMOCHECK</t>
  </si>
  <si>
    <t>KLIMIUK MIRIAN ELISA</t>
  </si>
  <si>
    <t>Bｪ ARENHART - LOTE 8 M:B</t>
  </si>
  <si>
    <t>21065W</t>
  </si>
  <si>
    <t>DDBF4DB4EJ160030</t>
  </si>
  <si>
    <t>GONZALEZ ALBERTO RAMON</t>
  </si>
  <si>
    <t>SUIPACHA CASA 9</t>
  </si>
  <si>
    <t>ELSOBERBIO</t>
  </si>
  <si>
    <t>betitogonzalez61@gmail.</t>
  </si>
  <si>
    <t>21853W</t>
  </si>
  <si>
    <t>DDMH4DB1EN054467</t>
  </si>
  <si>
    <t>MOREIRA MANUEL ALBERTO JESUS</t>
  </si>
  <si>
    <t>FELIZ DE AZARA Nｺ 1972</t>
  </si>
  <si>
    <t>376 1</t>
  </si>
  <si>
    <t>21449W</t>
  </si>
  <si>
    <t>DDGF0CB0CA658397</t>
  </si>
  <si>
    <t>Testigo ESP queda encendido en tablero, optica del.izq. filtra agua, falta cromado de parafolpe del.izq.</t>
  </si>
  <si>
    <t>BEIRUT SA</t>
  </si>
  <si>
    <t>AVDA SAN MARTIN 125</t>
  </si>
  <si>
    <t>21971W</t>
  </si>
  <si>
    <t>24/07/2015</t>
  </si>
  <si>
    <t>EN EL TABLERO INDICA:  ABS ESP NO FUNCIONA, SUPERVISION PRESION INFLADO DE NEUMETICOS NO FUNCIONA Y TEMPOMAT Y SPEEDTRONIC NO FUNCIONA, REALIZAR DIAGNOSTICO DE FALLA, REGULAR LUCES, PROGRAMAR CIERRE DE ESPEJOS</t>
  </si>
  <si>
    <t>21514W</t>
  </si>
  <si>
    <t>DDBF4DB3EJ200226</t>
  </si>
  <si>
    <t>CAFFERATA, CAROLINA ANDREA</t>
  </si>
  <si>
    <t>SARMIENTO 1271</t>
  </si>
  <si>
    <t>21322W</t>
  </si>
  <si>
    <t>DDFH3CB4BJ659378</t>
  </si>
  <si>
    <t>SERVICIO DE MANTENIMIENTO C</t>
  </si>
  <si>
    <t>CREDISER ARGENTINA S.A.</t>
  </si>
  <si>
    <t>CORDOBA 1955 DPTO 96</t>
  </si>
  <si>
    <t>22000W</t>
  </si>
  <si>
    <t>29/07/2015</t>
  </si>
  <si>
    <t>REALIZAR UN CONTROL GENERAL</t>
  </si>
  <si>
    <t>NEGRETE JOSE RAMON</t>
  </si>
  <si>
    <t>SALTA 2224 PISO 6TO A</t>
  </si>
  <si>
    <t>rjosenegrete@gmail.com</t>
  </si>
  <si>
    <t>21304W</t>
  </si>
  <si>
    <t>DDGF54X79F231933</t>
  </si>
  <si>
    <t>Presupuestar reparacion por choque</t>
  </si>
  <si>
    <t>ALMUZARA MARTIN</t>
  </si>
  <si>
    <t>GUACURARI 1782</t>
  </si>
  <si>
    <t>21155W</t>
  </si>
  <si>
    <t>20/03/2015</t>
  </si>
  <si>
    <t>21769W</t>
  </si>
  <si>
    <t>21607W</t>
  </si>
  <si>
    <t>DDGF4JB3EG164982</t>
  </si>
  <si>
    <t>Servicio de mantenimiento A, reemplazar pastillas de freno (todas), desde que se reemplazo el parabrisa a la noche permanece una constante fina capa de empamiento del lado de afuera por mas que lo limpies y actives el desempador                       PB</t>
  </si>
  <si>
    <t>SCH CARLOS ELPIDIO                                        74</t>
  </si>
  <si>
    <t>BRASIL 3408                                                 PO</t>
  </si>
  <si>
    <t>..</t>
  </si>
  <si>
    <t>...............                                                                                                             09</t>
  </si>
  <si>
    <t>21066W</t>
  </si>
  <si>
    <t>REEMPLAZAR PARABRISAS</t>
  </si>
  <si>
    <t>BOSCH CARLOS ELPIDIO</t>
  </si>
  <si>
    <t>BRASIL 3408</t>
  </si>
  <si>
    <t>21139W</t>
  </si>
  <si>
    <t>DDMH4DB0EN054587</t>
  </si>
  <si>
    <t>REEMPLAZO DE NEUMATICOS</t>
  </si>
  <si>
    <t>21964W</t>
  </si>
  <si>
    <t>23/07/2015</t>
  </si>
  <si>
    <t>REALIZAR SERVICIO DE MANTENIMIENTO Y PRESUPUESTO POR REPARACION DEL BAJO DE MOTOR</t>
  </si>
  <si>
    <t>21618W</t>
  </si>
  <si>
    <t>DDHF5KB9EA904580</t>
  </si>
  <si>
    <t>aire ac. deja de tirar aire, se corta  y no enfria</t>
  </si>
  <si>
    <t>MACCIA RICARDO ALBERTO</t>
  </si>
  <si>
    <t>COLON 306 P3</t>
  </si>
  <si>
    <t>21204W</t>
  </si>
  <si>
    <t>Parte baja toca en ciertos caminos que no tocaba  antes, bateria de llaves agotadas, ruidos en puerta o parante izq.</t>
  </si>
  <si>
    <t>21810W</t>
  </si>
  <si>
    <t>DDHF5KB2EA802490</t>
  </si>
  <si>
    <t>29/06/2015</t>
  </si>
  <si>
    <t>Llamado a revision</t>
  </si>
  <si>
    <t>BRANDT LUIS RICARDO Y OTROS</t>
  </si>
  <si>
    <t>ANGEL ACUﾑA 1040</t>
  </si>
  <si>
    <t>21587W</t>
  </si>
  <si>
    <t>DDGF4HB4BF493424</t>
  </si>
  <si>
    <t>REEMPLAZAR LAS 4 PASTILLAS DE FRENO, REACCIONA TARDE EN ACELERAR NO LO HACE SIEMPRE Y LO HACE ESTANDO EN FRIO O EN CALIENTE</t>
  </si>
  <si>
    <t>JUAN ADELINO JURITSCH E HIJOS S R L</t>
  </si>
  <si>
    <t>LOTE 74 SEC 10 VILLA BONITA</t>
  </si>
  <si>
    <t>21712W</t>
  </si>
  <si>
    <t>DCGG8BB5CF701264</t>
  </si>
  <si>
    <t>FALLA DE CAJA</t>
  </si>
  <si>
    <t>21271W</t>
  </si>
  <si>
    <t>DCGG8BB3CF677756</t>
  </si>
  <si>
    <t>Servicio de mantenimeinto A, Luz de cruce Derecha quemada</t>
  </si>
  <si>
    <t>MIRAGLIA MARIANO</t>
  </si>
  <si>
    <t>AV. TRANSITO COCOMAROLA 2390</t>
  </si>
  <si>
    <t>VIRASORO</t>
  </si>
  <si>
    <t>MM@NORFOR.COM.AR</t>
  </si>
  <si>
    <t>21309W</t>
  </si>
  <si>
    <t>DDGF41X39F140169</t>
  </si>
  <si>
    <t>SERVICIO DE MANTENIMIENTO A. PROMO CHECK CLASE C</t>
  </si>
  <si>
    <t>LA PALABRA SRL</t>
  </si>
  <si>
    <t>CENTENARIO</t>
  </si>
  <si>
    <t>ITUZAINGO</t>
  </si>
  <si>
    <t>21910W</t>
  </si>
  <si>
    <t>MANGUERA DE ENTRADA DE ADMISION ROTA, TESTIGO EN EL TABLERO ENCENDIDO</t>
  </si>
  <si>
    <t>21381W</t>
  </si>
  <si>
    <t>DDGF4JB1DF923729</t>
  </si>
  <si>
    <t>REALIZAR PROMOCHECK, VERIFICAR TREN TRASERO, SE ESCUCHA COMO SI HUBIERA ALGO SUELTO Y VIBRARA</t>
  </si>
  <si>
    <t>REY JOSE FERNANDO</t>
  </si>
  <si>
    <t>AYACUCHO 630</t>
  </si>
  <si>
    <t>21103W</t>
  </si>
  <si>
    <t>DDBF4DB6EJ100220</t>
  </si>
  <si>
    <t>SERVICIO DE MANTENIMIENTO A, TESTIGO DE FRENOS Y DEL CHECK SE ENCEIENDE EN EL TABLERO</t>
  </si>
  <si>
    <t>ALVAREZ HECTOR CLAUDIO</t>
  </si>
  <si>
    <t>Bｺ 155 VIV-CASA 130</t>
  </si>
  <si>
    <t>21375W</t>
  </si>
  <si>
    <t>reemplazar cuerpo mariposa ya diagnosticado en entrada anterior</t>
  </si>
  <si>
    <t>21793W</t>
  </si>
  <si>
    <t>DDBF4DB9EJ222912</t>
  </si>
  <si>
    <t>26/06/2015</t>
  </si>
  <si>
    <t>GUTIERREZ JOSE LUIS</t>
  </si>
  <si>
    <t>COLON Nｺ 2557 PISO 1ｺ B</t>
  </si>
  <si>
    <t>ESTUDIOGUTHIERREZ@YAHOO</t>
  </si>
  <si>
    <t>.COM.AR..........</t>
  </si>
  <si>
    <t>21394W</t>
  </si>
  <si>
    <t>DCGG9AB6EG140528</t>
  </si>
  <si>
    <t>CONTROL PROMO CHECK GLK</t>
  </si>
  <si>
    <t>KALINIAK NATALIA Y STAUDENMANN PABLO</t>
  </si>
  <si>
    <t>Bｺ VICTORIA S/N</t>
  </si>
  <si>
    <t>G. VIRASORO</t>
  </si>
  <si>
    <t>21513W</t>
  </si>
  <si>
    <t>DDHF4HB9CA572073</t>
  </si>
  <si>
    <t>REEMPLAZAR PASTILLAS DELANTERAS Y TRASERAS, Y AMORTIGUADORES TRASEROS.</t>
  </si>
  <si>
    <t>TIERRA ROJA S. A.</t>
  </si>
  <si>
    <t>RUTA NACIONAL 12 KM 1525</t>
  </si>
  <si>
    <t>MONTECARLO</t>
  </si>
  <si>
    <t>21444W</t>
  </si>
  <si>
    <t>SERVICO DE MANTENIMIENTO B REALIZAR</t>
  </si>
  <si>
    <t>21243W</t>
  </si>
  <si>
    <t>DDGF41X69F203846</t>
  </si>
  <si>
    <t>Ruidos en la direccion al doblar, comando de luces a veces se apaga</t>
  </si>
  <si>
    <t>KEGLER ROLANDO</t>
  </si>
  <si>
    <t>JUNIN 1811</t>
  </si>
  <si>
    <t>21293W</t>
  </si>
  <si>
    <t>DCBB8GB8BA656477</t>
  </si>
  <si>
    <t>TESTIGO SRS QUEDA ENCENDIDO EN EL TABLERO</t>
  </si>
  <si>
    <t>STEPANIUK JUAN ELADIO</t>
  </si>
  <si>
    <t>WILDE 1060</t>
  </si>
  <si>
    <t>21433W</t>
  </si>
  <si>
    <t>SERVICIO DE MANTENIMIENTO B, SRS ENCENDIDO</t>
  </si>
  <si>
    <t>21305W</t>
  </si>
  <si>
    <t>DDGJ4HB5EG151266</t>
  </si>
  <si>
    <t>SERVICIO DE MANTENIMIENTO A TESTIGO CHEK QUEDA ENCENDIDO EN EL TABLERO</t>
  </si>
  <si>
    <t>MOUCHET FRANCISCO JORGE</t>
  </si>
  <si>
    <t>SAN MARTIN 1396</t>
  </si>
  <si>
    <t>CHAJARI</t>
  </si>
  <si>
    <t>Entre Rios</t>
  </si>
  <si>
    <t>21873W</t>
  </si>
  <si>
    <t>21451W</t>
  </si>
  <si>
    <t>DCGG8BB6CF651846</t>
  </si>
  <si>
    <t>PARABRISAS ROTO</t>
  </si>
  <si>
    <t>BENITEZ SILTRIDA ELIODORA</t>
  </si>
  <si>
    <t>SAN LUIS  1894 3A</t>
  </si>
  <si>
    <t>21122W</t>
  </si>
  <si>
    <t>DCDA5HBXEA198695</t>
  </si>
  <si>
    <t>REEMPLAZAR AMORTIGUADORES</t>
  </si>
  <si>
    <t>THOMAS OSCAR ALFREDO</t>
  </si>
  <si>
    <t>ESPAﾑA 5648</t>
  </si>
  <si>
    <t>21002W</t>
  </si>
  <si>
    <t>VERIFICAR SUSPENSION DELANTERA Y TRASERA  PORQUE HACE RUIDO</t>
  </si>
  <si>
    <t>21392W</t>
  </si>
  <si>
    <t>21123W</t>
  </si>
  <si>
    <t>RUIDOS EN TREN DEALANTERO DIRECCION</t>
  </si>
  <si>
    <t>21096W</t>
  </si>
  <si>
    <t>DCBB8GB0BA680871</t>
  </si>
  <si>
    <t>Cambio de aceite y filtro de caja aut., pendiente en servicio anterior</t>
  </si>
  <si>
    <t>21976W</t>
  </si>
  <si>
    <t>DDMH4DBXEN071803</t>
  </si>
  <si>
    <t>DAIGNOSTICO DE FALLA POR TESTIGO DEL CHECK ENCENDI</t>
  </si>
  <si>
    <t>HEPPNER GRACIELA IVONNE</t>
  </si>
  <si>
    <t>CORRIENTES 44</t>
  </si>
  <si>
    <t>yaguaretesrl@arnet.com.</t>
  </si>
  <si>
    <t>ar</t>
  </si>
  <si>
    <t>21129W</t>
  </si>
  <si>
    <t>DDGF4JB7DF935268</t>
  </si>
  <si>
    <t>ITKIN ROCH ADRIANA Y KUBSKI MATIAS</t>
  </si>
  <si>
    <t>AV. TEJEDA 868</t>
  </si>
  <si>
    <t>21012W</t>
  </si>
  <si>
    <t>21022W</t>
  </si>
  <si>
    <t>DDGF4HB5EA892103</t>
  </si>
  <si>
    <t>SERVICIO DE MANTENIIENTO B</t>
  </si>
  <si>
    <t>MUR SERGIO FABIAN</t>
  </si>
  <si>
    <t>TUCUMAN 1646</t>
  </si>
  <si>
    <t>21899W</t>
  </si>
  <si>
    <t>LE SUSTRAJERON LA LLAVE, QUIERE ELIMINAR ESA LLAVE DE LA MEMORIA DEL AUTO PARA QUE NO LA PUEDAN UTILIZAR, REEMPLAZAR PILA DE LLAVE</t>
  </si>
  <si>
    <t>21026W</t>
  </si>
  <si>
    <t>DBRF06J01F050139</t>
  </si>
  <si>
    <t>BONUTTI ROQUE HORACIO</t>
  </si>
  <si>
    <t>AV 9 DE JULIO 2452</t>
  </si>
  <si>
    <t>RESISTENCIA</t>
  </si>
  <si>
    <t>Chaco</t>
  </si>
  <si>
    <t>21387W</t>
  </si>
  <si>
    <t>DCDA5HB4EA297531</t>
  </si>
  <si>
    <t>pintado de paragolpe trasero y tapa lava faros delanteros</t>
  </si>
  <si>
    <t>KENIA SA</t>
  </si>
  <si>
    <t>VILLA LONGA NORTE  LOTE 3</t>
  </si>
  <si>
    <t>21041W</t>
  </si>
  <si>
    <t>DDGF4HB7BA412235</t>
  </si>
  <si>
    <t>SANTI MIGUEL</t>
  </si>
  <si>
    <t>ROCAMORA 3326</t>
  </si>
  <si>
    <t>miguel-santi@hotmail.co</t>
  </si>
  <si>
    <t>m</t>
  </si>
  <si>
    <t>21011W</t>
  </si>
  <si>
    <t>05/03/2015</t>
  </si>
  <si>
    <t>FALLA, NO ARRANCA, REALIZAR SOLO DIAGNOSTICO DE FALLA</t>
  </si>
  <si>
    <t>AMORES IVAN EMANUEL</t>
  </si>
  <si>
    <t>ALVEAR 1354</t>
  </si>
  <si>
    <t>JUAN_AMORES89@HOTMAIL.C</t>
  </si>
  <si>
    <t>OM</t>
  </si>
  <si>
    <t>21929W</t>
  </si>
  <si>
    <t>DCBB8GB9BA607014</t>
  </si>
  <si>
    <t>16/07/2015</t>
  </si>
  <si>
    <t>SERVICIO DE MANTENIMIENTO, REVISAR LA SUSPENSION PORQUE GOLPEA AVECES AL PASAR POR UN POZO O CIRCULAR POR CALLES DE EMPEDRADOS.</t>
  </si>
  <si>
    <t>21996W</t>
  </si>
  <si>
    <t>Reemplazar los amortiguadores delanteros hacen ruidos y tiene  perdidas de liquido, diagnosticados en orden de reparacion anterior</t>
  </si>
  <si>
    <t>21076W</t>
  </si>
  <si>
    <t>DBRN56J7AE066957</t>
  </si>
  <si>
    <t>TESTIGO CHECK QUEDA ENCENDIDO Y CUESTA ARRANCAR</t>
  </si>
  <si>
    <t>HENKES JULIO BERNARDO</t>
  </si>
  <si>
    <t>AV. SAN MARTIN 2776</t>
  </si>
  <si>
    <t>PUERTO RICO</t>
  </si>
  <si>
    <t>21284W</t>
  </si>
  <si>
    <t>AL ARRANCAR FALLA Y SE QUIRE APAGAR</t>
  </si>
  <si>
    <t>21603W</t>
  </si>
  <si>
    <t>NO ARRANCA</t>
  </si>
  <si>
    <t>21056W</t>
  </si>
  <si>
    <t>DDGF41X19A169831</t>
  </si>
  <si>
    <t>SERVICIO DE MANTENIMIENTO B VERIFICAR DEPOSITO DEL LIQUIDO LAVACRISTALES PIERDE TODO EL LIQUIDOPARAGOLPE DELANTERO SE SALTO LA PINTURA, VERIFICAR</t>
  </si>
  <si>
    <t>CLEVA ROBERTO</t>
  </si>
  <si>
    <t>BELGRANO 1254</t>
  </si>
  <si>
    <t>ROBERTO_CLEVA@HOTMAIL.C</t>
  </si>
  <si>
    <t>21660W</t>
  </si>
  <si>
    <t>Perdidas de liquido lavaparbrisas, pastillas de frnos gastadas</t>
  </si>
  <si>
    <t>21109W</t>
  </si>
  <si>
    <t>DCGG9AB2EG105968</t>
  </si>
  <si>
    <t>APONTE MOREL ENA MARIA</t>
  </si>
  <si>
    <t>TAMBOR DE TACUARI 6150</t>
  </si>
  <si>
    <t>HUGOPALACIOS03@GMAIL.CO</t>
  </si>
  <si>
    <t>M</t>
  </si>
  <si>
    <t>21017W</t>
  </si>
  <si>
    <t>DDGF54X39A218514</t>
  </si>
  <si>
    <t>GOROCITO ANIBAL</t>
  </si>
  <si>
    <t>SAVEDRA 320</t>
  </si>
  <si>
    <t>LEANDRO N ALEM</t>
  </si>
  <si>
    <t>ALEGRE_FLAVIA@YAHOO.COM</t>
  </si>
  <si>
    <t>.AR</t>
  </si>
  <si>
    <t>21601W</t>
  </si>
  <si>
    <t>DCDA5HB4EA258888</t>
  </si>
  <si>
    <t>servicio de mantenimiento a, reparar paragolpe trasero a cargo del seguro</t>
  </si>
  <si>
    <t>21153W</t>
  </si>
  <si>
    <t>19/03/2015</t>
  </si>
  <si>
    <t>SERVICIO DE MANTENIMIENTO B, PRESUPUESTO DE REPARACION POR CHOQUE PARTE TRASERA</t>
  </si>
  <si>
    <t>21241W</t>
  </si>
  <si>
    <t>DDBF4EB4EJ098062</t>
  </si>
  <si>
    <t>SERVICIO DE MANTENIMIENTO, SE REEMPLAZO BATERIA Y SALTAN FALLAS EN EL TABLERO, REEMPLAZAR GUARDAPLAS LADO DERECHO</t>
  </si>
  <si>
    <t>BETANCUR SERGIO GASTON</t>
  </si>
  <si>
    <t>HERNANDEZ Nｺ 2295 5ｺ A</t>
  </si>
  <si>
    <t>notiene@notiene.com.ar</t>
  </si>
  <si>
    <t>21235W</t>
  </si>
  <si>
    <t>DDFH3CB7BJ613883</t>
  </si>
  <si>
    <t>NO RECONOCE LA LLAVE, NO PONE EN CONTACTO, NO ARRANCA, EL CIERRE CENTRALIZADO FUNCIONA</t>
  </si>
  <si>
    <t>POLISZCZUK VALERIA NOEMI</t>
  </si>
  <si>
    <t>RIVADAVIA 804</t>
  </si>
  <si>
    <t>21554W</t>
  </si>
  <si>
    <t>DCTG4DB9FJ108819</t>
  </si>
  <si>
    <t>Paragolpe trasero roto</t>
  </si>
  <si>
    <t>21172W</t>
  </si>
  <si>
    <t>DDSJ4DBXEN030261</t>
  </si>
  <si>
    <t>SERVICIO DE MANTENIMIENTO, TESTIGO EN EL TABLERO ENCENDIDO</t>
  </si>
  <si>
    <t>EL TAURO SRL</t>
  </si>
  <si>
    <t>LOTE 205 I- SECCION 7</t>
  </si>
  <si>
    <t>CAMPO VIERA</t>
  </si>
  <si>
    <t>21177W</t>
  </si>
  <si>
    <t>DBWK42F78F181232</t>
  </si>
  <si>
    <t>VERGARA MARIA ESTELLA</t>
  </si>
  <si>
    <t>BOLIVAR 1468</t>
  </si>
  <si>
    <t>21180W</t>
  </si>
  <si>
    <t>DDKJ5KB6EF216060</t>
  </si>
  <si>
    <t>TODO FRIO SRL</t>
  </si>
  <si>
    <t>AV. URUGUAY4820</t>
  </si>
  <si>
    <t>21210W</t>
  </si>
  <si>
    <t>DDKJ5GB2AF035654</t>
  </si>
  <si>
    <t>31/03/2015</t>
  </si>
  <si>
    <t>BARRIOS ALFREDO</t>
  </si>
  <si>
    <t>FRANCISCO DE HARP</t>
  </si>
  <si>
    <t>barriosalf@hotmail.com</t>
  </si>
  <si>
    <t>21253W</t>
  </si>
  <si>
    <t>DDGF4JB0CF841103</t>
  </si>
  <si>
    <t>SILVERO OMAR EVELIO</t>
  </si>
  <si>
    <t>RENE FAVALORO CASI L.N.ALEM</t>
  </si>
  <si>
    <t>21217W</t>
  </si>
  <si>
    <t>DDKJ5GB5BF058704</t>
  </si>
  <si>
    <t>01/04/2015</t>
  </si>
  <si>
    <t>SERVICIO DE MANTENIMIENTO A5</t>
  </si>
  <si>
    <t>FAMACON S.A</t>
  </si>
  <si>
    <t>LOTE 19</t>
  </si>
  <si>
    <t>21276W</t>
  </si>
  <si>
    <t>DDGF4JB5CA644229</t>
  </si>
  <si>
    <t>10/04/2015</t>
  </si>
  <si>
    <t>DOLDAN EDGAR FRANCISCO</t>
  </si>
  <si>
    <t>KENNEDY Nｰ245</t>
  </si>
  <si>
    <t>21274W</t>
  </si>
  <si>
    <t>DDMH4DB1DJ100983</t>
  </si>
  <si>
    <t>SERVICIO DE MANTENIMIENTO B1ｺ</t>
  </si>
  <si>
    <t>21306W</t>
  </si>
  <si>
    <t>DCGG9AB3EG102254</t>
  </si>
  <si>
    <t>SERVICIO DE MANTENIMIENTO B, PROMO CHEK GLK</t>
  </si>
  <si>
    <t>GIRARD ALBERTO EDMUNDO</t>
  </si>
  <si>
    <t>AV. LAVALLE 2800</t>
  </si>
  <si>
    <t>21308W</t>
  </si>
  <si>
    <t>DDGF4HB1DA781269</t>
  </si>
  <si>
    <t>TESTIGO DE ESP Y ABS QUEDA ENCENDIDO EN EL TABLERO, PROMO CHECK CLASE C</t>
  </si>
  <si>
    <t>RUBLESKI ROLANDO ROBERTO</t>
  </si>
  <si>
    <t>112 Nｰ 1851</t>
  </si>
  <si>
    <t>21327W</t>
  </si>
  <si>
    <t>DDGF4JB1DA779452</t>
  </si>
  <si>
    <t>LASTRETTI FLORENTINO</t>
  </si>
  <si>
    <t>SANTIAGO DEL ESTERO 1534</t>
  </si>
  <si>
    <t>21624W</t>
  </si>
  <si>
    <t>EMBRAGUE MUY PESADO Y LARGA OLOR A QUEMADO</t>
  </si>
  <si>
    <t>21292W</t>
  </si>
  <si>
    <t>DDGJ4HBXCF860973</t>
  </si>
  <si>
    <t>21338W</t>
  </si>
  <si>
    <t>DDGJ4HBXCF754586</t>
  </si>
  <si>
    <t>22/04/2015</t>
  </si>
  <si>
    <t>SERVICIO DE MANTENIMIENTO A2 Y REEMPLAZAR PARABRISAS, REALIZAR PROMOCHECK</t>
  </si>
  <si>
    <t>SCHIRO RODOLFO MANUEL</t>
  </si>
  <si>
    <t>CORONEL LOPEZ Nｺ1063</t>
  </si>
  <si>
    <t>PASO DE LOS LIBRES</t>
  </si>
  <si>
    <t>rmsarg@rodolfoschiro.co</t>
  </si>
  <si>
    <t>m.ar</t>
  </si>
  <si>
    <t>21562W</t>
  </si>
  <si>
    <t>DDGF4HBXDA701953</t>
  </si>
  <si>
    <t>CAPNI S.H.</t>
  </si>
  <si>
    <t>RUTA 12 CHACRA 25</t>
  </si>
  <si>
    <t>21352W</t>
  </si>
  <si>
    <t>TESTIGO DE FRENO QUEDA ENCEIDO EN EL TABLERO</t>
  </si>
  <si>
    <t>21363W</t>
  </si>
  <si>
    <t>DDGF4HB3BA509397</t>
  </si>
  <si>
    <t>PROMO CHECK CLASE C</t>
  </si>
  <si>
    <t>FRETES MARCOS</t>
  </si>
  <si>
    <t>AV. URQUIZA 6152</t>
  </si>
  <si>
    <t>mofretes@fibertel.com.a</t>
  </si>
  <si>
    <t>r</t>
  </si>
  <si>
    <t>21831W</t>
  </si>
  <si>
    <t>FALTA DE POTENCIA DE MOTOR EN ALTA VELOCIDAD, ESTO SUCEDIO DESPUES DE HABER CARGADO COMBUSTIBLE EN SALTA, PONE VELOCIDAD CRUCERO A 170KM/H Y LLEGA A LAS 4000RPM Y NO SUPERA LAS 150KM/H, ACOMODAR LA PARRILLA DEL PARAGOLPE, ESTA PARA ADENTRO</t>
  </si>
  <si>
    <t>21979W</t>
  </si>
  <si>
    <t>SERVICIO DE MANTENIMIENTO B3</t>
  </si>
  <si>
    <t>21611W</t>
  </si>
  <si>
    <t>DDGF41XX8F113145</t>
  </si>
  <si>
    <t>ACCION DE SERVICIO</t>
  </si>
  <si>
    <t>SERVANDO MENOR S.A.</t>
  </si>
  <si>
    <t>CALLE 45 6325</t>
  </si>
  <si>
    <t>21405W</t>
  </si>
  <si>
    <t>TESTIGO ESP Y CHECK QUEDAN ENCEDIDOS EN TABLERO</t>
  </si>
  <si>
    <t>21410W</t>
  </si>
  <si>
    <t>DDGF41X99F225095</t>
  </si>
  <si>
    <t>SERVICIO DE MANTENIMIENTO B5</t>
  </si>
  <si>
    <t>BERNARDEZ ALEJANDRO ANTONIO</t>
  </si>
  <si>
    <t>CORPUS 4662</t>
  </si>
  <si>
    <t>21419W</t>
  </si>
  <si>
    <t>DDHF7CB1BA256061</t>
  </si>
  <si>
    <t>SERVICIO DE MANTENIMIENTO A0</t>
  </si>
  <si>
    <t>CERRO VERDE SA</t>
  </si>
  <si>
    <t>GENERAL FRIAS 276</t>
  </si>
  <si>
    <t>gastongalfrascoli@hotma</t>
  </si>
  <si>
    <t>il.com</t>
  </si>
  <si>
    <t>21519W</t>
  </si>
  <si>
    <t>DDHF4HB9DA694207</t>
  </si>
  <si>
    <t>PRESUPUESTO DE REPARACION POR CHOQUE</t>
  </si>
  <si>
    <t>SUPERMERCADO DON GUSTAVO SRL</t>
  </si>
  <si>
    <t>AV. DE LAS AMERICAS 721</t>
  </si>
  <si>
    <t>21354W</t>
  </si>
  <si>
    <t>SERVICIO DE MANTENIMIENTO A1, REEMPLAZAR PASTILLAS DE FRENOS (TODAS), REVISAR ESTADO DE AMORTIGUADORES, REVISION GENERAL SUSPENSION, VERIFICAR ESTADO DE LLANTAS Y ALINEACION</t>
  </si>
  <si>
    <t>21411W</t>
  </si>
  <si>
    <t>DDFH33X28J337018</t>
  </si>
  <si>
    <t>SERVICIO DE MANTENIMIENTO B, CONTROL GENERAL</t>
  </si>
  <si>
    <t>FAYFER ENRIQUE ALFREDO</t>
  </si>
  <si>
    <t>AV. RADEMACHER 5150</t>
  </si>
  <si>
    <t>TRANSPORTEFAYBERFAYBERE</t>
  </si>
  <si>
    <t>NRIQUE@GMAIL.COM</t>
  </si>
  <si>
    <t>21424W</t>
  </si>
  <si>
    <t>DDFH3CB0BJ673049</t>
  </si>
  <si>
    <t>SERVICIO DE MANTENIMIENTO B, VERICAR FRENO DE ESTACIONAMIENTO</t>
  </si>
  <si>
    <t>MANTULAK JOSE LUIS</t>
  </si>
  <si>
    <t>Bｺ ILIA MZ C Nｺ 9</t>
  </si>
  <si>
    <t>21406W</t>
  </si>
  <si>
    <t>DB2100651A432100</t>
  </si>
  <si>
    <t>NO PASAN LOS CAMBIOS</t>
  </si>
  <si>
    <t>ARMOA BENJAMIN</t>
  </si>
  <si>
    <t>MORENO 1537</t>
  </si>
  <si>
    <t>armoa2013@hotmail.com</t>
  </si>
  <si>
    <t>21468W</t>
  </si>
  <si>
    <t>DDGJ4HB8DG054707</t>
  </si>
  <si>
    <t>CREDI SI SRL</t>
  </si>
  <si>
    <t>BOLIVAR 1236</t>
  </si>
  <si>
    <t>POSADS</t>
  </si>
  <si>
    <t>damianp1236@hotmail.com</t>
  </si>
  <si>
    <t>21851W</t>
  </si>
  <si>
    <t>RUIDOS EN EJE DELANTERO AL SUBIR EN GARAGE O MANIOBRAR AL ESTACIONAR, SOBRE TODO CUANDO SE GIRA LA DIRECCION</t>
  </si>
  <si>
    <t>21465W</t>
  </si>
  <si>
    <t>DDGF4HB4BA512227</t>
  </si>
  <si>
    <t>08/05/2015</t>
  </si>
  <si>
    <t>REALIZAR PROMOCHEK</t>
  </si>
  <si>
    <t>CYMBALISTY BASILIO JORGE</t>
  </si>
  <si>
    <t>AVDA RADEMACHER 5132</t>
  </si>
  <si>
    <t>21474W</t>
  </si>
  <si>
    <t>DDGF4JB2EG235931</t>
  </si>
  <si>
    <t>12/05/2015</t>
  </si>
  <si>
    <t>SERVICIO DE MANTENIMIENTO A, REALIZAR PROMOCHECK</t>
  </si>
  <si>
    <t>FLACH CARLOS</t>
  </si>
  <si>
    <t>RUTA NACIONAL 12 0</t>
  </si>
  <si>
    <t>CAPIOVY</t>
  </si>
  <si>
    <t>carlos_flach@yahoo.com</t>
  </si>
  <si>
    <t>21496W</t>
  </si>
  <si>
    <t>DDMH4DB6EN058711</t>
  </si>
  <si>
    <t>SERVICIO DE MANTENIMIENTO B, HACE RUIDO LA PUERTA DEL.IZQ. AL ABRIRLA</t>
  </si>
  <si>
    <t>MEDINA LUIS ALFREDO</t>
  </si>
  <si>
    <t>CORDOBA 2446</t>
  </si>
  <si>
    <t>luismed271@gmail.com</t>
  </si>
  <si>
    <t>21456W</t>
  </si>
  <si>
    <t>DDGF4JB4DA698008</t>
  </si>
  <si>
    <t>07/05/2015</t>
  </si>
  <si>
    <t>Servicio de Mantenimiento A1</t>
  </si>
  <si>
    <t>MEDINA SANTIAGO</t>
  </si>
  <si>
    <t>MOISES BERTONI ESQUINA ESTEVEN</t>
  </si>
  <si>
    <t>SANTA ANA</t>
  </si>
  <si>
    <t>21527W</t>
  </si>
  <si>
    <t>DDFH3EB6BJ592070</t>
  </si>
  <si>
    <t>CODIFICAR DUPLICADO DE LLAVE</t>
  </si>
  <si>
    <t>TRAVERSO MARTA ANA</t>
  </si>
  <si>
    <t>ALMIRANTE BROWN Nｪ 2694</t>
  </si>
  <si>
    <t>21714W</t>
  </si>
  <si>
    <t>DDBF4DB1EJ106605</t>
  </si>
  <si>
    <t>BARBARO JORGE</t>
  </si>
  <si>
    <t>SALTA Nｺ 34-PISO 1ｺ-OF. 5</t>
  </si>
  <si>
    <t>21572W</t>
  </si>
  <si>
    <t>DDGF4BB8AF434643</t>
  </si>
  <si>
    <t>ELEBEGE SRL</t>
  </si>
  <si>
    <t>FORMOSA 1676</t>
  </si>
  <si>
    <t>21801W</t>
  </si>
  <si>
    <t>DDGF0CB8CA658308</t>
  </si>
  <si>
    <t>GOLPEA EL MOTOR, EMPEZO A HACERLO DE LA NADA</t>
  </si>
  <si>
    <t>DICARLANTONIO PABLO GERMAN</t>
  </si>
  <si>
    <t>PRINGLES 1125</t>
  </si>
  <si>
    <t>VILLA MERCEDES</t>
  </si>
  <si>
    <t>San Luis</t>
  </si>
  <si>
    <t>DICARLANTONIOPABLO@GMAI</t>
  </si>
  <si>
    <t>L.COM</t>
  </si>
  <si>
    <t>21836W</t>
  </si>
  <si>
    <t>VERIFICAR FUNCIONAMIENTO MOTOR, TESTIGO ENCENDIDO, SE ESCUCHO UN GOLPETEO, VIBRA MUCHO</t>
  </si>
  <si>
    <t>21804W</t>
  </si>
  <si>
    <t>DDHF4HB5DA658353</t>
  </si>
  <si>
    <t>TESTIGO DE FRENOS SE ENCIEND EN EL TABLERO</t>
  </si>
  <si>
    <t>DIAZ ALEJANDRO</t>
  </si>
  <si>
    <t>25 DE MAYO 1846</t>
  </si>
  <si>
    <t>info@diaz-knopoff.com</t>
  </si>
  <si>
    <t>22014W</t>
  </si>
  <si>
    <t>31/07/2015</t>
  </si>
  <si>
    <t>21773W</t>
  </si>
  <si>
    <t>DDPK5HA2EF079393</t>
  </si>
  <si>
    <t>25/06/2015</t>
  </si>
  <si>
    <t>SERVICIOS DEL LITORAL SA</t>
  </si>
  <si>
    <t>AV URUGUAY 5838</t>
  </si>
  <si>
    <t>servlitoral@yahoo.com.a</t>
  </si>
  <si>
    <t>r.</t>
  </si>
  <si>
    <t>21819W</t>
  </si>
  <si>
    <t>DDGF0CB1CA539032</t>
  </si>
  <si>
    <t>01/07/2015</t>
  </si>
  <si>
    <t>REEMPLAZO DEL PARABRISAS, AL DOBLAR TODO HACIA LA DERECHA HACE UN RUIDO, NO LO HACE SIEMPRE, SE ESCUCHA UN RUIDO EN LA RUEDA TRASERA IZQUIERDA COMO SI FUERA UN RESORTE SUELTO, PIERDE AGUA O CONSUME AGUA, CHIFLAN LAS PUERTAS DELANTERAS, COLOCAR LA PATENTE</t>
  </si>
  <si>
    <t>GONZALEZ MARIA EUGENIA</t>
  </si>
  <si>
    <t>HERNANDEZ 2216 ESQ RAMON GARCI</t>
  </si>
  <si>
    <t>MARIEUGONZALEZ@GMAIL.CO</t>
  </si>
  <si>
    <t>21945W</t>
  </si>
  <si>
    <t>SERVICIO DE MANTENIMIENTO, CONTROLAR LUCES PORQUE APUNTAN PARA OTRO LADO, ACOMODAR EL LIMPIAPARABRISAS PORQUE SE TOCAN, REALIZAR TRABAJOS DEL TREN DELANTERO QUE YA SE PRESUPUESTO</t>
  </si>
  <si>
    <t>21837W</t>
  </si>
  <si>
    <t>DDMH4DB7EN075436</t>
  </si>
  <si>
    <t>21864W</t>
  </si>
  <si>
    <t>DCDA5HB9EA269224</t>
  </si>
  <si>
    <t>ALUMAR S.R.L.</t>
  </si>
  <si>
    <t>AV BUSTAMANTE 2530</t>
  </si>
  <si>
    <t>ALUMARMIS@ALUMAR-SRL.CO</t>
  </si>
  <si>
    <t>M.AR</t>
  </si>
  <si>
    <t>21904W</t>
  </si>
  <si>
    <t>DBRF42J67A954693</t>
  </si>
  <si>
    <t>MORITZ JULIO</t>
  </si>
  <si>
    <t>RIVADAVIA 467</t>
  </si>
  <si>
    <t>JOAQUIN_ROSSETTI@HOTMAI</t>
  </si>
  <si>
    <t>21921W</t>
  </si>
  <si>
    <t>DB2010241F658409</t>
  </si>
  <si>
    <t>VERIFICAR SISTEMA DE INYECCION POR FALTA DE POTENCIA</t>
  </si>
  <si>
    <t>BOLDU SRL</t>
  </si>
  <si>
    <t>FACUNDO QUIROGA 6485</t>
  </si>
  <si>
    <t>BOLDUSRL@GMAIL.COM</t>
  </si>
  <si>
    <t>21936W</t>
  </si>
  <si>
    <t>DDGF4HB5DA707014</t>
  </si>
  <si>
    <t>CARLOS ALFREDO FERREYRA</t>
  </si>
  <si>
    <t>CH 191 PASAJE N24 Nｺ 5836</t>
  </si>
  <si>
    <t>midint@cpsarg.com</t>
  </si>
  <si>
    <t>21930W</t>
  </si>
  <si>
    <t>DDGF4HB0EA871661</t>
  </si>
  <si>
    <t>SIMES JORGE ALBERTO</t>
  </si>
  <si>
    <t>SAN LUIS 1636</t>
  </si>
  <si>
    <t>JALSIMES@GMAIL.COM</t>
  </si>
  <si>
    <t>EMPEZO A HACER RUIDO EL MOTOR DE LA NADA, AL ACELERAR EMPEORABA, LUEGO SE APAGO Y NO ENCENDIO MAS</t>
  </si>
  <si>
    <t>TARULLA FEDERICO</t>
  </si>
  <si>
    <t>PASAJE GONZALEZ CHAVEZ 233</t>
  </si>
  <si>
    <t>CABA</t>
  </si>
  <si>
    <t>FEDETARU83@HOTMAIL.COM</t>
  </si>
  <si>
    <t>21839W</t>
  </si>
  <si>
    <t>DDGF4JB2DF921908</t>
  </si>
  <si>
    <t>ROSIAK CRISTIAN ARIEL</t>
  </si>
  <si>
    <t>AVDS LIBERTAD 66</t>
  </si>
  <si>
    <t>rosiakautomotores@hotma</t>
  </si>
  <si>
    <t>21903W</t>
  </si>
  <si>
    <t>DDGF08X38A117937</t>
  </si>
  <si>
    <t>TESTIGO ESP QUEDA ENCEDIDO, REALIZAR PRESUPUESTO</t>
  </si>
  <si>
    <t>MALARCZUK CARLOS MARIANO</t>
  </si>
  <si>
    <t>ALVEAR 1585</t>
  </si>
  <si>
    <t>21969W</t>
  </si>
  <si>
    <t>DCGG8BB2DF932995</t>
  </si>
  <si>
    <t>GUILLERMO BADARACCO SA</t>
  </si>
  <si>
    <t>COLON 981</t>
  </si>
  <si>
    <t>21988W</t>
  </si>
  <si>
    <t>DDGF4JB1DA834269</t>
  </si>
  <si>
    <t>CASA DE LOS ABUELOS SRL</t>
  </si>
  <si>
    <t>CALLE 43 4364</t>
  </si>
  <si>
    <t>ULISES_DRSOTO@HOTMAIL.C</t>
  </si>
  <si>
    <t>22007W</t>
  </si>
  <si>
    <t>DDGF4HB4EA893212</t>
  </si>
  <si>
    <t>HUMEA MUCHO POR ESCAPE EN FRIO POR LAS MAﾑANAS O CUANDO ESTA PARADO Y CON MOTOR REGULANDO, HUMO COLOR CELESTE</t>
  </si>
  <si>
    <t>NAZER JUAN</t>
  </si>
  <si>
    <t>AV. ROCA 642   DTO 301</t>
  </si>
  <si>
    <t>21962W</t>
  </si>
  <si>
    <t>COLOCAR ACCESORIOS DE LOS PEDALES, AL PONERLO EN MARCHA LUEGO DE QUE ESTE MUCHO TIEMPO PARADO LARGA UN HUMO CELESTITO A GRIS VERIFICAR</t>
  </si>
  <si>
    <t>21995W</t>
  </si>
  <si>
    <t>DDMH4DB6DJ129637</t>
  </si>
  <si>
    <t>MODENUTTI CARLOS ANIBAL</t>
  </si>
  <si>
    <t>CALLE 22 4581</t>
  </si>
  <si>
    <t>ANIBALMODENUTTI@YAHOO.C</t>
  </si>
  <si>
    <t>OM.AR</t>
  </si>
  <si>
    <t>9BMMF33E0YA018172</t>
  </si>
  <si>
    <t>9BMMF33E5YA016787</t>
  </si>
  <si>
    <t>9BMMF33E9YA013701</t>
  </si>
  <si>
    <t>A160</t>
  </si>
  <si>
    <t>O001</t>
  </si>
  <si>
    <t>A190 AVANTGRADE</t>
  </si>
  <si>
    <t>190 E</t>
  </si>
  <si>
    <t>E320</t>
  </si>
  <si>
    <t>CLK 320</t>
  </si>
  <si>
    <t>C220 CDI ELEGANCE</t>
  </si>
  <si>
    <t>C200 KOMPRESSOR</t>
  </si>
  <si>
    <t>C320</t>
  </si>
  <si>
    <t>C230 SPORTPE</t>
  </si>
  <si>
    <t>CLS 350</t>
  </si>
  <si>
    <t>SLK 200 KOMPRESSOR</t>
  </si>
  <si>
    <t>ML 270 CDI</t>
  </si>
  <si>
    <t>ML 320 CDI</t>
  </si>
  <si>
    <t>ML 320 CDI 4MATIC</t>
  </si>
  <si>
    <t>ML 350</t>
  </si>
  <si>
    <t>ML500 4MATIC</t>
  </si>
  <si>
    <t>ML63 AMG 4MATIC</t>
  </si>
  <si>
    <t>ML 350 4MATIC</t>
  </si>
  <si>
    <t>GLK 280 4MATIC</t>
  </si>
  <si>
    <t>GLK300 4MATIC</t>
  </si>
  <si>
    <t>GLA 200</t>
  </si>
  <si>
    <t>A200 BLUEEFFICIENCY</t>
  </si>
  <si>
    <t>A200 BE MANUAL URBAN</t>
  </si>
  <si>
    <t>A200 BE AUTOMATIC URBAN</t>
  </si>
  <si>
    <t>A250 SPORT</t>
  </si>
  <si>
    <t>A250 REVISAR</t>
  </si>
  <si>
    <t>B200</t>
  </si>
  <si>
    <t>B180</t>
  </si>
  <si>
    <t>B200 TURBO</t>
  </si>
  <si>
    <t>C220 CDI</t>
  </si>
  <si>
    <t>C220 CDI AVANTGARDE</t>
  </si>
  <si>
    <t>C200</t>
  </si>
  <si>
    <t>C200 KOMPRESSOR AVANTGARDE</t>
  </si>
  <si>
    <t>C250 CGI BLUE EFFICIENCY</t>
  </si>
  <si>
    <t>C250 BLUE EFFICIENCY</t>
  </si>
  <si>
    <t>C250 DT ELEGANCE</t>
  </si>
  <si>
    <t>C250 CGI</t>
  </si>
  <si>
    <t>C250 CGI AVANTGARDE SPORT</t>
  </si>
  <si>
    <t>C250 TURBO DIESEL</t>
  </si>
  <si>
    <t>C200 CGI</t>
  </si>
  <si>
    <t>C200 BLUE EFFICIENCY</t>
  </si>
  <si>
    <t>C200 CGI BLUE EFFICIENCY</t>
  </si>
  <si>
    <t>C280</t>
  </si>
  <si>
    <t>C350 AVANTGARDE</t>
  </si>
  <si>
    <t>C350</t>
  </si>
  <si>
    <t>C63 AMG</t>
  </si>
  <si>
    <t>C 250 COUPE</t>
  </si>
  <si>
    <t>E250 CGI BLUE EFFICIENCY</t>
  </si>
  <si>
    <t>E250 BLUE EFFICIENCY</t>
  </si>
  <si>
    <t>E350 AVANTGARDE SPORT</t>
  </si>
  <si>
    <t>E500</t>
  </si>
  <si>
    <t>E350</t>
  </si>
  <si>
    <t>B200 BLUE EFFICIENCY</t>
  </si>
  <si>
    <t>SLK 350</t>
  </si>
  <si>
    <t>CLA 200</t>
  </si>
  <si>
    <t>CLA 250 AUTOMATICO SPORT</t>
  </si>
  <si>
    <t>N° DE ORDEN</t>
  </si>
  <si>
    <t>VIN</t>
  </si>
  <si>
    <t>MODELO</t>
  </si>
  <si>
    <t>AÑO MODELO</t>
  </si>
  <si>
    <t>RECORRIDO INGRESO</t>
  </si>
  <si>
    <t>FECHA DE INGRESO</t>
  </si>
  <si>
    <t>HORE INGRESO</t>
  </si>
  <si>
    <t>TRABAJO ENCARGADO</t>
  </si>
  <si>
    <t>TIPO CLIENTE</t>
  </si>
  <si>
    <t>RAZON SOCIAL</t>
  </si>
  <si>
    <t>CUIT</t>
  </si>
  <si>
    <t>DIRECCIÓN</t>
  </si>
  <si>
    <t>LOCALIDAD</t>
  </si>
  <si>
    <t>CP</t>
  </si>
  <si>
    <t>PROVINCIA</t>
  </si>
  <si>
    <t>PAIS</t>
  </si>
  <si>
    <t>PREFIJO</t>
  </si>
  <si>
    <t>TEL</t>
  </si>
  <si>
    <t>MAIL</t>
  </si>
  <si>
    <t>TIPO DE CARGO</t>
  </si>
  <si>
    <t>VALOR MOD</t>
  </si>
  <si>
    <t>IMPORTE MOD</t>
  </si>
  <si>
    <t>IMPORTES ADICIONALES</t>
  </si>
  <si>
    <t>HS FACTURADAS</t>
  </si>
  <si>
    <t>IMPORTE MATERIALES</t>
  </si>
  <si>
    <t>IMPORTE LUBR</t>
  </si>
  <si>
    <t>MARCA</t>
  </si>
  <si>
    <t>TIPO</t>
  </si>
  <si>
    <t>BUENOS AIRES</t>
  </si>
  <si>
    <t>MB</t>
  </si>
  <si>
    <t>O000</t>
  </si>
  <si>
    <t>JUAN_AMORES89@HOTMAIL.COM</t>
  </si>
  <si>
    <t>SALTA Nº 1215</t>
  </si>
  <si>
    <t>21921</t>
  </si>
  <si>
    <t>21406</t>
  </si>
  <si>
    <t>21600</t>
  </si>
  <si>
    <t>WDB2010241F658409</t>
  </si>
  <si>
    <t>21026</t>
  </si>
  <si>
    <t>WDB2100651A432100</t>
  </si>
  <si>
    <t>21904</t>
  </si>
  <si>
    <t>WDBLJ65G61T001560</t>
  </si>
  <si>
    <t>21717</t>
  </si>
  <si>
    <t>21815</t>
  </si>
  <si>
    <t>21076</t>
  </si>
  <si>
    <t>21284</t>
  </si>
  <si>
    <t>21603</t>
  </si>
  <si>
    <t>21177</t>
  </si>
  <si>
    <t>21006</t>
  </si>
  <si>
    <t>21244</t>
  </si>
  <si>
    <t>21666</t>
  </si>
  <si>
    <t>21515</t>
  </si>
  <si>
    <t>21490</t>
  </si>
  <si>
    <t>21768</t>
  </si>
  <si>
    <t>21027</t>
  </si>
  <si>
    <t>21343</t>
  </si>
  <si>
    <t>21667</t>
  </si>
  <si>
    <t>21319</t>
  </si>
  <si>
    <t>21096</t>
  </si>
  <si>
    <t>21340</t>
  </si>
  <si>
    <t>21687</t>
  </si>
  <si>
    <t>21293</t>
  </si>
  <si>
    <t>21433</t>
  </si>
  <si>
    <t>21439</t>
  </si>
  <si>
    <t>21198</t>
  </si>
  <si>
    <t>21740</t>
  </si>
  <si>
    <t>21929</t>
  </si>
  <si>
    <t>21996</t>
  </si>
  <si>
    <t>21601</t>
  </si>
  <si>
    <t>21153</t>
  </si>
  <si>
    <t>21387</t>
  </si>
  <si>
    <t>21101</t>
  </si>
  <si>
    <t>21864</t>
  </si>
  <si>
    <t>21122</t>
  </si>
  <si>
    <t>21002</t>
  </si>
  <si>
    <t>21392</t>
  </si>
  <si>
    <t>21123</t>
  </si>
  <si>
    <t>21633</t>
  </si>
  <si>
    <t>21713</t>
  </si>
  <si>
    <t>21389</t>
  </si>
  <si>
    <t>21236</t>
  </si>
  <si>
    <t>21969</t>
  </si>
  <si>
    <t>21018</t>
  </si>
  <si>
    <t>21078</t>
  </si>
  <si>
    <t>21521</t>
  </si>
  <si>
    <t>21943</t>
  </si>
  <si>
    <t>21228</t>
  </si>
  <si>
    <t>21818</t>
  </si>
  <si>
    <t>21693</t>
  </si>
  <si>
    <t>21271</t>
  </si>
  <si>
    <t>21712</t>
  </si>
  <si>
    <t>21356</t>
  </si>
  <si>
    <t>21286</t>
  </si>
  <si>
    <t>21451</t>
  </si>
  <si>
    <t>21141</t>
  </si>
  <si>
    <t>21757</t>
  </si>
  <si>
    <t>21727</t>
  </si>
  <si>
    <t>21561</t>
  </si>
  <si>
    <t>21300</t>
  </si>
  <si>
    <t>21130</t>
  </si>
  <si>
    <t>21374</t>
  </si>
  <si>
    <t>21109</t>
  </si>
  <si>
    <t>21072</t>
  </si>
  <si>
    <t>21306</t>
  </si>
  <si>
    <t>21747</t>
  </si>
  <si>
    <t>22004</t>
  </si>
  <si>
    <t>21394</t>
  </si>
  <si>
    <t>21680</t>
  </si>
  <si>
    <t>21046</t>
  </si>
  <si>
    <t>21380</t>
  </si>
  <si>
    <t>21844</t>
  </si>
  <si>
    <t>21554</t>
  </si>
  <si>
    <t>21663</t>
  </si>
  <si>
    <t>21173</t>
  </si>
  <si>
    <t>21840</t>
  </si>
  <si>
    <t>21714</t>
  </si>
  <si>
    <t>21514</t>
  </si>
  <si>
    <t>21065</t>
  </si>
  <si>
    <t>21103</t>
  </si>
  <si>
    <t>21375</t>
  </si>
  <si>
    <t>21762</t>
  </si>
  <si>
    <t>21104</t>
  </si>
  <si>
    <t>21793</t>
  </si>
  <si>
    <t>21241</t>
  </si>
  <si>
    <t>21075</t>
  </si>
  <si>
    <t>21297</t>
  </si>
  <si>
    <t>21411</t>
  </si>
  <si>
    <t>21431</t>
  </si>
  <si>
    <t>21424</t>
  </si>
  <si>
    <t>21322</t>
  </si>
  <si>
    <t>22000</t>
  </si>
  <si>
    <t>21235</t>
  </si>
  <si>
    <t>21527</t>
  </si>
  <si>
    <t>21903</t>
  </si>
  <si>
    <t>21280</t>
  </si>
  <si>
    <t>21001</t>
  </si>
  <si>
    <t>21874</t>
  </si>
  <si>
    <t>21983</t>
  </si>
  <si>
    <t>21449</t>
  </si>
  <si>
    <t>21971</t>
  </si>
  <si>
    <t>21819</t>
  </si>
  <si>
    <t>21945</t>
  </si>
  <si>
    <t>21443</t>
  </si>
  <si>
    <t>21801</t>
  </si>
  <si>
    <t>21836</t>
  </si>
  <si>
    <t>21056</t>
  </si>
  <si>
    <t>21660</t>
  </si>
  <si>
    <t>21679</t>
  </si>
  <si>
    <t>21309</t>
  </si>
  <si>
    <t>21910</t>
  </si>
  <si>
    <t>21243</t>
  </si>
  <si>
    <t>21248</t>
  </si>
  <si>
    <t>21410</t>
  </si>
  <si>
    <t>21611</t>
  </si>
  <si>
    <t>21405</t>
  </si>
  <si>
    <t>21069</t>
  </si>
  <si>
    <t>21944</t>
  </si>
  <si>
    <t>21469</t>
  </si>
  <si>
    <t>21572</t>
  </si>
  <si>
    <t>21542</t>
  </si>
  <si>
    <t>21930</t>
  </si>
  <si>
    <t>21042</t>
  </si>
  <si>
    <t>21308</t>
  </si>
  <si>
    <t>21077</t>
  </si>
  <si>
    <t>21360</t>
  </si>
  <si>
    <t>21264</t>
  </si>
  <si>
    <t>21938</t>
  </si>
  <si>
    <t>21363</t>
  </si>
  <si>
    <t>21831</t>
  </si>
  <si>
    <t>21979</t>
  </si>
  <si>
    <t>21416</t>
  </si>
  <si>
    <t>21417</t>
  </si>
  <si>
    <t>21465</t>
  </si>
  <si>
    <t>21587</t>
  </si>
  <si>
    <t>22007</t>
  </si>
  <si>
    <t>21962</t>
  </si>
  <si>
    <t>21936</t>
  </si>
  <si>
    <t>21022</t>
  </si>
  <si>
    <t>21899</t>
  </si>
  <si>
    <t>21577</t>
  </si>
  <si>
    <t>21041</t>
  </si>
  <si>
    <t>21011</t>
  </si>
  <si>
    <t>21694</t>
  </si>
  <si>
    <t>21891</t>
  </si>
  <si>
    <t>21369</t>
  </si>
  <si>
    <t>21562</t>
  </si>
  <si>
    <t>21352</t>
  </si>
  <si>
    <t>21253</t>
  </si>
  <si>
    <t>21984</t>
  </si>
  <si>
    <t>21327</t>
  </si>
  <si>
    <t>21624</t>
  </si>
  <si>
    <t>21988</t>
  </si>
  <si>
    <t>21381</t>
  </si>
  <si>
    <t>21646</t>
  </si>
  <si>
    <t>21839</t>
  </si>
  <si>
    <t>21474</t>
  </si>
  <si>
    <t>21607</t>
  </si>
  <si>
    <t>21066</t>
  </si>
  <si>
    <t>21456</t>
  </si>
  <si>
    <t>21586</t>
  </si>
  <si>
    <t>21276</t>
  </si>
  <si>
    <t>21940</t>
  </si>
  <si>
    <t>21499</t>
  </si>
  <si>
    <t>21630</t>
  </si>
  <si>
    <t>21326</t>
  </si>
  <si>
    <t>21674</t>
  </si>
  <si>
    <t>22001</t>
  </si>
  <si>
    <t>21129</t>
  </si>
  <si>
    <t>21012</t>
  </si>
  <si>
    <t>21057</t>
  </si>
  <si>
    <t>21099</t>
  </si>
  <si>
    <t>21610</t>
  </si>
  <si>
    <t>21017</t>
  </si>
  <si>
    <t>21304</t>
  </si>
  <si>
    <t>21155</t>
  </si>
  <si>
    <t>21769</t>
  </si>
  <si>
    <t>21546</t>
  </si>
  <si>
    <t>21525</t>
  </si>
  <si>
    <t>21181</t>
  </si>
  <si>
    <t>21637</t>
  </si>
  <si>
    <t>21483</t>
  </si>
  <si>
    <t>21552</t>
  </si>
  <si>
    <t>21550</t>
  </si>
  <si>
    <t>21058</t>
  </si>
  <si>
    <t>21547</t>
  </si>
  <si>
    <t>21919</t>
  </si>
  <si>
    <t>21305</t>
  </si>
  <si>
    <t>21873</t>
  </si>
  <si>
    <t>21468</t>
  </si>
  <si>
    <t>21851</t>
  </si>
  <si>
    <t>21856</t>
  </si>
  <si>
    <t>21338</t>
  </si>
  <si>
    <t>21292</t>
  </si>
  <si>
    <t>21332</t>
  </si>
  <si>
    <t>21804</t>
  </si>
  <si>
    <t>22014</t>
  </si>
  <si>
    <t>21513</t>
  </si>
  <si>
    <t>21444</t>
  </si>
  <si>
    <t>21519</t>
  </si>
  <si>
    <t>21354</t>
  </si>
  <si>
    <t>21810</t>
  </si>
  <si>
    <t>21618</t>
  </si>
  <si>
    <t>21204</t>
  </si>
  <si>
    <t>21419</t>
  </si>
  <si>
    <t>21481</t>
  </si>
  <si>
    <t>21951</t>
  </si>
  <si>
    <t>21210</t>
  </si>
  <si>
    <t>21217</t>
  </si>
  <si>
    <t>21180</t>
  </si>
  <si>
    <t>21092</t>
  </si>
  <si>
    <t>21716</t>
  </si>
  <si>
    <t>21409</t>
  </si>
  <si>
    <t>21139</t>
  </si>
  <si>
    <t>21964</t>
  </si>
  <si>
    <t>21274</t>
  </si>
  <si>
    <t>21853</t>
  </si>
  <si>
    <t>21229</t>
  </si>
  <si>
    <t>21953</t>
  </si>
  <si>
    <t>21995</t>
  </si>
  <si>
    <t>21496</t>
  </si>
  <si>
    <t>21837</t>
  </si>
  <si>
    <t>21628</t>
  </si>
  <si>
    <t>21908</t>
  </si>
  <si>
    <t>21872</t>
  </si>
  <si>
    <t>21976</t>
  </si>
  <si>
    <t>21773</t>
  </si>
  <si>
    <t>21172</t>
  </si>
  <si>
    <t>21088</t>
  </si>
  <si>
    <t>21625</t>
  </si>
  <si>
    <t>21314</t>
  </si>
  <si>
    <t>WDBRF06J01F050139</t>
  </si>
  <si>
    <t>RESISTE</t>
  </si>
  <si>
    <t>........................................</t>
  </si>
  <si>
    <t>WDBRF42J67A954693</t>
  </si>
  <si>
    <t>JOAQUIN_ROSSETTI@HOTMAIL.COM</t>
  </si>
  <si>
    <t>WDBRF64J71A115930</t>
  </si>
  <si>
    <t>losparaisossrl@hotmail.com</t>
  </si>
  <si>
    <t>WDBRN52J66A849028</t>
  </si>
  <si>
    <t>WDBRN56J7AE066957</t>
  </si>
  <si>
    <t>PUERTO</t>
  </si>
  <si>
    <t>WDBWK42F78F181232</t>
  </si>
  <si>
    <t>WDCAB13E35A530180</t>
  </si>
  <si>
    <t>ARISTOB</t>
  </si>
  <si>
    <t>fabricamaranata@hotmail.com.ar</t>
  </si>
  <si>
    <t>WDCAB13E91X741827</t>
  </si>
  <si>
    <t>WDCBB22E69A412299</t>
  </si>
  <si>
    <t>WDCBB22E79A450303</t>
  </si>
  <si>
    <t>2° SECCION</t>
  </si>
  <si>
    <t>SAN CAR</t>
  </si>
  <si>
    <t>WDCBB2CB3BA654199</t>
  </si>
  <si>
    <t>WDCBB72E0AA530186</t>
  </si>
  <si>
    <t>SAN VIC</t>
  </si>
  <si>
    <t>ceferinorodriguez_sh@arnet.com.ar.</t>
  </si>
  <si>
    <t>WDCBB77EX8A329138</t>
  </si>
  <si>
    <t>APOSTOL</t>
  </si>
  <si>
    <t>WDCBB8GB0BA680871</t>
  </si>
  <si>
    <t>WDCBB8GB1BA693502</t>
  </si>
  <si>
    <t>WDCBB8GB5BA699187</t>
  </si>
  <si>
    <t>WDCBB8GB8BA656477</t>
  </si>
  <si>
    <t>WDCBB8GB8BA659489</t>
  </si>
  <si>
    <t>VILLA O</t>
  </si>
  <si>
    <t>WDCBB8GB9BA607014</t>
  </si>
  <si>
    <t>WDCDA5HB4EA258888</t>
  </si>
  <si>
    <t>WDCDA5HB4EA297531</t>
  </si>
  <si>
    <t>WDCDA5HB8EA349498</t>
  </si>
  <si>
    <t>WDCDA5HB9EA269224</t>
  </si>
  <si>
    <t>ALUMARMIS@ALUMAR-SRL.COM.AR</t>
  </si>
  <si>
    <t>WDCDA5HBXEA198695</t>
  </si>
  <si>
    <t>ESPAÑA 5648</t>
  </si>
  <si>
    <t>WDCGG81D29F234851</t>
  </si>
  <si>
    <t>WDCGG81D89F293337</t>
  </si>
  <si>
    <t>WDCGG8BB1AF435657</t>
  </si>
  <si>
    <t>WDCGG8BB2DF932995</t>
  </si>
  <si>
    <t>PASO DE</t>
  </si>
  <si>
    <t>WDCGG8BB3BF571631</t>
  </si>
  <si>
    <t>WDCGG8BB3BF624814</t>
  </si>
  <si>
    <t>WDCGG8BB3CF677756</t>
  </si>
  <si>
    <t>VIRASOR</t>
  </si>
  <si>
    <t>WDCGG8BB5CF701264</t>
  </si>
  <si>
    <t>WDCGG8BB5DF902762</t>
  </si>
  <si>
    <t>EL SOBE</t>
  </si>
  <si>
    <t>WDCGG8BB6CF651846</t>
  </si>
  <si>
    <t>WDCGG8BB6DF925192</t>
  </si>
  <si>
    <t>WDCGG8BB7BF568621</t>
  </si>
  <si>
    <t>LAS HER</t>
  </si>
  <si>
    <t>WDCGG8BB7DF898391</t>
  </si>
  <si>
    <t>FERCARLOSALBERTO?4GMAIL.COM</t>
  </si>
  <si>
    <t>WDCGG8BB9DF933741</t>
  </si>
  <si>
    <t>MRSUBIZAR@CONSULTORASUBIZAR.COM.AR</t>
  </si>
  <si>
    <t>WDCGG9AB0EG269042</t>
  </si>
  <si>
    <t>WDCGG9AB2EG105968</t>
  </si>
  <si>
    <t>HUGOPALACIOS03@GMAIL.COM</t>
  </si>
  <si>
    <t>WDCGG9AB2EG166401</t>
  </si>
  <si>
    <t>WDCGG9AB3EG102254</t>
  </si>
  <si>
    <t>WDCGG9AB4EG085934</t>
  </si>
  <si>
    <t>JULIOGONZALEZ2009@HOTMAIL.COM</t>
  </si>
  <si>
    <t>WDCGG9AB4EG210687</t>
  </si>
  <si>
    <t>RUTA Nº12 KM 68</t>
  </si>
  <si>
    <t>GOBERNA</t>
  </si>
  <si>
    <t>WDCGG9AB6EG140528</t>
  </si>
  <si>
    <t>Bº VICTORIA S/N</t>
  </si>
  <si>
    <t>G. VIRA</t>
  </si>
  <si>
    <t>WDCGG9AB9EG161776</t>
  </si>
  <si>
    <t>CALLE ARENHERT Nº 377</t>
  </si>
  <si>
    <t>ELDORAD</t>
  </si>
  <si>
    <t>WDCGG9AB9EG196477</t>
  </si>
  <si>
    <t>WDCTG4DB9FJ108819</t>
  </si>
  <si>
    <t>WDDBF4DB1EJ081785</t>
  </si>
  <si>
    <t>WDDBF4DB1EJ106605</t>
  </si>
  <si>
    <t>SALTA Nº 34-PISO 1º-OF. 5</t>
  </si>
  <si>
    <t>WDDBF4DB3EJ200226</t>
  </si>
  <si>
    <t>WDDBF4DB4EJ160030</t>
  </si>
  <si>
    <t>ELSOBER</t>
  </si>
  <si>
    <t>betitogonzalez61@gmail.com</t>
  </si>
  <si>
    <t>WDDBF4DB6EJ100220</t>
  </si>
  <si>
    <t>Bº 155 VIV-CASA 130</t>
  </si>
  <si>
    <t>WDDBF4DB7EJ093441</t>
  </si>
  <si>
    <t>SAN ISI</t>
  </si>
  <si>
    <t>WDDBF4DB9EJ172450</t>
  </si>
  <si>
    <t>WDDBF4DB9EJ222912</t>
  </si>
  <si>
    <t>COLON Nº 2557 PISO 1º B</t>
  </si>
  <si>
    <t>ESTUDIOGUTHIERREZ@YAHOO.COM.AR..........</t>
  </si>
  <si>
    <t>WDDBF4EB4EJ098062</t>
  </si>
  <si>
    <t>HERNANDEZ Nº 2295 5º A</t>
  </si>
  <si>
    <t>WDDBF4EB5EJ107061</t>
  </si>
  <si>
    <t>CORRIEN</t>
  </si>
  <si>
    <t>WDDFH33X28J337018</t>
  </si>
  <si>
    <t>TRANSPORTEFAYBERFAYBERENRIQUE@GMAIL.COM</t>
  </si>
  <si>
    <t>WDDFH33X68J225550</t>
  </si>
  <si>
    <t>WDDFH3CB0BJ673049</t>
  </si>
  <si>
    <t>Bº ILIA MZ C Nº 9</t>
  </si>
  <si>
    <t>WDDFH3CB4BJ659378</t>
  </si>
  <si>
    <t>WDDFH3CB7BJ613883</t>
  </si>
  <si>
    <t>WDDFH3EB6BJ592070</t>
  </si>
  <si>
    <t>ALMIRANTE BROWN Nª 2694</t>
  </si>
  <si>
    <t>WDDGF08X38A117937</t>
  </si>
  <si>
    <t>WDDGF08X98F112843</t>
  </si>
  <si>
    <t>WDDGF0CB0CA658397</t>
  </si>
  <si>
    <t>WDDGF0CB1CA539032</t>
  </si>
  <si>
    <t>MARIEUGONZALEZ@GMAIL.COM</t>
  </si>
  <si>
    <t>WDDGF0CB6DA698842</t>
  </si>
  <si>
    <t>WDDGF0CB8CA658308</t>
  </si>
  <si>
    <t>VILLA M</t>
  </si>
  <si>
    <t>DICARLANTONIOPABLO@GMAIL.COM</t>
  </si>
  <si>
    <t>WDDGF41X19A169831</t>
  </si>
  <si>
    <t>ROBERTO_CLEVA@HOTMAIL.COM</t>
  </si>
  <si>
    <t>WDDGF41X28F114936</t>
  </si>
  <si>
    <t>GARUHAP</t>
  </si>
  <si>
    <t>WDDGF41X39F140169</t>
  </si>
  <si>
    <t>ITUZAIN</t>
  </si>
  <si>
    <t>WDDGF41X69F203846</t>
  </si>
  <si>
    <t>WDDGF41X99A170418</t>
  </si>
  <si>
    <t>rodolfostucke@gmail.com.................</t>
  </si>
  <si>
    <t>WDDGF41X99F225095</t>
  </si>
  <si>
    <t>WDDGF41XX8F113145</t>
  </si>
  <si>
    <t>WDDGF4BB0AF455129</t>
  </si>
  <si>
    <t>SERVICIO DE MANTENIMIENTO, VERIFICAR TREN DELANTERO PORQUE SE ESCUCHA UN PEQUEÑO GOLPE AL PASAR POR ALGUN LOMO DE BURRO O VADEN, VERIFICAR CALIBRACION DE LOS  NEUMATICOS</t>
  </si>
  <si>
    <t>WDDGF4BB2BA403161</t>
  </si>
  <si>
    <t>Servicio de mantenimiento, verificar tren delantero del lado del acompañante porque al circular por calles de empedrado se escucha un golpeteo, regular freno de estacionamiento</t>
  </si>
  <si>
    <t>AV. BUCHARDO Nº 1648</t>
  </si>
  <si>
    <t>amado_hugo@hotmail.com</t>
  </si>
  <si>
    <t>WDDGF4BB5AA346422</t>
  </si>
  <si>
    <t>WDDGF4BB8AF434643</t>
  </si>
  <si>
    <t>WDDGF4HB0EA868565</t>
  </si>
  <si>
    <t>WDDGF4HB0EA871661</t>
  </si>
  <si>
    <t>WDDGF4HB1CA671238</t>
  </si>
  <si>
    <t>CORONEL ALVAREZ Nº 1575</t>
  </si>
  <si>
    <t>WDDGF4HB1DA781269</t>
  </si>
  <si>
    <t>112 N° 1851</t>
  </si>
  <si>
    <t>WDDGF4HB2BA414295</t>
  </si>
  <si>
    <t>WDDGF4HB2CA647059</t>
  </si>
  <si>
    <t>WDDGF4HB3BA509397</t>
  </si>
  <si>
    <t>mofretes@fibertel.com.ar</t>
  </si>
  <si>
    <t>WDDGF4HB3DA696000</t>
  </si>
  <si>
    <t>WDDGF4HB3EA895081</t>
  </si>
  <si>
    <t>AYACUCHO Nº 2274</t>
  </si>
  <si>
    <t>WDDGF4HB4BA512227</t>
  </si>
  <si>
    <t>WDDGF4HB4BF493424</t>
  </si>
  <si>
    <t>WDDGF4HB4EA893212</t>
  </si>
  <si>
    <t>HUMEA MUCHO POR ESCAPE EN FRIO POR LAS MAÑANAS O CUANDO ESTA PARADO Y CON MOTOR REGULANDO, HUMO COLOR CELESTE</t>
  </si>
  <si>
    <t>WDDGF4HB5DA707014</t>
  </si>
  <si>
    <t>CH 191 PASAJE N24 Nº 5836</t>
  </si>
  <si>
    <t>WDDGF4HB5EA892103</t>
  </si>
  <si>
    <t>WDDGF4HB6CA564086</t>
  </si>
  <si>
    <t>WDDGF4HB7BA412235</t>
  </si>
  <si>
    <t>miguel-santi@hotmail.com</t>
  </si>
  <si>
    <t>WDDGF4HB9EA846967</t>
  </si>
  <si>
    <t>WDDGF4HB9EA900770</t>
  </si>
  <si>
    <t>LEANDRO</t>
  </si>
  <si>
    <t>WDDGF4HBXDA701953</t>
  </si>
  <si>
    <t>WDDGF4JB0CF841103</t>
  </si>
  <si>
    <t>WDDGF4JB1BA511658</t>
  </si>
  <si>
    <t>WDDGF4JB1DA779452</t>
  </si>
  <si>
    <t>WDDGF4JB1DA834269</t>
  </si>
  <si>
    <t>ULISES_DRSOTO@HOTMAIL.COM</t>
  </si>
  <si>
    <t>WDDGF4JB1DF923729</t>
  </si>
  <si>
    <t>WDDGF4JB2CA567111</t>
  </si>
  <si>
    <t>BERTOLI Nº 293</t>
  </si>
  <si>
    <t>DOMACINOVIC.NICOLAS@GMAIL.COM</t>
  </si>
  <si>
    <t>WDDGF4JB2DF921908</t>
  </si>
  <si>
    <t>rosiakautomotores@hotmail.com</t>
  </si>
  <si>
    <t>WDDGF4JB2EG235931</t>
  </si>
  <si>
    <t>WDDGF4JB3EG164982</t>
  </si>
  <si>
    <t>WDDGF4JB4DA698008</t>
  </si>
  <si>
    <t>SANTA A</t>
  </si>
  <si>
    <t>WDDGF4JB4DA830748</t>
  </si>
  <si>
    <t>WDDGF4JB5CA644229</t>
  </si>
  <si>
    <t>KENNEDY N°245</t>
  </si>
  <si>
    <t>WDDGF4JB5DA796853</t>
  </si>
  <si>
    <t>WDDGF4JB5DF918663</t>
  </si>
  <si>
    <t>WDDGF4JB6CA550036</t>
  </si>
  <si>
    <t>CAMPO G</t>
  </si>
  <si>
    <t>sanatorioweber@gamail.com</t>
  </si>
  <si>
    <t>WDDGF4JB6DF940140</t>
  </si>
  <si>
    <t>Bª ARENHART - LOTE 8 M:B</t>
  </si>
  <si>
    <t>WDDGF4JB6EA877636</t>
  </si>
  <si>
    <t>COMANDA</t>
  </si>
  <si>
    <t>WDDGF4JB7DF935268</t>
  </si>
  <si>
    <t>WDDGF4JBXDA800847</t>
  </si>
  <si>
    <t>CANDELA</t>
  </si>
  <si>
    <t>WDDGF4JBXDA817759</t>
  </si>
  <si>
    <t>SAN IGN</t>
  </si>
  <si>
    <t>WDDGF4JBXEG232307</t>
  </si>
  <si>
    <t>WDDGF54X39A218514</t>
  </si>
  <si>
    <t>ALEGRE_FLAVIA@YAHOO.COM.AR</t>
  </si>
  <si>
    <t>WDDGF54X79F231933</t>
  </si>
  <si>
    <t>WDDGF56X68F009301</t>
  </si>
  <si>
    <t>Av. 115 Nº 5741</t>
  </si>
  <si>
    <t>WDDGF5HB1EA905807</t>
  </si>
  <si>
    <t>WDDGF5HB5EA846874</t>
  </si>
  <si>
    <t>25 DE MAYO Nº 83</t>
  </si>
  <si>
    <t>WDDGF7HB7DA841072</t>
  </si>
  <si>
    <t>WDDGJ4HB2CF708203</t>
  </si>
  <si>
    <t>WDDGJ4HB2DG017913</t>
  </si>
  <si>
    <t>CALLE 1º DE MAYO</t>
  </si>
  <si>
    <t>SAN JAV</t>
  </si>
  <si>
    <t>ALQUIMIASSRL@ARNET.COM.AR</t>
  </si>
  <si>
    <t>WDDGJ4HB3CF852634</t>
  </si>
  <si>
    <t>COLONIA</t>
  </si>
  <si>
    <t>arnoldobrandt@yahoo.com.ar</t>
  </si>
  <si>
    <t>WDDGJ4HB3DG057370</t>
  </si>
  <si>
    <t>CHUBUT 1929</t>
  </si>
  <si>
    <t>WDDGJ4HB5EG151266</t>
  </si>
  <si>
    <t>WDDGJ4HB8DG054707</t>
  </si>
  <si>
    <t>damianp1236@hotmail.com.ar</t>
  </si>
  <si>
    <t>WDDGJ4HB8EG225957</t>
  </si>
  <si>
    <t>WDDGJ4HBXCF754586</t>
  </si>
  <si>
    <t>CORONEL LOPEZ Nº1063</t>
  </si>
  <si>
    <t>rmsarg@rodolfoschiro.com.ar</t>
  </si>
  <si>
    <t>WDDGJ4HBXCF860973</t>
  </si>
  <si>
    <t>WDDGJ4HBXDG014919</t>
  </si>
  <si>
    <t>WDDHF4HB5DA658353</t>
  </si>
  <si>
    <t>WDDHF4HB9CA572073</t>
  </si>
  <si>
    <t>MONTECA</t>
  </si>
  <si>
    <t>WDDHF4HB9DA694207</t>
  </si>
  <si>
    <t>WDDHF5KB2EA802490</t>
  </si>
  <si>
    <t>ANGEL ACUÑA 1040</t>
  </si>
  <si>
    <t>WDDHF5KB9EA904580</t>
  </si>
  <si>
    <t>WDDHF7CB1BA256061</t>
  </si>
  <si>
    <t>gastongalfrascoli@hotmail.com</t>
  </si>
  <si>
    <t>WDDKJ5GB0BF060358</t>
  </si>
  <si>
    <t>WDDKJ5GB2AF035654</t>
  </si>
  <si>
    <t>WDDKJ5GB5BF058704</t>
  </si>
  <si>
    <t>WDDKJ5KB6EF216060</t>
  </si>
  <si>
    <t>WDDKJ5KB8EF244863</t>
  </si>
  <si>
    <t>WDDLJ5KB6EA097766</t>
  </si>
  <si>
    <t>RUTA NACIONAL Nº14 KM 1251</t>
  </si>
  <si>
    <t>WDDMH4DB0EN054587</t>
  </si>
  <si>
    <t>WDDMH4DB1DJ100983</t>
  </si>
  <si>
    <t>SERVICIO DE MANTENIMIENTO B1º</t>
  </si>
  <si>
    <t>WDDMH4DB1EN054467</t>
  </si>
  <si>
    <t>FELIZ DE AZARA Nº 1972</t>
  </si>
  <si>
    <t>WDDMH4DB3EN067060</t>
  </si>
  <si>
    <t>SALTA Nº 2441</t>
  </si>
  <si>
    <t>WDDMH4DB6DJ129637</t>
  </si>
  <si>
    <t>ANIBALMODENUTTI@YAHOO.COM.AR</t>
  </si>
  <si>
    <t>WDDMH4DB6EN058711</t>
  </si>
  <si>
    <t>WDDMH4DB7EN075436</t>
  </si>
  <si>
    <t>WDDMH4DB9EN064647</t>
  </si>
  <si>
    <t>WDDMH4DBXEN071803</t>
  </si>
  <si>
    <t>yaguaretesrl@arnet.com.ar</t>
  </si>
  <si>
    <t>WDDPK5HA2EF079393</t>
  </si>
  <si>
    <t>servlitoral@yahoo.com.ar.</t>
  </si>
  <si>
    <t>WDDSJ4DBXEN030261</t>
  </si>
  <si>
    <t>CAMPO V</t>
  </si>
  <si>
    <t>WDDSJ4EB4EN032991</t>
  </si>
  <si>
    <t>IVANOWSKY Nº 1975</t>
  </si>
  <si>
    <t>AC906633DE077341S</t>
  </si>
  <si>
    <t>PRINTER 415 CDI /C 3665</t>
  </si>
  <si>
    <t>2013O</t>
  </si>
  <si>
    <t>1/08/20150</t>
  </si>
  <si>
    <t>1/08/20151</t>
  </si>
  <si>
    <t>1S</t>
  </si>
  <si>
    <t>ERVICIO DE MANTENIMIENTO, PALANCA DE CAMBIO QUEDA SUELTO Y NO ENTRAN LOS CAMBIOS</t>
  </si>
  <si>
    <t>PM</t>
  </si>
  <si>
    <t>UNICIPALIDAD DE ELDORADO</t>
  </si>
  <si>
    <t>BOLIVAR KM 9 N° 73</t>
  </si>
  <si>
    <t>000M</t>
  </si>
  <si>
    <t>B</t>
  </si>
  <si>
    <t>V040</t>
  </si>
  <si>
    <t>9BM958433EB945493</t>
  </si>
  <si>
    <t>AXOR 2040 S</t>
  </si>
  <si>
    <t>DIFICULTAD PARA ENTAR LOS CAMBIOS, REALIZAR DIAGNOSTICO DE FALLA</t>
  </si>
  <si>
    <t>9BM979046ES017276</t>
  </si>
  <si>
    <t>ACCELO 915C</t>
  </si>
  <si>
    <t>ABARCA S.R.L.</t>
  </si>
  <si>
    <t>COLECTORA R GONZ 841</t>
  </si>
  <si>
    <t>9BM9584339B602948</t>
  </si>
  <si>
    <t>AXOR 2035 S</t>
  </si>
  <si>
    <t>CAMBIO DE ACEITE DE DIFERENCIAL</t>
  </si>
  <si>
    <t>RAS BALLBECK S.R.L.</t>
  </si>
  <si>
    <t>AV. MISIONES Y CORDOBA</t>
  </si>
  <si>
    <t>8AC906631FE108045</t>
  </si>
  <si>
    <t>FURGÓN 3250 411 STREET CDI V2</t>
  </si>
  <si>
    <t>KUCZUK DIEGO ADRIAN</t>
  </si>
  <si>
    <t>CALLE 135 A 5172 CH 247</t>
  </si>
  <si>
    <t>KUCZUKD@HOTMAIL.COM</t>
  </si>
  <si>
    <t>8AC906657EE082724</t>
  </si>
  <si>
    <t>SPRINTER 515 CDI /F 4325</t>
  </si>
  <si>
    <t>SERVICIO DE MANTENIMIENTO, VERIFICAR TREN DELANTERO PORQUE SE ESCUCHA QUE GOLPEA AL CIRCULAR POR CALLES DE TIERRA O EMPEDRADOS.</t>
  </si>
  <si>
    <t>DLUTOWSKI ELENA ROSA,MARTINEZ VICTOR A.</t>
  </si>
  <si>
    <t>EUGENIO RAMIREZ 1113</t>
  </si>
  <si>
    <t>8AC906657EE089622</t>
  </si>
  <si>
    <t>SERVICIO DE MANTENIMIENTO, LE FALTAN UNOS BULONES DE RUEDA, HACE RUIDO AL GIRAR LA DIRECCION ES COMO SI GOLPEA</t>
  </si>
  <si>
    <t>WDDBF4DB7EJ073741</t>
  </si>
  <si>
    <t>TESTIGO DE  FRENOS SE ENCENDIO EN EL TABLERO</t>
  </si>
  <si>
    <t>MALICA FRANCISCO DANIEL</t>
  </si>
  <si>
    <t>DISCEPOLO 6595</t>
  </si>
  <si>
    <t>REEMPLAZAR BATERIA. TIENE ENCENDIDO ALERTA DE ABS EN EL TABLERO, REALIZAR DIAGNOSTICO DE FALLA Y REPARAR</t>
  </si>
  <si>
    <t>8AC906633FE104784</t>
  </si>
  <si>
    <t>SPRINTER 415 CDI-3250-MIXTO4+1</t>
  </si>
  <si>
    <t>SERVICIO DE MANTENIMIENTO, FILTRA AGUA POR VENTANILLA LATERAL IZQUIERDA, LAS LUCES DEL FURGON AVECES PRENDEN AVECES NO</t>
  </si>
  <si>
    <t>VONG TU LE</t>
  </si>
  <si>
    <t>AVDA 147 Nº 6221</t>
  </si>
  <si>
    <t>8AC906631FE101100</t>
  </si>
  <si>
    <t>SPRINTER 411 CDI/CH 4025</t>
  </si>
  <si>
    <t>SERVICIO DE MANTENIMIENTO, ACCION DE SERVICIO</t>
  </si>
  <si>
    <t>ABREU VICTOR NORBERTO</t>
  </si>
  <si>
    <t>MOCONA Nº 318</t>
  </si>
  <si>
    <t>8AC906631EE096129</t>
  </si>
  <si>
    <t>SPRINTER 411 CDI/CH 3550</t>
  </si>
  <si>
    <t>SERVICIO DE MANTENIMIENTO, LUZ ANTINIEBLA TRASERA DERECHA NO PRENDE, LA LAMPARA FUNCIONA PORQUE SI LO PONES DEL OTRO LADO PRENDE, EN EL TABLERO CONSTANTEMENTE S</t>
  </si>
  <si>
    <t>E PRENDE TESTIGO DE LAMPARA QUEMADA PERO AVECES SE APAGA, TIENE TESTIGO DE PASTILLAS DE F</t>
  </si>
  <si>
    <t>RENOS P</t>
  </si>
  <si>
    <t>KAEFER DIEGO</t>
  </si>
  <si>
    <t>CALLE 154 Y CALLE 97A</t>
  </si>
  <si>
    <t>8AC906657EE084658</t>
  </si>
  <si>
    <t>SPRINTER 515 CDI-C 4325 TE</t>
  </si>
  <si>
    <t>REEMPLAZO BASE FILTRO DE COMBUSTIBLE YA DIAGNOSTICADO EN EL SERVICIO DE MANTENIMIENTO ANTERIOR, SE ENCENDIO TESTIGO DE DESGASTE DE PASTILLAS DE FRENOS EN EL TAB</t>
  </si>
  <si>
    <t>LERO, VERIFICAR SI ES NECESARIO REEMPLAZAR</t>
  </si>
  <si>
    <t>UNIVERSIDAD NACIONAL DE MISIONES</t>
  </si>
  <si>
    <t>BERTINI 124</t>
  </si>
  <si>
    <t>MIGUEL LANUS</t>
  </si>
  <si>
    <t>8AC906633EE086482</t>
  </si>
  <si>
    <t>SPRINTER 415 CDI /C 3665</t>
  </si>
  <si>
    <t>CONSUMO ELEDADO DE COMBUSTIBLE Y  FALTA DE POTENCIA EN CAMBIOS ALTOS, REALIZAR SERVICIO DE MANTENIMIENTO</t>
  </si>
  <si>
    <t>FUNDACION ARTURO Y ANNA TUBINO</t>
  </si>
  <si>
    <t>AV LIBERTADOR 2802</t>
  </si>
  <si>
    <t>CAPITAL FEDERAL</t>
  </si>
  <si>
    <t>8AB695023EA701447</t>
  </si>
  <si>
    <t>ATRON 1634/45</t>
  </si>
  <si>
    <t>Servicio de mantenimiento, los faros delanteros y los antinieblas estan trizados, trampa de agua no reemplazar, pero cargar una a la orden, se lo lleva porque c</t>
  </si>
  <si>
    <t>ambio hace 15000km, la palanca de cambios vibra mucho, al forzar el camion ya sea en sali</t>
  </si>
  <si>
    <t>da hacE</t>
  </si>
  <si>
    <t>PEREZ LUIS ANDRES</t>
  </si>
  <si>
    <t>SARGENTO CABRAL 2327</t>
  </si>
  <si>
    <t>WDDMH4DB8EN074439</t>
  </si>
  <si>
    <t>SERVICIO DE MANTENIMIENTO A, FALTAN LAS TAPITAS DE PICOS DE RUEDAS</t>
  </si>
  <si>
    <t>STERRANTINO MARTA CRISTINA</t>
  </si>
  <si>
    <t>SAN MARTIN 1228</t>
  </si>
  <si>
    <t>msterrantino@hotmail.com</t>
  </si>
  <si>
    <t>8AC9046639E020312</t>
  </si>
  <si>
    <t>SPRINTER 413 CDI/C 4025</t>
  </si>
  <si>
    <t>DIAGNOSTICO Y PRESUPUESTO POR FALTA DE POTENCIA</t>
  </si>
  <si>
    <t>NTRA. SRA. DEL ROSARIO S. R. L.</t>
  </si>
  <si>
    <t>CALLE 71 8515</t>
  </si>
  <si>
    <t>9BM9580729B599939</t>
  </si>
  <si>
    <t>ATEGO 1725</t>
  </si>
  <si>
    <t>PERDIDA DE AIRE POR LA PEDALERA</t>
  </si>
  <si>
    <t>AMBITO PROPIEDADES SRL</t>
  </si>
  <si>
    <t>JUNIN 1527</t>
  </si>
  <si>
    <t>9BM958207EB953874</t>
  </si>
  <si>
    <t>AXOR 1933 S</t>
  </si>
  <si>
    <t>KRAUS FERNANDO JOSE</t>
  </si>
  <si>
    <t>AV. LAVALLE 3853</t>
  </si>
  <si>
    <t>WDDGF0CB3BA428805</t>
  </si>
  <si>
    <t>SANSALONI LUIS ADRIAN</t>
  </si>
  <si>
    <t>GUIDO ESPANO 561</t>
  </si>
  <si>
    <t>8AB695023EA701221</t>
  </si>
  <si>
    <t>REALIZAR SERVICIO DE MANTENIMIENTO, CONTROLAR LOS FRENOS, REPARAR PERDIDA DE AIRE, PARECIERA QUE PIERDE POR LA PEDALERA</t>
  </si>
  <si>
    <t>VERA GUILLERMO ANTONIO RENE</t>
  </si>
  <si>
    <t>RUTA PROVINCIAL Nº 94-km 60</t>
  </si>
  <si>
    <t>colonia garabi</t>
  </si>
  <si>
    <t>9BM958207EB953852</t>
  </si>
  <si>
    <t>SERVICIO DE MANTENIMIENTO, LUZ ANTINIEBLA DELA.IZQ. ROTA Y LE FALTA LUZ INTERMITENTE LATERAL DERECHO</t>
  </si>
  <si>
    <t>HORMICON SRL</t>
  </si>
  <si>
    <t>SANTA CATALINA 2805</t>
  </si>
  <si>
    <t>compras@hormiconsrl.com.ar</t>
  </si>
  <si>
    <t>8AC906657EE083294</t>
  </si>
  <si>
    <t>SCHOLZ RAMON</t>
  </si>
  <si>
    <t>A GUITARRA E1 CH148 0 Piso:2 D</t>
  </si>
  <si>
    <t>9BM6881577B495858</t>
  </si>
  <si>
    <t>L 710/42 E1</t>
  </si>
  <si>
    <t>EL PEDAL DE FRENO SE VA HASTA EL FONDO, SE HABIA REEMPLAZADO EL SERVOFRENO EN EL CONCESIONARIO, COLOCAR VALVULA DEL PRECALENTADOR QUE VA EN EL TURBO PORQUE ESTA</t>
  </si>
  <si>
    <t>ANULADO</t>
  </si>
  <si>
    <t>MACOVALLE S. A.</t>
  </si>
  <si>
    <t>PELLEGRINI Y RUTA PROVINCIAL 7</t>
  </si>
  <si>
    <t>8AC906655EE092425</t>
  </si>
  <si>
    <t>SPRINTER 515 CDI-F 4325 TE V2</t>
  </si>
  <si>
    <t>Tiene testigo del control de estabilidad encendido, aveces no funciona la bocina, no se puede hacer cambio de luces, y tampoco guiño</t>
  </si>
  <si>
    <t>LECHLEITER TONY HELMUTH</t>
  </si>
  <si>
    <t>AV. LIBERTADOR 2379</t>
  </si>
  <si>
    <t>SERVICIO DE MANTENIMIENTO, REVISAR LUCES, HACE MUCHO RUIDO AL FRENAR</t>
  </si>
  <si>
    <t>8AB384067EA301026</t>
  </si>
  <si>
    <t>OF-1418</t>
  </si>
  <si>
    <t>HENNIG  RUDI</t>
  </si>
  <si>
    <t>AV. ANTARTIDA ARGENTINA 787</t>
  </si>
  <si>
    <t>JARDIN AMERICA</t>
  </si>
  <si>
    <t>V020</t>
  </si>
  <si>
    <t>WDDMH4DB6EN075413</t>
  </si>
  <si>
    <t>SERVICIO DE MANTENIMIENTO, Y PRESUPUESTO POR CHOQUE</t>
  </si>
  <si>
    <t>DUS DIANA MARIA MABEL</t>
  </si>
  <si>
    <t>BOLIVAR Nº 1450</t>
  </si>
  <si>
    <t>PARRILLA DELANTERA ROTA</t>
  </si>
  <si>
    <t>WDCDF7DE6EA257416</t>
  </si>
  <si>
    <t>GL 504 MATIC</t>
  </si>
  <si>
    <t>DIRECCION INESTABLE, BUSCA MUCHO LAS HUELLAS DEL CAMINO</t>
  </si>
  <si>
    <t>EMPRESA CENTRAL ARGENTINO S.A</t>
  </si>
  <si>
    <t>BUCHARDO 2413</t>
  </si>
  <si>
    <t>TESTIGO ABS Y ESP QUEDA ENCENDIDO EN EL TABLERO</t>
  </si>
  <si>
    <t>8AC906635CE062216</t>
  </si>
  <si>
    <t>SPRINTER 415 CDI-F 4325 TE V2</t>
  </si>
  <si>
    <t>SERVICIO DE MANTENIMIENTO , PIERDE COMBUSTIBLE EN EL MOTOR</t>
  </si>
  <si>
    <t>FIGUEROA JOSE MARIA</t>
  </si>
  <si>
    <t>AN R DOMINGUEZ 2427</t>
  </si>
  <si>
    <t>8AB693186EA600836</t>
  </si>
  <si>
    <t>ATRON 1720</t>
  </si>
  <si>
    <t>SERVICIO DE MANTENIMIENTO, AVECES CUESTA ARRANCAR</t>
  </si>
  <si>
    <t>DISTRIBUIDORA JOTA BE SOC ANONIMA</t>
  </si>
  <si>
    <t>RUTA 5 KM 3.5</t>
  </si>
  <si>
    <t>376 4</t>
  </si>
  <si>
    <t>8AC906657GE110354</t>
  </si>
  <si>
    <t>SERVICIO DE MANTENIMIENTO, REEMPLAZAR CARDAN YA DIAGNOSTICADO EN ENTRADA ANTERIOR</t>
  </si>
  <si>
    <t>ALCOI S.R.L</t>
  </si>
  <si>
    <t>NORUEGA 2990</t>
  </si>
  <si>
    <t>WDB934251EL784502</t>
  </si>
  <si>
    <t>TESTIGO ABS,CONTROL DE ESTABILIDAD SE QUEDA ENCENDIDO EN EL TABLERO Y NO TRACCIONA</t>
  </si>
  <si>
    <t>8AC906655EE092683</t>
  </si>
  <si>
    <t>REEMPLAZAR LAS PASTILLAS DE FRENOS YA DIAGNOSTICADO EN EL SERVICIO DE MANTENIMIENTO ANTERIOR</t>
  </si>
  <si>
    <t>SANTARELLI JORGE EMILIO</t>
  </si>
  <si>
    <t>CALLE 152 Nº 3908</t>
  </si>
  <si>
    <t>WDDMH4DB8EN066132</t>
  </si>
  <si>
    <t>ZUBIAT ADHEMAR DENIS</t>
  </si>
  <si>
    <t>CATAMARCA 1559</t>
  </si>
  <si>
    <t>zubiat@arnet.com.ar</t>
  </si>
  <si>
    <t>8AC906655DE076300</t>
  </si>
  <si>
    <t>ESCOBAR RAMON GABRIEL</t>
  </si>
  <si>
    <t>BERMUDEZ 4018</t>
  </si>
  <si>
    <t>WDB934251EL763636</t>
  </si>
  <si>
    <t>SERVICIO DE MANTENIMIENTO, BASE DE RETROVISOR DERECHO SE SALIO</t>
  </si>
  <si>
    <t>PETROVALLE S.A.T.</t>
  </si>
  <si>
    <t>RUTA NAC 14 KM 1203</t>
  </si>
  <si>
    <t>petrosat@arnet.com.ar.</t>
  </si>
  <si>
    <t>9BM958264EB901809</t>
  </si>
  <si>
    <t>AXOR 2831</t>
  </si>
  <si>
    <t>SERVICIO DE MANTENIMIENTO, COMANDO LIMPIA PARABRISAS NO FUNCIONA PRIMER PUNTO</t>
  </si>
  <si>
    <t>WDDGJ4HB8EG167963</t>
  </si>
  <si>
    <t>NEUAMTICOS CON DESGASTE</t>
  </si>
  <si>
    <t>Servicio de mantenimiento.A</t>
  </si>
  <si>
    <t>WDCGG9AB6EG270146</t>
  </si>
  <si>
    <t>MISIOCORP SRL</t>
  </si>
  <si>
    <t>SAN JUAN 1897</t>
  </si>
  <si>
    <t>8AC906633EE093396</t>
  </si>
  <si>
    <t>SPRINTER 415 CDI-F 3665 TE V1</t>
  </si>
  <si>
    <t>AIRE ACONDICIONADO DEJA DE FUNCIONAR EXPORADICAMENTE, EL DIRECCIONADOR DE AIRE AVECES NO FUNCIONA, NO RESPONDE AL COMANDO, LUCES DEL FURGON SE PRENDEN SOLAMENTE</t>
  </si>
  <si>
    <t>EN LA PRIMER POSICION, EN LAS OTRAS NO, EXPORADICAMENTE SE ENCIENDEN TESTIGO DEL BREAKE</t>
  </si>
  <si>
    <t>Y STOPE</t>
  </si>
  <si>
    <t>COP. AGRICOLA DE C. LIEBIG LTDA</t>
  </si>
  <si>
    <t>AV SAN MARTIN Y ALEM</t>
  </si>
  <si>
    <t>COLONIA LIEBIGnS</t>
  </si>
  <si>
    <t>8AB693186EA600605</t>
  </si>
  <si>
    <t>SERVICIO DE MANTENIMIENTO, CONTROL AMORTIGUADOR DEL. POR MAL DESGASTE DE NEUMATICOS.OPTICAS RAJADAS, VENTILADOR DE CALEFACCION NO FUNCIONA.</t>
  </si>
  <si>
    <t>FREMAR SRL</t>
  </si>
  <si>
    <t>LOTE 94 A LINEA CUCHILLA 0</t>
  </si>
  <si>
    <t>RUIZ DE MONTOYA</t>
  </si>
  <si>
    <t>WDDBF4EB6EJ076189</t>
  </si>
  <si>
    <t>SANITARIOS PLASTICOS S R L</t>
  </si>
  <si>
    <t>AV. URUGUAY 4505</t>
  </si>
  <si>
    <t>miguel.rios..</t>
  </si>
  <si>
    <t>8AC903662CE048481</t>
  </si>
  <si>
    <t>SPRINTER 313 CDI/F 3550</t>
  </si>
  <si>
    <t>COMISION NACIONAL DE COMUNICACIONES</t>
  </si>
  <si>
    <t>PERU 103</t>
  </si>
  <si>
    <t>ldistasi@cnc.gov.ar</t>
  </si>
  <si>
    <t>SERVICIO DE MANTENIMIENTO, RUEDAS DELANTERAS PERDIO PRESION DE AIRE Y NO MARCAN LOS SENSORES,CONTROL DE AIRE AC. PROGRAMAR LUCES QUE QUEDEN ENCEDIDAS UNOS SEGUA</t>
  </si>
  <si>
    <t>NDO AL APAGAR EL MOTOR</t>
  </si>
  <si>
    <t>Servicio de mantenimiento, verificar ruidos en rueda delantera izquierda, cambiar centro de ruedas ambos derechos</t>
  </si>
  <si>
    <t>WDCBB72EX9A484653</t>
  </si>
  <si>
    <t>TESTIGO DE ABS SE ENCEIENDE EN EL TABLERO, PUERTA TRASERA IZQ. NO CIERRA, RUIDOS EN TREN DELANTERO.</t>
  </si>
  <si>
    <t>8AC906657EE086948</t>
  </si>
  <si>
    <t>servicio de mantenimiento, no funciona el aire acondicionado y se queda sin bateria</t>
  </si>
  <si>
    <t>SAFITA S.R.L</t>
  </si>
  <si>
    <t>AV. CABRED 1327</t>
  </si>
  <si>
    <t>WDB934251EL775464</t>
  </si>
  <si>
    <t>ACOS 2636 LS</t>
  </si>
  <si>
    <t>SERVICIO DE MANTENIMIENTO, LUZ INTERIOR DE PUERTA IZQ. ESTA ROTO, TAPA DE BASE DE RETROVISOR IZQ. NO TIENE SE PERDIO</t>
  </si>
  <si>
    <t>TRANSPORTES JOSE BERALDI SA</t>
  </si>
  <si>
    <t>PINZON</t>
  </si>
  <si>
    <t>9BM958433EB923434</t>
  </si>
  <si>
    <t>AMARILLA GAS S. A.</t>
  </si>
  <si>
    <t>RUTA 12 KILOMETRO 8</t>
  </si>
  <si>
    <t>RUIDOS EN SUSPENCION TRASERA</t>
  </si>
  <si>
    <t>9BM958433EB914314</t>
  </si>
  <si>
    <t>CONTROL DE VALVULAS</t>
  </si>
  <si>
    <t>9BM958433CB813652</t>
  </si>
  <si>
    <t>AXOR 2044 S</t>
  </si>
  <si>
    <t>LANGE ALFREDO EGON</t>
  </si>
  <si>
    <t>R. NAC. 14-KM 847.2 0</t>
  </si>
  <si>
    <t>8AC906657EE079356</t>
  </si>
  <si>
    <t>ALARCON SINFORIANO GASPAR</t>
  </si>
  <si>
    <t>CHACRA 137 MNZ G CASA 107</t>
  </si>
  <si>
    <t>WDB930163EL781094</t>
  </si>
  <si>
    <t>ACOS 3336K</t>
  </si>
  <si>
    <t>SERVICIO DE MANTENIMIENTO MOTOR, TESTIGO BS QUEDA ENCENDIDO EN EL TABLERO Y SE BLOQUEA EL EJE TRASERO</t>
  </si>
  <si>
    <t>PLACAS RIVADAVIA SRL</t>
  </si>
  <si>
    <t>LOTE 10 FRACC 00 RUTA 14 1243</t>
  </si>
  <si>
    <t>DOS DE MAYO</t>
  </si>
  <si>
    <t>8AC903662CE061538</t>
  </si>
  <si>
    <t>PERDIDAS DE LIQUIDO REFRIGERANTE DE MOTOR,PUERTA CONDUCTOR NO HABRE DESDE ADENTRO, TESTIGO DE ABS QUEDA ENCEDNDIDO EN EL TABLERO, FALTA DE POTENCIA DE MOTOR</t>
  </si>
  <si>
    <t>HE SUZHEN</t>
  </si>
  <si>
    <t>GUTIERREZ 2241</t>
  </si>
  <si>
    <t>SAN MARTIN</t>
  </si>
  <si>
    <t>AIRE AC. TRASERO NO ENFRIA TIRA SOLO AIRE, TESTIGO CHECK SE ENCENDIO EN EL TABLERO</t>
  </si>
  <si>
    <t>WDCGG8BB6DF893179</t>
  </si>
  <si>
    <t>TESTIGO ABS CONTROL DE ESTABILIDAD Y PRESION DE INFLADO DE NEUMATICOS  QUEDA ENCENDIDO EN EL TABLERO</t>
  </si>
  <si>
    <t>TOLL MADERAS SRL</t>
  </si>
  <si>
    <t>AV. FUNDADOR OESTE S/N</t>
  </si>
  <si>
    <t>8AC903662CE055446</t>
  </si>
  <si>
    <t>PARABRISAS ROTO, PUERTA CORREDIZA NO CIERRA BIEN, FARI LUZ DE GIRO DERECHO ROTO, HACER PERITAJE</t>
  </si>
  <si>
    <t>ELECTRICIDAD CENTRO S.R.L.</t>
  </si>
  <si>
    <t>AV BELTRAME 1208</t>
  </si>
  <si>
    <t>8AC904663CE054548</t>
  </si>
  <si>
    <t>SPRINTER 413 CDI/F 4025</t>
  </si>
  <si>
    <t>MOTOR CONSUME MUCHO ACEITE, HUMEA MUCHO Y FALTA DE POTENCIA.</t>
  </si>
  <si>
    <t>EXPRESO TIGRE IGUAZU S R L</t>
  </si>
  <si>
    <t>RAMOS MEJIA DR. AV. 1680</t>
  </si>
  <si>
    <t>8AC906633DE070137</t>
  </si>
  <si>
    <t>SPRINTER 415 CDI /F 3665</t>
  </si>
  <si>
    <t>REEMPLAZO BASE DEL FILTRO DE COMBUSTIBLE Y CINTURON DERECHO VISTOS EN REPARACION ANTERIOR</t>
  </si>
  <si>
    <t>GONZALEZ AUTOMOVILES S.A</t>
  </si>
  <si>
    <t>RUTA 12 KM 5,5</t>
  </si>
  <si>
    <t>8AC904613AE031340</t>
  </si>
  <si>
    <t>SPRINTER 413 CDI/CH 4025</t>
  </si>
  <si>
    <t>ESEICA NEA S. R. L.</t>
  </si>
  <si>
    <t>SARMIENTO 1975</t>
  </si>
  <si>
    <t>SERVICIO DE MANTENIMIENTO, PERDIDA DE ACEITE DE CAJA, PERDIDAS DE LIQUIDO REFRIGERANTE</t>
  </si>
  <si>
    <t>8AC906657EE086882</t>
  </si>
  <si>
    <t>DURAN VACA PATRICIA</t>
  </si>
  <si>
    <t>TAREFERO 111</t>
  </si>
  <si>
    <t>8AC904663AE029006</t>
  </si>
  <si>
    <t>PIEROTTI VICTOR ALEJANDRO</t>
  </si>
  <si>
    <t>AVELLANEDA 1940</t>
  </si>
  <si>
    <t>SIGLOXXI@PRICO.COM.AR.</t>
  </si>
  <si>
    <t>8AC904663AE020781</t>
  </si>
  <si>
    <t>SERVICIO DE MANTENIMIENTO(SERVIPLUS)</t>
  </si>
  <si>
    <t>T &amp; T SRL</t>
  </si>
  <si>
    <t>MALVINAS Nº 1889</t>
  </si>
  <si>
    <t>9BM9582079B643406</t>
  </si>
  <si>
    <t>NO DA ARRANQUE CON LA LLAVE</t>
  </si>
  <si>
    <t>ERIKSEN Y CIA S.A.C.I.F.</t>
  </si>
  <si>
    <t>AV. SAN MARTIN 2048</t>
  </si>
  <si>
    <t>9BM688159EB915333</t>
  </si>
  <si>
    <t>SERVICIO DE MANTENIMIENTO, VERIFICAR MANCHAS DE ACEITE EN EL BAJO DEL MOTOR</t>
  </si>
  <si>
    <t>HELADOS GARAVANO SRL</t>
  </si>
  <si>
    <t>RIVADAVIA Nº 1599</t>
  </si>
  <si>
    <t>8AC904663BE044550</t>
  </si>
  <si>
    <t>FALTA DE POTENCIA DE MOTOR Y HUMEA BLANCO</t>
  </si>
  <si>
    <t>VAZAYA SRL</t>
  </si>
  <si>
    <t>CORDOBA ESQ. MISIONES LOCAL 10</t>
  </si>
  <si>
    <t>SERVICIO DE MANTENIMIENTO, OPTICA DELANTERA IZQ. ALUMBRA MAL EL REGULADOR ESTA SUELTO,LUZ DE GIRO DEL. DERECHO ESTA ROTO, ESCOBILLA LIMPIA PARABRISAS BARRE MAL</t>
  </si>
  <si>
    <t>Y NO TIRA AGUA LOS ZORRINITOS,CONTROL DE FRENOS(FRENA MUY POCO)REGULAR PUERTA CORREDIZA A</t>
  </si>
  <si>
    <t>VECESE</t>
  </si>
  <si>
    <t>VERIFICAR LUCES PORQUE EN EL TABLERO INDICA QUE HAY LAMPARAS QUEMADAS, QUEDAN PRENDIDA LAS LUCES AVECES DE UN LATERAL Y AVECES DEL OTRO, VERIFICAR INTENSIDAD DE</t>
  </si>
  <si>
    <t>ILUMINACION DEL TABLERO</t>
  </si>
  <si>
    <t>8AC906633EE080643</t>
  </si>
  <si>
    <t>STARNA CESAR NICOLAS</t>
  </si>
  <si>
    <t>Calle 117 A CASA 2658</t>
  </si>
  <si>
    <t>WDB934012CL611851</t>
  </si>
  <si>
    <t>SERVICIO DE MANTENIMIENTO, VERIFICAR PERDIDA DE ACEITE EN LAS MASAS TRASERAS</t>
  </si>
  <si>
    <t>SOLMEC PROYECCION SOCIEDAD ANONIMA</t>
  </si>
  <si>
    <t>AV. GOICOCHEA 0</t>
  </si>
  <si>
    <t>PUERTO PIRAY</t>
  </si>
  <si>
    <t>solmec2004@yahoo.com.ar</t>
  </si>
  <si>
    <t>8AC906655DE069925</t>
  </si>
  <si>
    <t>SERVICIO DE MANTENIMIENTO, REEMPLAZAR PASTILLAS DE FRENOS</t>
  </si>
  <si>
    <t>EN EL TABLERO INDICA:  ABS ESP NO FUNCIONA, SUPERVISION PRESION INFLADO DE NEUMETICOS NO FUNCIONA Y TEMPOMAT Y SPEEDTRONIC NO FUNCIONA, REALIZAR DIAGNOSTICO DE</t>
  </si>
  <si>
    <t>FALLA, REGULAR LUCES, PROGRAMAR CIERRE DE ESPEJOS</t>
  </si>
  <si>
    <t>8AC906633EE092093</t>
  </si>
  <si>
    <t>REALIZAR SERVICIO DE MANTENIMIENTO, REEMPLAZAR TODAS LAS PASTILLAS DE FRENO, REGULAR PORTON CORREDIZO PORQUE HACE MUCHO RUIDO, REGULAR FRENO DE MANO, AVECES PAR</t>
  </si>
  <si>
    <t>PADEAN TESTIGOS EN EL TABLERO</t>
  </si>
  <si>
    <t>8AC906657EE082793</t>
  </si>
  <si>
    <t>PIERDE AGUA, VERIFICAR Y REPARAR LO QUE SE TENGA QUE REPARAR</t>
  </si>
  <si>
    <t>8AC9046639E012712</t>
  </si>
  <si>
    <t>RUIDOS EN LA MAZA DELANTERA DERECHA, CONSUME AGUA Y SE ENCIENDE TESTGO EN EL TABLERO</t>
  </si>
  <si>
    <t>SINDICATO DEL PERSONAL DE OBRAS SANITARI</t>
  </si>
  <si>
    <t>AV. TAMBOR DE TACUARI 151</t>
  </si>
  <si>
    <t>TIENE UNA PERDIDA DE AGUA, LA PUERTA DEL CONDUCTOR NO ABRE DE ADENTRO, TIENE TESTIGOS ENCENDIDOS EN EL TABLERO</t>
  </si>
  <si>
    <t>9BM695053BB717351</t>
  </si>
  <si>
    <t>LS-1634</t>
  </si>
  <si>
    <t>SERVICIO DE MANTENIMIENTO, VERIFICAR LOS FRENOS, REEMPLAZAR INYECTORES YA DIAGNOSTICADO EN LA ENTRADA ANTERIOR</t>
  </si>
  <si>
    <t>WDB934251FL887568</t>
  </si>
  <si>
    <t>SERVICIO DE MANTENIENTO, CUANDO ENGANCHO EL TANQUE AL FRENAR ME BAJA EL EJE, REGULAR</t>
  </si>
  <si>
    <t>8AB695023EA701850</t>
  </si>
  <si>
    <t>SERVICIO DE MANTENIMIIENTO, LOS CUBOS DE RUEDAS TRASERA TRANSPIRAN ACEITE, FAROS DELANTEROS TRIZADOS, FARO ANTINIEBLAS TRIZADOS, EL SOPORTE DEL ESPEJO RETROVISO</t>
  </si>
  <si>
    <t>R IZQUIERDO ESTA FLOJO, SE CAYO EL ESPEJO SOLO</t>
  </si>
  <si>
    <t>FORESTAL GUARANI SA</t>
  </si>
  <si>
    <t>CATAMARCA 1466</t>
  </si>
  <si>
    <t>8AC906155CE062960</t>
  </si>
  <si>
    <t>SPRINTER 515 CDI /CH 4325</t>
  </si>
  <si>
    <t>SERVICIO DE MANTENIMIENTO, REGULAR FRENO DE MANO, REEMPLAZAR BATERIA, VERIFICAR LUCES QUEMADAS, PRESUPUESTAR MICA DEL GUIÑO DEL ESPEJO DELANTERO IZQUIERDO</t>
  </si>
  <si>
    <t>RAMIREZ JOSE ANIBAL</t>
  </si>
  <si>
    <t>JOSE HERNANDEZ 47</t>
  </si>
  <si>
    <t>SERVICIO DE MANTENIMIENTO, REALIZAR UNA REVISION DEL TREN DELANTERO</t>
  </si>
  <si>
    <t>8AC903662CE047806</t>
  </si>
  <si>
    <t>SPRINTER 313 CDI</t>
  </si>
  <si>
    <t>SERVICIO DE MANTENIMIENTO, COLOCAR CODIGO DE RADIO, REPARAR PORTON LATERAL PORQUE NO TIENE LA MANIJA</t>
  </si>
  <si>
    <t>WANG JIAXING</t>
  </si>
  <si>
    <t>AV. CENTENARIO 501</t>
  </si>
  <si>
    <t>SAN JOSE</t>
  </si>
  <si>
    <t>8AC906655EE096417</t>
  </si>
  <si>
    <t>SERVICIO DE MANTENIMIENTO, TESTIGO SRS ENCENDIDO</t>
  </si>
  <si>
    <t>HETTINGER VICTOR</t>
  </si>
  <si>
    <t>ANDRUJOVICH 109</t>
  </si>
  <si>
    <t>9BM958207EB916382</t>
  </si>
  <si>
    <t>SERVICIO DE MANTENIMIENTO, TESTIGO FR ENCENDIDO EN EL TABLERO</t>
  </si>
  <si>
    <t>Servicio de mantenimiento, verificar tren delantero del lado del acompañante porque al circular por calles de empedrado se escucha un golpeteo, regular freno de</t>
  </si>
  <si>
    <t>estacionamiento</t>
  </si>
  <si>
    <t>AMADO HUGO WALTER</t>
  </si>
  <si>
    <t>8AC906633FE102700</t>
  </si>
  <si>
    <t>GIRAUDI ANDRES GASTON</t>
  </si>
  <si>
    <t>AV. BUCHARDO 1620</t>
  </si>
  <si>
    <t>posadas</t>
  </si>
  <si>
    <t>andreslacade@hotmail.com</t>
  </si>
  <si>
    <t>9BM6340617B531909</t>
  </si>
  <si>
    <t>O-500 RSD</t>
  </si>
  <si>
    <t>PROGRAMAR EL PLD</t>
  </si>
  <si>
    <t>CRUCERO DEL NORTE S. R. L.</t>
  </si>
  <si>
    <t>RUTA NACIONAL 12 KM 8 1/2</t>
  </si>
  <si>
    <t>VSA638174X3148292</t>
  </si>
  <si>
    <t>VITO 2.3 TD</t>
  </si>
  <si>
    <t>TESTIGO DE LAS BUJIAS ENCENDIDAS, REEMPLAZAR SI ES NECESARIO</t>
  </si>
  <si>
    <t>FUKUNAGA YOSUKE MODESTO</t>
  </si>
  <si>
    <t>AV. PRESIDENTE PERON 1555</t>
  </si>
  <si>
    <t>Reemplazar pastillas de frenos delanteras ya diagnosticado en el servicio de mantenimiento anterior, ruidos al reclinar el asiento del acompañante y marca en el</t>
  </si>
  <si>
    <t>tablero esporadicamente una señal, principalmente al arrancar, acomodar spoiler delanter</t>
  </si>
  <si>
    <t>o estaP</t>
  </si>
  <si>
    <t>MORINIGO FERNANDO SEBASTIAN</t>
  </si>
  <si>
    <t>8AC906655CE063946</t>
  </si>
  <si>
    <t>TROMBETTA NICASIA AURORA</t>
  </si>
  <si>
    <t>RUTA Nº 1 KM3</t>
  </si>
  <si>
    <t>9BM958072EB934601</t>
  </si>
  <si>
    <t>ATEGO 1725 S</t>
  </si>
  <si>
    <t>SERVICIO DE MANTENIMIENTO, AVECES CUESTA ARRANCAR ES COMO SI SE ESTUVIERA QUEDANDO SIN BATERIA</t>
  </si>
  <si>
    <t>FEDERAL GAS S.A.</t>
  </si>
  <si>
    <t>CERRITO  836</t>
  </si>
  <si>
    <t>8AC906155EE091796</t>
  </si>
  <si>
    <t>SERVICIO DE MANTENIMIENTO, LAMPARA QUEMADA</t>
  </si>
  <si>
    <t>AGROSERVICIOS DEL NEA SRL</t>
  </si>
  <si>
    <t>8AB695053FA702089</t>
  </si>
  <si>
    <t>SERVICIO DE MANTENIMIENTO, FAROS DELANTEROS TRIZADOS, REGULAR VALVULA PORQUE NO TIENE FUERZA, NO TIRA</t>
  </si>
  <si>
    <t>ANGST JORGE ARTURO</t>
  </si>
  <si>
    <t>TUCUMAN 792</t>
  </si>
  <si>
    <t>WDCTG4DB9FJ061825</t>
  </si>
  <si>
    <t>PRE-ENTREGA</t>
  </si>
  <si>
    <t>8AC906657DE076234</t>
  </si>
  <si>
    <t>MATHERN RAMON ADOLFO</t>
  </si>
  <si>
    <t>CALLE 137 Nº 2715</t>
  </si>
  <si>
    <t>8AC906657FE101592</t>
  </si>
  <si>
    <t>SPRINTER 515 CDI/C 4325</t>
  </si>
  <si>
    <t>REALIZAR DIAGNOTICO POR AUMENTO DE NIVEL DE ACEITE</t>
  </si>
  <si>
    <t>9BM9582079B601581</t>
  </si>
  <si>
    <t>NO FUNCIONA EL VELOCIMETRO, NO MARCA NADA EN EL TRIP, EL TACOGRAFO SE MANDO A VERIFICAR A LONA TRUCK CONCESIONARIO DE VEDEO Y FUNCIONA, VERIFICAR INSTALACION EL</t>
  </si>
  <si>
    <t>ECTRICA Y REPARAR</t>
  </si>
  <si>
    <t>PEREIRA JUAN T.</t>
  </si>
  <si>
    <t>GDOR. BARREYRO 2996</t>
  </si>
  <si>
    <t>8AC906633FE103197</t>
  </si>
  <si>
    <t>SPRINTER 415 CDI-3665-MIXTO4+1</t>
  </si>
  <si>
    <t>realizar accion de servicio</t>
  </si>
  <si>
    <t>IGARATEGUI CARLOS ALFREDO</t>
  </si>
  <si>
    <t>AV. CENTENARIO Y CALLE 95</t>
  </si>
  <si>
    <t>8AC906633FE100309</t>
  </si>
  <si>
    <t>REALIZAR ACCION DE SERVICIO</t>
  </si>
  <si>
    <t>MUNICIPALIDAD DE ELDORADO</t>
  </si>
  <si>
    <t>8AB695023EA701617</t>
  </si>
  <si>
    <t>L1634</t>
  </si>
  <si>
    <t>SOBRE MARCHA DE CAJA DE VELOCIDADES NO CAMBIA</t>
  </si>
  <si>
    <t>FINTEN S.R.L.</t>
  </si>
  <si>
    <t>AVDA. QUARANTA 4071</t>
  </si>
  <si>
    <t>8AB693186EA600447</t>
  </si>
  <si>
    <t>SERVICIO DE MANTENIMIENTO, REEMPLAZAR OPTICAS DELANTERAS, REEMPLAZAR CRISTAL DEL ESPEJO RETROVISOR IZQUIERDO</t>
  </si>
  <si>
    <t>SERVICIO DE MANTENIMIENTO,PIERDE AIRE,</t>
  </si>
  <si>
    <t>8AC906633FE101695</t>
  </si>
  <si>
    <t>SPRINTER 415 CDI-F 3665 TE V2</t>
  </si>
  <si>
    <t>REEMPLAZAR OPTICA DELANTERA IZQUIERZA YA DIAGNOSTICADA CON ANTERIORIDAD</t>
  </si>
  <si>
    <t>PRINOS SRL</t>
  </si>
  <si>
    <t>3 DE FEBRERO 2307</t>
  </si>
  <si>
    <t>WDB934251EL774775</t>
  </si>
  <si>
    <t>ACTROS 2636 LS</t>
  </si>
  <si>
    <t>SERVICIO DE MANTENIMIENTO, REGULAR VALVULAS, TIENE UN CONSUMO ELEVADO 39 LITROS CADA 100 ESTANDO CARGADO Y 32LITROS CADA 100 ESTANDO VACIO</t>
  </si>
  <si>
    <t>SERVICIO DE MANTENIMIENTO B, CONTROLAR BATERIA PORQUE AVECES PARECIERA COMO QUE LE FORZA ARRANCAR, CONTROLAR CONSUMO DE COMBUSTIBLE, EN FRIO CONSUME 9 A 10 LITR</t>
  </si>
  <si>
    <t>OS LUEGO DE UN TIMPO DE ANDAR BAJA DE 7 A 5 LITROS</t>
  </si>
  <si>
    <t>8AB384067EA300480</t>
  </si>
  <si>
    <t>CASIMIRO ZBIKOSKI S. A.</t>
  </si>
  <si>
    <t>71 CASA 8515-B° LAS DOLORES</t>
  </si>
  <si>
    <t>8AC906657EE084148</t>
  </si>
  <si>
    <t>PIERDE LIQUIDO REFRIGERANTE O CONSUME POR ALGUN LADO, PRESUPUESTAR</t>
  </si>
  <si>
    <t>DIRECCION GENERAL DE RENTAS</t>
  </si>
  <si>
    <t>SAN  MARTIN 1754</t>
  </si>
  <si>
    <t>erreks@live.com</t>
  </si>
  <si>
    <t>TESTIGO DE DESGASTE DE PASTILLAS DE FRENOS ENCENDIDA, VERIFICAR FRENOS, Y SI HAY QUE CAMBIAR PASTILLAS QUE SE CAMBIE</t>
  </si>
  <si>
    <t>SERVICIO DE MANTENIMIENTO, AJUSTAR LA CREMALLERA PORQUE TIENE MUCHO JUEGO Y HACE RUIDO, ENTRA AGUA POR EL FARO DELANTERO IZQUIERDO, EL TAPA FARO ESTA ROTO, MARC</t>
  </si>
  <si>
    <t>A COMO QUE LE FALTA LIQUIDO DE FRENOS</t>
  </si>
  <si>
    <t>8AC906631EE085916</t>
  </si>
  <si>
    <t>HACER EL SERVICIO DE MANTENIMIENTO, REEMPLAZAR BIELETA PLASTICA DE ABAJO  DE LA PALANCA DE CAMBIO POQUE ESTA ROTA, PRESUPUESTAR LA REPARACION DEL ESPEJO</t>
  </si>
  <si>
    <t>GRUPO NORDESTE SRL</t>
  </si>
  <si>
    <t>CORONEL ALVAREZ 1813</t>
  </si>
  <si>
    <t>8AC906155FE100427</t>
  </si>
  <si>
    <t>SPRINTER 515 CDI-CH 4325</t>
  </si>
  <si>
    <t>AL ARRANCARLO EN FRIO LA MARCHA OSCILA DEMASIADO, SE DISPARA, REALIZAR SERVICIO DE MANTENIMIENTO</t>
  </si>
  <si>
    <t>BAQUIMICOS SRL</t>
  </si>
  <si>
    <t>AV. LAVALLE Nº 4015</t>
  </si>
  <si>
    <t>8AC903661BE046739</t>
  </si>
  <si>
    <t>COLOMBO RENE JORGE EDUARDO</t>
  </si>
  <si>
    <t>CATAMARCA EX 114 2275</t>
  </si>
  <si>
    <t>8AB695053FA702098</t>
  </si>
  <si>
    <t>SERVICIO DE MANTENIMIENTO, AIRE AC. NO ENFRIA, CALEFACCION NO CIERRA,BRAZO DE RETROVISOR DERECHO ROTO,EL EJE TRASERO ESTA TORCIDO VA DE COSTADO, CONSUME MUCHO C</t>
  </si>
  <si>
    <t>OMBUSTIBLE Y FALTA DE POTENCIA</t>
  </si>
  <si>
    <t>BEKER ANDREA</t>
  </si>
  <si>
    <t>9BM688159EB935688</t>
  </si>
  <si>
    <t>L 710D/37L 710/42</t>
  </si>
  <si>
    <t>PERDIDAS DE ACEITE DE MOTOR</t>
  </si>
  <si>
    <t>TRANSPORTE SNAIDER S R L</t>
  </si>
  <si>
    <t>RUTA NAC 11 KM 890.5 0</t>
  </si>
  <si>
    <t>LAS TOSCAS</t>
  </si>
  <si>
    <t>La Rioja</t>
  </si>
  <si>
    <t>8AC906631EE097995</t>
  </si>
  <si>
    <t>GRUPOSADAS SOLO BEBIDAS SRL</t>
  </si>
  <si>
    <t>CHUBUT (88) 2706</t>
  </si>
  <si>
    <t>RUBEN@GRUPOSADAS.COM.AR</t>
  </si>
  <si>
    <t>WDB934251FL862402</t>
  </si>
  <si>
    <t>Servicio de mantenimiento</t>
  </si>
  <si>
    <t>SERVICIO DE MANTENIMIENTO A3, RUIDOS ,GOLPETEOS EN EL MOTOR PROBLABLEMENTE INYECCION,LUCES INTELIGENTE SE DESACTIVA,LA CAJA GOLPEA Y SACUDE DE 2DA A TERCERA Y C</t>
  </si>
  <si>
    <t>UARTA Y CUANDO HACE LOS REBAJES.</t>
  </si>
  <si>
    <t>8AB693186EA600378</t>
  </si>
  <si>
    <t>SERVICIO DE MANTENIMIENTO, AMORTIGUADOR DELANTERO DERECHO GOLPEA CUANDO TRABAJA LA SUSPENCION, OPTICAS DELANTERAS RAJADAS Y NO TIENE NADA DE ILUMINACION, SE SOL</t>
  </si>
  <si>
    <t>ICITO EN SERVICIOS ANTERIORES Y NO SE PUDO REEMPLAZAR NO HABIA STOCK, CUESTA ARRANCAR  SI</t>
  </si>
  <si>
    <t>EMPRE E</t>
  </si>
  <si>
    <t>CONBOS S.R.L</t>
  </si>
  <si>
    <t>AV. COMANDANTE ROSALES</t>
  </si>
  <si>
    <t>9BM958207EB924734</t>
  </si>
  <si>
    <t>SERVICIO DE MANTENIMIENTO Y SI ALCANZA EL TIEMPO REPARAR PERDIDA DE AIRE DETRAS DE LA CABINA, FRENO MOTOR ACTIVA PERO FRENA MUY POCO</t>
  </si>
  <si>
    <t>9BM6950537B533022</t>
  </si>
  <si>
    <t>servicio de mantenimiento, reemplazar bocha de la palanca de cambios, laa puerta del lado conductor no abre desde afuera, a manija esta suelta</t>
  </si>
  <si>
    <t>9BM958207EB928711</t>
  </si>
  <si>
    <t>AXOR 1933</t>
  </si>
  <si>
    <t>FANK Y SCHERF SRL</t>
  </si>
  <si>
    <t>AV. SAN MARTIN 2484</t>
  </si>
  <si>
    <t>8AC906631EE096690</t>
  </si>
  <si>
    <t>SPRINTER 415 CDI /F 3250</t>
  </si>
  <si>
    <t>NO ENFRIA NADA EL A/A</t>
  </si>
  <si>
    <t>UNIZONY HUGO MIGUEL</t>
  </si>
  <si>
    <t>AV LIBERTAD 860</t>
  </si>
  <si>
    <t>9BM9584339B601408</t>
  </si>
  <si>
    <t>8AC9036628A987671</t>
  </si>
  <si>
    <t>SPRINTER 313 CDI/F 3000</t>
  </si>
  <si>
    <t>REEMPLAZAR VALVULA REGULADORA DE PRESION DEL TURBO YA DIAGNOSTICADO, COLOCAR INSIGNIA DE LA PARRILLA DELANTERA, TAPA CUBO DE RUEDA</t>
  </si>
  <si>
    <t>ADMINISTRACION FEDERAL DE INGRESOS PUBLI</t>
  </si>
  <si>
    <t>YRIGOYEN HIPOLITO 370 4 D 4752</t>
  </si>
  <si>
    <t>CIUDAD AUTONOMA DE BUENOS</t>
  </si>
  <si>
    <t>Capital Federal</t>
  </si>
  <si>
    <t>9BM693186CF140854</t>
  </si>
  <si>
    <t>SERVICIO DE LOS 100000KM SOPLA EL TURBO AL EXIGIRLE, HAY UN CAÑO DEL TURBO CON OLLIN, CINTURON DE SEGURIDAD DEL LADO DEL ACOMPAÑANTE NO FUNCIONA QUE SE REPARE</t>
  </si>
  <si>
    <t>8AC906633EE098937</t>
  </si>
  <si>
    <t>Olor a quemado de embrague, patina el embrague</t>
  </si>
  <si>
    <t>RODRIGUEZ NANCY ESTELA</t>
  </si>
  <si>
    <t>SARMIENTO 11</t>
  </si>
  <si>
    <t>9BM693186DF142720</t>
  </si>
  <si>
    <t>CONSUMO ELEVADO DE COMBUSTIBLE 29 30 APROXIMADO</t>
  </si>
  <si>
    <t>VERIFICAR RUIDOS EN EJE TRASERO, REEMPLAZAR BIELETA  DE LA PALANCA DE CAMBIOS ESTA ASEGURADA CON PRECINTO</t>
  </si>
  <si>
    <t>9BM9582078B535799</t>
  </si>
  <si>
    <t>SERVICIO DE MANTENIMIENTO.FRENO DE MOTOR NO FUNCIONA, PERIDIDAS DE LIQUIDO REFRIGERANTE DE MOTOR,FUGAS DE ESCAPE BOCINA A VECES NO FUNCIONA</t>
  </si>
  <si>
    <t>TOT ESPECIALIDADES ARGENTINA S.A.</t>
  </si>
  <si>
    <t>MORENO 877 PISO 2</t>
  </si>
  <si>
    <t>8AC906631EE082899</t>
  </si>
  <si>
    <t>SERVICIO DE MANTENIMIENTO, MANIJA INTERIOR DE PUERTA DERECHA ESTA SUELTA,</t>
  </si>
  <si>
    <t>MC DONALD DISTRIBUCIONES SRL</t>
  </si>
  <si>
    <t>RUTA 12 KM 1471 0</t>
  </si>
  <si>
    <t>mcdonald.distribuciones@gmail.com.......</t>
  </si>
  <si>
    <t>9BM9584339B608756</t>
  </si>
  <si>
    <t>REEMPLAZAR PASTILLAS DE FRENOS DELANTERAS, AVECES AL DARLE ARRANQUE FALLA, TIENDE A APAGARSE, ES COMO SI CHUPARA AIRE, LO HACE CASI SIEMPRE, AL ESTAR REGULANDO</t>
  </si>
  <si>
    <t>HACE UN RUIDO, PARECIERA QUE ES LA CORREA</t>
  </si>
  <si>
    <t>8AB693186EA600064</t>
  </si>
  <si>
    <t>servicio de mantenimiento 30000 km, verificar ruidos de correa</t>
  </si>
  <si>
    <t>KUNZ CONSTRUCCIONES SRL</t>
  </si>
  <si>
    <t>AVDA MARTIN FIERRO 3081</t>
  </si>
  <si>
    <t>kunzconst@gmail.com./.compraskunz@gmail.com</t>
  </si>
  <si>
    <t>9BM688159DB879992</t>
  </si>
  <si>
    <t>JUEGOS EN LA DIRECCION VERIFICAR Y REPARAR,  REEMPLAZAR LA OPTICA DELANTERA IZQUIERDA PORQUE ESTA ROTA, LAVAR EL MOTOR</t>
  </si>
  <si>
    <t>GOLDNER PEDRO RUBEN</t>
  </si>
  <si>
    <t>AV URUGUAY 4785</t>
  </si>
  <si>
    <t>8AC906657EE089260</t>
  </si>
  <si>
    <t>8AC906633FE101028</t>
  </si>
  <si>
    <t>HAY QUE REALIZAR ACCION DE SERVICIO</t>
  </si>
  <si>
    <t>CIA. LATINA S.R.L</t>
  </si>
  <si>
    <t>AV. VICTORIA AGUIRRE 563</t>
  </si>
  <si>
    <t>WDB934141DL747141</t>
  </si>
  <si>
    <t>SERVICIO DE MANTENIMIENTO COMPLETO, PERDIDA DE ACEITE ENTRE LA CAJA DE CAMBIOS Y EL MOTOR, LA DIRECCION TIRA PARA LOS COSTADOS, VERIFICAR TREN DELANTERO PORQUE</t>
  </si>
  <si>
    <t>HACE RUIDOS EN CALLE DE TIERRA O ENTOSCADO, EL A/A NO ENFRIA DEL TODO BIEN</t>
  </si>
  <si>
    <t>DECORRIENTES SA</t>
  </si>
  <si>
    <t>RUTA NAC.14 784</t>
  </si>
  <si>
    <t>SANTO TOME</t>
  </si>
  <si>
    <t>SERVICIO DE MANTENIMIENTO, VERIFICAR ILUMINACION DEL TABLERO, VERIFICZAR LUCES, PORTON LATERAL HACE MUCHO RUIDO AL ABRIR O CERRAR REPARAR, COLOCAR TRABA PORTON</t>
  </si>
  <si>
    <t>TRASERO, LUBRICAR PEDALES, PIERDE GASOIL SE NOTAN GOTAS EN EL PISO AL DEJARLA PARADA</t>
  </si>
  <si>
    <t>8AC903661CE058289</t>
  </si>
  <si>
    <t>SPRINTER 313 CDI/3000-MIXTO 4+</t>
  </si>
  <si>
    <t>SERVICIO DE MANTENIMIENTO, COLOCAR CENTRO DE RUEDA DELANTERA DERECHA</t>
  </si>
  <si>
    <t>KOZUSZNE JULIA INES</t>
  </si>
  <si>
    <t>LOTE 31 S/N</t>
  </si>
  <si>
    <t>TRES CAPONES</t>
  </si>
  <si>
    <t>8AB695053EA700902</t>
  </si>
  <si>
    <t>SERVICIO DE MANTENIMIENTO, NO ENCIENDE LA LUZ DEL VELOCIMENTO, NO FUNCIONA EL RELOJ EN EL TABLERO</t>
  </si>
  <si>
    <t>8AB693186EA600534</t>
  </si>
  <si>
    <t>DIAGNOSTICO, TESTIGO PLD QUEDA ENCENDIDO EN EL TABLERO, LAS LUCES TRASERAS NO FUNCIONAN, NO FUNCIONAN LUCES EN EL TABLERO (MEDIDOR DE COMBUSTIBLE, MEDIDOR DE AI</t>
  </si>
  <si>
    <t>RE, MEDIDOR DE VELOCIDAD, CONTADOR DE VUELTA), LA PUERTA DEL ACOMPAÑANTE DESDE ADENTRO NO</t>
  </si>
  <si>
    <t>ABRE E</t>
  </si>
  <si>
    <t>LA INVERNADA S.A.</t>
  </si>
  <si>
    <t>RUTA 12</t>
  </si>
  <si>
    <t>SANTO PIPO</t>
  </si>
  <si>
    <t>WDB934241FL878030</t>
  </si>
  <si>
    <t>ACOS 2646 LS</t>
  </si>
  <si>
    <t>SERVICIO DE MANTENIMIENTO, VERIFICAR CAJA DE CAMBIO SALTA LA PRIMERA Y A VECES CUESTA ENTRAR LA TERCERA , CONTROL FALTA DE POTENCIA  DE MOTOR, AL ACCIONAR LUCES</t>
  </si>
  <si>
    <t>DE GIRO A VECES  HACE RUIDO Y SE CORTA SOLO</t>
  </si>
  <si>
    <t>9BM958077BB749743</t>
  </si>
  <si>
    <t>SERVICIO DE MANTENIMIENTIO, REGULAR VALVULAS, REEMPLAZAR FILTRO DE SECADO, VERIFICAR Y REPARAR PERDIDA DE AIRE DETRAS DE LA CABINA</t>
  </si>
  <si>
    <t>TORRES E HIJOS S.A.</t>
  </si>
  <si>
    <t>RUTA 12 KM 9.5</t>
  </si>
  <si>
    <t>9BM958207FB989511</t>
  </si>
  <si>
    <t>SERVICIO DE MANTENIMIENTO, PERDIDA DE AIRE POR UNA VALVULA DEBAJO DEL PLATO, PERDIDA DE AIRE EN EL INTERIOR EN LA ZONA DEL ASIENTO, PERDIDA DE ACEITE EN UN CAÑO</t>
  </si>
  <si>
    <t>DEL AIRE ACONDICIONADO EN EL FRENTE DEL CAMION, NO FUNCIONA LA BALIZA, EL PARLANTE DEL L</t>
  </si>
  <si>
    <t>ADO DEE</t>
  </si>
  <si>
    <t>INDO S.A.</t>
  </si>
  <si>
    <t>CALLE 64 4473</t>
  </si>
  <si>
    <t>9BM688159EB912126</t>
  </si>
  <si>
    <t>SERVICIO DE MANTENIMIENTO, ENGRASAR, REEMPLAZAR ESCOBILLAS</t>
  </si>
  <si>
    <t>T E C S A S.R.L.</t>
  </si>
  <si>
    <t>AV.25 DE MAYO 1850</t>
  </si>
  <si>
    <t>CERROS DE ÑACANGUAZU SA</t>
  </si>
  <si>
    <t>8AC904663AE024459</t>
  </si>
  <si>
    <t>REEMPLAZAR PARAGOLPE DELANTERO</t>
  </si>
  <si>
    <t>MINISTERIO DE TURISMO PCIA MNES</t>
  </si>
  <si>
    <t>COLON 1985</t>
  </si>
  <si>
    <t>8AB695053EA700338</t>
  </si>
  <si>
    <t>SERVICIO DE MANTENIMIENTO, REPARAR PERDIDA DE ACEITE POR TAPA DE VALVULAS,  REPARAR LEVANTA CRISTAL LADO DERECHO PORQUE NO FUNCIONA</t>
  </si>
  <si>
    <t>STVASS RUBEN ALBERTO</t>
  </si>
  <si>
    <t>LOTE AGRICOLA 190</t>
  </si>
  <si>
    <t>8AC906657FE101235</t>
  </si>
  <si>
    <t>REEMPLAZAR AMORTIGUADORES DELANTEROS</t>
  </si>
  <si>
    <t>servicio de mantenimiento, filtra agua por el porton trasero, verificar silvido en puerta delantera derecha a la altura del espejo apartir de los 80km/h, se enc</t>
  </si>
  <si>
    <t>ienden esporadicamente en el tablero testigos del brake y park</t>
  </si>
  <si>
    <t>8AC906633DE067425</t>
  </si>
  <si>
    <t>Se corto la correa del A/A, reemplazar todas las correas</t>
  </si>
  <si>
    <t>PAVON ANGEL</t>
  </si>
  <si>
    <t>ANTARTIDA ARGENTINA 1740</t>
  </si>
  <si>
    <t>VER AIRE ACONDICIONADO PORQUE NO ENFRIA, CARGAR LIQUIDO EN LAVA PARABRISAS, CONTROLAR PRESION DE LOS NEUMATICOS, CONTROLAR VIBRACION EMBRAGUE (CON EL VEHICULO E</t>
  </si>
  <si>
    <t>N MOVIMIENTO AL PISAR EL EMBRAGUE PARA PASAR DE UNA MARCHA A OTRA VIBRA/TIEMBLA EL PEDAL)</t>
  </si>
  <si>
    <t>CONTRE</t>
  </si>
  <si>
    <t>9BM958433EB954399</t>
  </si>
  <si>
    <t>KRILL RENE EUGENIO</t>
  </si>
  <si>
    <t>PICADA EL PROGRESO-LOTE 111</t>
  </si>
  <si>
    <t>9BM958207EB920223</t>
  </si>
  <si>
    <t>SERVICIO DE MANTENIMIENTO, PIERDE AIRE Y QUEDO PENDIENTE DE ENTREGA ALFOMBRAS</t>
  </si>
  <si>
    <t>9BM958074EB945341</t>
  </si>
  <si>
    <t>ATEGO 1725/48</t>
  </si>
  <si>
    <t>SERVICIO DE MANTENIMIENTO COMPLETO (MOTOR, CAJA Y DIFERENCIAL), AL FRENAR DEL LADO DEL CHOFER ZAPATEA, TAPA DE ATRAS ESPEJITO RETROVISOR DERECHO COLOCAR, EL DES</t>
  </si>
  <si>
    <t>EMPAÑADOR DEL ESPEJO RETROVISOR DERECHO NO SECA (NO FUNCIONA), AGREGAR FARO ANTINIEBLA</t>
  </si>
  <si>
    <t>OSORIO DANTE EDGARDO</t>
  </si>
  <si>
    <t>ALEJANDRO 1º 715</t>
  </si>
  <si>
    <t>9BM958207EB915809</t>
  </si>
  <si>
    <t>MAF SRL</t>
  </si>
  <si>
    <t>RUTA 11 KM 1009 5</t>
  </si>
  <si>
    <t>Servicio de mantenimiento C, cinturones del asiento trasero no cierra, luz antiniebla del. derecho roto, pasa ruedas traseros rotos levanta cristal del.dercho n</t>
  </si>
  <si>
    <t>o funciona.</t>
  </si>
  <si>
    <t>PERDIDA DE ACEITE REPARAR</t>
  </si>
  <si>
    <t>SERVICIO DE MANTENIMIENTO, JUEGOS EN DIRECCION, FARO DEL.IZQ. ROTO Y DERECHO ALUMBRA HACI ARRIBA</t>
  </si>
  <si>
    <t>8AC906657EE084659</t>
  </si>
  <si>
    <t>SERVICIO DE MANTENIMIENTO, VERIFICAR PASTILLAS DE FRENO (SI ES NECESARIO REEMPLAZAR), MANGUERA DEL ZORRINO ESTA DESCONECTADO REPARAR</t>
  </si>
  <si>
    <t>8AC906655EE091843</t>
  </si>
  <si>
    <t>GARMA SRL</t>
  </si>
  <si>
    <t>AV. URUGUAY Nº 3755</t>
  </si>
  <si>
    <t>GARMASRL@HOTMAIL.COM....................</t>
  </si>
  <si>
    <t>9BM958433DB863900</t>
  </si>
  <si>
    <t>PERDIDA DE AIRE POR VALVULA DE REMOLQUE</t>
  </si>
  <si>
    <t>TRANSPORTE JUAN MARTENS SRL</t>
  </si>
  <si>
    <t>MEXICO 57</t>
  </si>
  <si>
    <t>9BM958264DB873580</t>
  </si>
  <si>
    <t>SERVICIO DE MANTENIMIENTO, REGULAR VALVULAS</t>
  </si>
  <si>
    <t>KNOBEL FEDERICO</t>
  </si>
  <si>
    <t>RUTA 12 KM 1540</t>
  </si>
  <si>
    <t>8AC906655FE100256</t>
  </si>
  <si>
    <t>Velocimetro no funciona, cristal de retrovisor izq. roto en el momento de entrega de okm</t>
  </si>
  <si>
    <t>V030 X</t>
  </si>
  <si>
    <t>8AC906633FE099974</t>
  </si>
  <si>
    <t>AIRE AC. NO ENFRIA</t>
  </si>
  <si>
    <t>IGUASSU TRAVEL S.R.L.</t>
  </si>
  <si>
    <t>ENTRE RIOS 66</t>
  </si>
  <si>
    <t>9BM958433EB932423</t>
  </si>
  <si>
    <t>PERDIDAS DE ACEITE EN RUEDA TRASERA DERECHA</t>
  </si>
  <si>
    <t>ARENAS DEL PARANA SOCIEDAD ANONIMA</t>
  </si>
  <si>
    <t>FELIX DE AZARA 1389 Piso:5</t>
  </si>
  <si>
    <t>michelhananias@hotmail.com..</t>
  </si>
  <si>
    <t>8AB695023EA701065</t>
  </si>
  <si>
    <t>SERVICIO DE MANTENIMIENTO, VERIFICAR FRENO DE MOTOR SE ACTIVA SOLO</t>
  </si>
  <si>
    <t>8AB695053EA700158</t>
  </si>
  <si>
    <t>MAL DESGASTE DE NEUMATICOS DEL.</t>
  </si>
  <si>
    <t>9BM958072EB945602</t>
  </si>
  <si>
    <t>SERVICIO DE MANTENIMIENTO COMPLETO, REALIZAR UN CONTROL DEL TREN DELANTERO YA QUE SE ENCUENTRA CAIDO DEL LADO DEL IZQUIERDO, VERIFICAR BUJES</t>
  </si>
  <si>
    <t>PANASIUK JUAN PABLO</t>
  </si>
  <si>
    <t>RUTA NAC. 12-KM 12-MZ 007-S:03</t>
  </si>
  <si>
    <t>8AB693186EA600797</t>
  </si>
  <si>
    <t>NESTOR JORGE JULIO CESAR</t>
  </si>
  <si>
    <t>AV. SARMIENTO Nº 926</t>
  </si>
  <si>
    <t>9BM958433DB864903</t>
  </si>
  <si>
    <t>SERVICIO DE MANTENIMIENTO COMPLETO, PERDIDA DE AIRE EN EL FRENTE DEL CAMION EN LA ZONA DE LA PARRILLLA</t>
  </si>
  <si>
    <t>KLEÑUK MARCOS JAVIER</t>
  </si>
  <si>
    <t>INDEPENDENCIA 124</t>
  </si>
  <si>
    <t>ESTUDIOKLENUK@HOTMAIL.COM</t>
  </si>
  <si>
    <t>9BM688159EB951912</t>
  </si>
  <si>
    <t>SERVICIO DE MANTENIMIENTO, REVISAR ACEITE DE CAJA Y DIFERENCIAL YA QUE TRABAJAN EN ZONAS DE MUCHA AGUA, SI ES NECESARIO REEMPLAZAR, LA SALTA LA 2DA Y LA MARCHA</t>
  </si>
  <si>
    <t>ATRAS, VERIFICAR FRENOS DELANTEROS YA QUE AL FRENAR ARRASTRA LA RUEDA DELANTERA IZQUIERDA</t>
  </si>
  <si>
    <t>Y TIRE</t>
  </si>
  <si>
    <t>TAMBO NUEVO S A</t>
  </si>
  <si>
    <t>3 DE FEBRERO 1871</t>
  </si>
  <si>
    <t>sauerdanny@hotmail.com..................</t>
  </si>
  <si>
    <t>8AB695053EA700373</t>
  </si>
  <si>
    <t>LIMPIA PARABRISAS NO FUNCIONA, ESPEJO RETROVISOR IZQ. ROTO</t>
  </si>
  <si>
    <t>KALLSTEN ARMANDO CESAR</t>
  </si>
  <si>
    <t>AV.SAN MARTIN 0</t>
  </si>
  <si>
    <t>Servicio de mantenimiento A, reemplazar pastillas de freno (todas), desde que se reemplazo el parabrisa a la noche permanece una constante fina capa de empañami</t>
  </si>
  <si>
    <t>ento del lado de afuera por mas que lo limpies y actives el desempañador</t>
  </si>
  <si>
    <t>9BM688159BB754998</t>
  </si>
  <si>
    <t>SERVICIO DE MANTENIMIENTO, RUIDOS EN SUSPENCION TRASERA, PERDIDAS DE AIRE POR PULMON TRASERO IZQ.</t>
  </si>
  <si>
    <t>8AC906631EE097273</t>
  </si>
  <si>
    <t>No arranca</t>
  </si>
  <si>
    <t>ROS &amp; GRAN SRL</t>
  </si>
  <si>
    <t>RUTA NACIONAL 12-PJE VILLAL</t>
  </si>
  <si>
    <t>9BM958433EB931205</t>
  </si>
  <si>
    <t>TESTIGO ABS Y CABINA SE ENCIENDEN EN EL TABLERO, CONTROL DE BATERIAS</t>
  </si>
  <si>
    <t>CERRO AZUL S.R.L.</t>
  </si>
  <si>
    <t>LOTE 3MZ Y VILLALONGA NORTE 3</t>
  </si>
  <si>
    <t>WDB934251FL894945</t>
  </si>
  <si>
    <t>ADOLFO SARTORI S. A.</t>
  </si>
  <si>
    <t>AV. BELGRANO 977</t>
  </si>
  <si>
    <t>.transporte@adolfosartorisa.com.ar</t>
  </si>
  <si>
    <t>SERVICIO DE MANTENIMIENTO, VERIFICAR CONSUMO DE ACEITE, (EL MOTOR ESTA SALPICADO DE ACEITE) TAPA TOBERA TOMA DE AIRE SUELTA</t>
  </si>
  <si>
    <t>8AC906657DE070023</t>
  </si>
  <si>
    <t>SERVICIO DE MANTENIMIENTO, FILTRA AGUA POR LA PRIMER VENTANILLA LATERAL IZQUIERDA</t>
  </si>
  <si>
    <t>9BM958433EB921530</t>
  </si>
  <si>
    <t>TRANSPORTE DISTANCIA CERO SRL</t>
  </si>
  <si>
    <t>MANUEL OCAMPO Nº 65</t>
  </si>
  <si>
    <t>SERVICIO DE MANTENIMIENTO, REGULAR FRENO DE MANO, VERIFICAR TREN DELANTERO YA QUE GOLPEA EN LA ZONA DERECHA</t>
  </si>
  <si>
    <t>SERVICIO DE MANTENIMIENTO, REGULAR FRENO DE MANO, VERIFICAR FRENOS, HACE UN RUIDO EN LA ZONA TRASERA, PARECIERA COMO QUE HACE RUIDOS LAS MORDAZAS</t>
  </si>
  <si>
    <t>9BM384067EB946430</t>
  </si>
  <si>
    <t>EMPRESA BENCIVENGA S. R. L.</t>
  </si>
  <si>
    <t>AV. VICENTE LOPEZ Y PLANES 231</t>
  </si>
  <si>
    <t>WDF639813D3793723</t>
  </si>
  <si>
    <t>VIANO 2.2 CDI</t>
  </si>
  <si>
    <t>pasa ruedas del rotos</t>
  </si>
  <si>
    <t>8AB695053FA701951</t>
  </si>
  <si>
    <t>SERVICIO DE MANTENIMIENTO ,  OPTICA DELANTERAS RAJADAS</t>
  </si>
  <si>
    <t>TESTIGO DEL CHECK ENCENDIDO, NO PASA DE LAS 3000RPM</t>
  </si>
  <si>
    <t>9BM384067EB948302</t>
  </si>
  <si>
    <t>WDB934012DL747335</t>
  </si>
  <si>
    <t>ACOS 2041 S</t>
  </si>
  <si>
    <t>SERVICIO DE MANTENIMIENTO, REVISION GENERAL</t>
  </si>
  <si>
    <t>DALANEMA SRL</t>
  </si>
  <si>
    <t>SALVADOR DI TOMASO 1445</t>
  </si>
  <si>
    <t>9BM958433EB910506</t>
  </si>
  <si>
    <t>REEMPLAZAR ACEITE DE CAJA Y DIFERENCIAL, REEMPLAZAR LIQUIDO REFRIGERANTE, REEMPLAZAR LIQUIDO HIDRAULICO Y FILTRO,  NO MARCA EL NIVEL DE COMBUSTIBLE, REGULAR VAL</t>
  </si>
  <si>
    <t>VULAS</t>
  </si>
  <si>
    <t>8AC906657EE085890</t>
  </si>
  <si>
    <t>NO ENFRIA EL A/A TRASERO, REEMPLAZAR SENSOR DE REVOLUCIONES DE RUEDA TRASERA DERECHA</t>
  </si>
  <si>
    <t>GALLIOTTO LUCIANA</t>
  </si>
  <si>
    <t>SARMIENTO 1345 DTO 12</t>
  </si>
  <si>
    <t>9BM384067EB947918</t>
  </si>
  <si>
    <t>9BM688159EB930277</t>
  </si>
  <si>
    <t>SERVICIO DE MANTENIMIENTO, NO FUNCIONA LA LUZ DE POSICION, AVECES FALLA AL DARLE ARRANQUE NO PONE EN CONTACTO SIQUIERA PERO NO LO HACE SIEMPRE, VERIFICAR ESTADO</t>
  </si>
  <si>
    <t>DE LA BATERIA</t>
  </si>
  <si>
    <t>LOGICOM SRL</t>
  </si>
  <si>
    <t>QUARANTA 5150</t>
  </si>
  <si>
    <t>8AC906155DE074753</t>
  </si>
  <si>
    <t>SPRINTER 415 CDI /F 4325</t>
  </si>
  <si>
    <t>TESTIGO DE FRENOS SE ENCENDIO EN EL TABLERO</t>
  </si>
  <si>
    <t>ING LAZARTE CONSTRUCCIONES SRL</t>
  </si>
  <si>
    <t>BERMUDEZ 1848</t>
  </si>
  <si>
    <t>DIAGNOSTICO DE FALLA POR TENER TESTIGOS ENCENDIDOS, REALIZAR PRESUPUESTO POR REPARACION</t>
  </si>
  <si>
    <t>REEMPLAZAR SENSOR DE REVOLUCION DE RUEDA DELANTERA DERECHA YA DIAGNOSTICADO, REALIZAR PROMOCHECK, AL FRENAR O AL ACELERAR SE ESCUCHA COMO SI HUBIERA UN TORNILLO</t>
  </si>
  <si>
    <t>SUELTO EN LA ZONA DEL ASIENTO DEL CONDUCTOR VA Y VIENE</t>
  </si>
  <si>
    <t>9BM695023CB835767</t>
  </si>
  <si>
    <t>Servicio de mantenmiento, verificar perdida de aire por el compresor, vibra la palanca de cambios, consumo elevado de combustible, regular valvulas</t>
  </si>
  <si>
    <t>WDB934161CL673569</t>
  </si>
  <si>
    <t>ACOS 3344 AK</t>
  </si>
  <si>
    <t>SERVICIO DE MANTENIMIENTO, RECIRCULACION DE AIRE.</t>
  </si>
  <si>
    <t>PROOBRA S. A</t>
  </si>
  <si>
    <t>AVDA. TAMBOR DE TACUARI 2540</t>
  </si>
  <si>
    <t>proobrasrl@proobrasrl.com.ar</t>
  </si>
  <si>
    <t>9BM384067EB946207</t>
  </si>
  <si>
    <t>SERVICIO DE MANTENIMIENTO, PERDIDA DE AGUA</t>
  </si>
  <si>
    <t>8AC906633DE077341</t>
  </si>
  <si>
    <t>PASTILLAS DE FRENOS (TODAS) REEMPLAZAR, AMORTIGUADORES DELANTEROS Y CASOLETAS REEMPLAZAR</t>
  </si>
  <si>
    <t>8AC906655FE101061</t>
  </si>
  <si>
    <t>SERVICIO DE MANTENIMIENTO, RUIDOS EN LA PARTE TRASERA, COMO SI HUBIERA ALGO SUELTO, A PARTIR DE UNA VELOCIDAD DE 40KM/H EN CALLES DE TIERRA, EMPEDRADOS</t>
  </si>
  <si>
    <t>ROLIN HECTOR DANIEL</t>
  </si>
  <si>
    <t>AVDA DE LAS AMERICAS Nº 212</t>
  </si>
  <si>
    <t>hdrolin@yahoo.com.ar</t>
  </si>
  <si>
    <t>8AC9046639E005367</t>
  </si>
  <si>
    <t>servicio de mantenimiento, perdidas de aceite de motor</t>
  </si>
  <si>
    <t>AIRES WALTER ARTURO</t>
  </si>
  <si>
    <t>AV LOPEZ Y PLANES 5765</t>
  </si>
  <si>
    <t>SERVICIO DE MANTENIMIENTO, PEDAL DE EMBRAGUE QUEDA ABAJO, TESTIGO DE FRENO QUEDA ENCENDIDO.INDICADOR DE TEMPERATURA MARCA MAL</t>
  </si>
  <si>
    <t>WDB934251EL763631</t>
  </si>
  <si>
    <t>9BM688159EB930644</t>
  </si>
  <si>
    <t>SERVICIO DE MANTENIMIENTO, SE QUEDA SIN BATERIA LUEGO DE PONER LAS BALIZAS,ZORRINOS LIMPIA PARABRISAS NO TIRA AGUA, LEVANTA CRISTAL DERECHO MUY PESADO CONTROL D</t>
  </si>
  <si>
    <t>EL LUCES</t>
  </si>
  <si>
    <t>9BM688159FB971783</t>
  </si>
  <si>
    <t>SE ACELERA SOLO, DEJO DE MARCAR EL NIVEL DE COMBUSTIBLE, TIENE UNA MANCHA DE ACEITE EN LA TAPA DE VALVULAS, CODITO DEL TANQUE DE COMBUSTIBLE ESTA ROTO LO TUBO Q</t>
  </si>
  <si>
    <t>UE PONER DIRECTO</t>
  </si>
  <si>
    <t>GARCIA DOS SANTOS RAUL ANGEL</t>
  </si>
  <si>
    <t>LOTE 54 SE "C" S/N</t>
  </si>
  <si>
    <t>GUARANI</t>
  </si>
  <si>
    <t>SERVICIO DE MANTENIMIENTO B, PORTON TRASERO NO CIERRA,SENSORES DE ESTACIONAMIENTO NO FUNCIONA, SE ENCIENDE ESP, SE APAGAN Y ENCIENDEN LAS LUCES SOLAS, LUZ DE GI</t>
  </si>
  <si>
    <t>RO Y STOP LADO DERECHO NO FUNCIONA</t>
  </si>
  <si>
    <t>8AC906655FE100895</t>
  </si>
  <si>
    <t>SERVICIO DE MANTENIMINETO, AVECES SE TITILEAN VARIOS TESTIGOS A LA VEZ, NO LO HACE SIEMPRE</t>
  </si>
  <si>
    <t>8AC906133DE074942</t>
  </si>
  <si>
    <t>SPRINTER 415 CDI-CH 3665</t>
  </si>
  <si>
    <t>SERVICIO DE MANTENIIENTO</t>
  </si>
  <si>
    <t>9BM958207EB924526</t>
  </si>
  <si>
    <t>SERVICIO DE MANTENIMEINTO, APARECE LA PALABRA CODE Y NO ARRANCA</t>
  </si>
  <si>
    <t>DI-MAR LOGISTICA SRL</t>
  </si>
  <si>
    <t>LOS CIENTO OCHO 692</t>
  </si>
  <si>
    <t>SERVICIO DE MANTENIMIENTO, COLOCAR ALFOMBRA DELANTERA,  REGULAR PORTON TRASERO, VERIFICAR TREN DELANTERO, VERIFICAR TODOS LOS NIVELES PORQUE ESTAN TODOS AL MINI</t>
  </si>
  <si>
    <t>MO</t>
  </si>
  <si>
    <t>WDF639813D3793110</t>
  </si>
  <si>
    <t>STASI BEATRIZ</t>
  </si>
  <si>
    <t>LOTE 3 MANZANA 20 ÑUPORA</t>
  </si>
  <si>
    <t>SERVICIO DE MANTENIMIENTO, VERIFICAR FUNCIONAMIENTO DE LA CAJA DE CALEFACCION PORQUE CONSUMIO 1LITRO DE LIQUIDO  REFRIGERANTE Y ESTA SE REEMPLAZO HACE POCO POR</t>
  </si>
  <si>
    <t>CORTESIA, REAJUSTAR LOS ASIENTOS TRASEROS LAS ULTIMAS 4 FILAS.</t>
  </si>
  <si>
    <t>9BM688159EB951419</t>
  </si>
  <si>
    <t>PERDIDA DE ACEITE DE LA CAJA DE VELOCIDADES, PATINA EL EMBRAGUE</t>
  </si>
  <si>
    <t>9BM958433EB921037</t>
  </si>
  <si>
    <t>SERVICIO DE MANTENIMIENTO, HACE RUIDOS O CHILLIDOS CUANDO SE ACCIONA EL FRENO MOTOR</t>
  </si>
  <si>
    <t>COURREGE JORGE EDGARDO</t>
  </si>
  <si>
    <t>LOS COLONIZADORES 101</t>
  </si>
  <si>
    <t>8AB695053EA701290</t>
  </si>
  <si>
    <t>Servicio de mantenimiento motor, reemplazar faro delantero izquierdo, la tecla baliza aveces no se acciona</t>
  </si>
  <si>
    <t>TRANSPORTE PISCIS SRL</t>
  </si>
  <si>
    <t>47 PARC 9 8363-ENTRE LAS CALLE</t>
  </si>
  <si>
    <t>8AC903672BE039407</t>
  </si>
  <si>
    <t>FUNDACION ASUNTOS AGRARIOS</t>
  </si>
  <si>
    <t>COLON 1628 Piso:1 Dpto:1</t>
  </si>
  <si>
    <t>WDB934251EL775465</t>
  </si>
  <si>
    <t>8AC906657DE067919</t>
  </si>
  <si>
    <t>ajustar la cremallera, el levanta cristal esta fallando</t>
  </si>
  <si>
    <t>MARQUEZ DA SILVA LUCAS RENE</t>
  </si>
  <si>
    <t>AV. BELTRAME Nº 1307</t>
  </si>
  <si>
    <t>8AB695023EA701238</t>
  </si>
  <si>
    <t>SERVICIO DE MANTENIMIENTO, SE ESCUCHA UN CHIRRIDO EN EL TORPEDO, LA CUBIERTA DELANTERA IZQUIERDA TIENE UN MAL DESGASTE</t>
  </si>
  <si>
    <t>AL BO FOR SRL</t>
  </si>
  <si>
    <t>CARLOS CULMEY Nº162</t>
  </si>
  <si>
    <t>NO ACELERA, REALIZAR DIAGNOSTICO</t>
  </si>
  <si>
    <t>SERVICIO DE MANTENIMIENTO COMPLETO, REGULAR VALVULAS, EL EMBRAGUE AVECES SE TRABA, QUEDA ABAJO, CRUCETA DE LOS CAMBIOS VERIFICAR</t>
  </si>
  <si>
    <t>8AC906155EE084813</t>
  </si>
  <si>
    <t>GOMEZ CONSTRUCCIONES SRL</t>
  </si>
  <si>
    <t>CALLE 120 Nº 4679</t>
  </si>
  <si>
    <t>9BM958207EB911848</t>
  </si>
  <si>
    <t>SERVICIO DE MANTENIMIENTO, REEMPLAZAR ESCOBILLAS, VERIFICAR LUCES, CAÑO LEVANTA CABINA SE ROMPIO EN EL ULTIMO SERVICIO</t>
  </si>
  <si>
    <t>Suspencio de cabina golpea mucho, ventilador de forzador de aire no funciona, traba de diferencial no acciona</t>
  </si>
  <si>
    <t>8AC9036629E018999</t>
  </si>
  <si>
    <t>SPRINTER 313 CDI/3550-MIXTO 4+</t>
  </si>
  <si>
    <t>REPARAR PERDIDA DE COMBUSTIBLE, REEMPLAZAR CORREA Y TENSOR Y RODILLO</t>
  </si>
  <si>
    <t>GARCIA SILVIO ALBERTO</t>
  </si>
  <si>
    <t>AV. CABO DE HORNO 3560</t>
  </si>
  <si>
    <t>8AC9036628A972720</t>
  </si>
  <si>
    <t>SPRINTER 313 CDI/P 3550</t>
  </si>
  <si>
    <t>SERVICIO DE MANTENIMIENTO COMPLETO (MOTOR, CAJA Y DIFERENCIAL), VERIFICAR FUNCIONAMIENTO DEL EMBRAGUE PORQUE PARECIERA QUE HACE RUIDO LA GRAPODINA</t>
  </si>
  <si>
    <t>LASCANO SANTIAGO RAFAEL</t>
  </si>
  <si>
    <t>9 DE JULIO 1050</t>
  </si>
  <si>
    <t>SANTIAGO.LASCANO@LIVE.COM.AR</t>
  </si>
  <si>
    <t>SERVICIO DE MANTENIMIENTO, LIMPIEZA DE RADIADOR DE AGUA, FAROS DELANTEROS ROTOS.</t>
  </si>
  <si>
    <t>9BM958207EB907245</t>
  </si>
  <si>
    <t>REEMPLAZAR CRUCETA TRASERA</t>
  </si>
  <si>
    <t>9BM958433FB000913</t>
  </si>
  <si>
    <t>SERVICIO DE PRE-ENTREGA, INSTALACION TECLA LEVANTA EJE</t>
  </si>
  <si>
    <t>8AC906657DE067920</t>
  </si>
  <si>
    <t>SERVICIO DE MANTENIMIENTO, SE SIENTE UNA VIBRACION EN EL TREN DELANTERO AL CIRCULAR EN CAMINOS DE TIERRA, EMPEDRADOS QUE ANTES NO LO HACIA</t>
  </si>
  <si>
    <t>ACCION DE SERVICIO, OPTICAS DELANTERAS FILTRA AGUA,ENTRA AGUA POR EL TECHO ZONA TRASERA, AIRE AC. HACE RUIDO ALA ENCEDERLO</t>
  </si>
  <si>
    <t>SERVICIO DE MANTENIMIENTO, PERDIDA DE ACEITE DE CAJA DE VELOCIDADES Y DIRECCION ALARMA DE REFRIGERANTE SUENA EN TODO MOMENTO</t>
  </si>
  <si>
    <t>REEMPLAZAR CABLE DE LOS SENSORES DE PASTILLAS DE FRENO</t>
  </si>
  <si>
    <t>SERVICIO DE MANTENIMIENTO, VERIFICAR FALLAS DE MOTOR SE APAGA SOLO Y NO QUIERE ARRANCAR</t>
  </si>
  <si>
    <t>REEMPLAZAR CORREA TRAPEZOIDAL, VERIFICAR ESTADO DE TENSORES Y RODILLOS SI ES NECESARIO REEMPLAZAR</t>
  </si>
  <si>
    <t>8AB693185EA600224</t>
  </si>
  <si>
    <t>CRISTAL DE VENTANA DERECHA ROTA</t>
  </si>
  <si>
    <t>8AC906633FE102889</t>
  </si>
  <si>
    <t>BOURNISSEN LILIANA MABEL</t>
  </si>
  <si>
    <t>9 DE JULIO 1792 - Bº VUELTA DE</t>
  </si>
  <si>
    <t>9BM958433FB963234</t>
  </si>
  <si>
    <t>SERVICIO DE MANTENIMIENTO COMPLETO SIN FILTRO DE AIRE, COLOCAR ALFOMBRA QUE NO SE LO ENTREGO DESDE OKM</t>
  </si>
  <si>
    <t>PAWLUK DUBLIN MARIELA ELISA</t>
  </si>
  <si>
    <t>CONCEPCION DEL URUGUAY 2064</t>
  </si>
  <si>
    <t>8AC906657EE086660</t>
  </si>
  <si>
    <t>realizar servicio de mantenimiento</t>
  </si>
  <si>
    <t>FOUR TOURIST TRAVEL SRL</t>
  </si>
  <si>
    <t>1 MAYO 103 Y USHUAIA</t>
  </si>
  <si>
    <t>SERVICIO DE MANTENIMIENTO, LIMPIEZA DE RADIADOR DE AGUA, PERDIDAS DE ACEITE POR MASA TRASERAS,FALLA DE LA CAJA</t>
  </si>
  <si>
    <t>9BM693186DF142758</t>
  </si>
  <si>
    <t>9BM979046ES014582</t>
  </si>
  <si>
    <t>SERVICIO DE MANTENIMIENTO TESTIGO DE ABS QUEDA ENCENDIDO EN EL TABLERO</t>
  </si>
  <si>
    <t>servicio de mantenimiento</t>
  </si>
  <si>
    <t>NO ENTRAN LOS CAMBIOS, PALANCA DE CAMBIOS SUELTA</t>
  </si>
  <si>
    <t>8AC906155EE086681</t>
  </si>
  <si>
    <t>TESTIGO SRS ENCENDIDO, VERIFICAR AIRE ACONDICIONADO DEJO DE ENFRIAR</t>
  </si>
  <si>
    <t>CARLOS R. NOSIGLIA CONSTRUC. S.R.L.</t>
  </si>
  <si>
    <t>AV. LOPEZ Y PLANES 4006</t>
  </si>
  <si>
    <t>nicobenitez@hotmail.com</t>
  </si>
  <si>
    <t>Servicio de mantenimiento, reemplazar cable principal de bateria ya diagnosticado en entrada anterior, verificar testigos encendidos</t>
  </si>
  <si>
    <t>PIERDE AGUA POR UNA MANGUERA, REPARAR</t>
  </si>
  <si>
    <t>Servicio de Mantenimiento, verificar precalentador queda encendido</t>
  </si>
  <si>
    <t>9BM958207EB916670</t>
  </si>
  <si>
    <t>SERVICIO DE MANTENIMIENTO MOTOR</t>
  </si>
  <si>
    <t>WDB934251EL784503</t>
  </si>
  <si>
    <t>PRESUPUESTO POR CHOQUE</t>
  </si>
  <si>
    <t>PARAMETRIZAR MODULO FR</t>
  </si>
  <si>
    <t>8AC9036726A946189</t>
  </si>
  <si>
    <t>SPRINTER 313 CDI/C 3550</t>
  </si>
  <si>
    <t>PROBLEMAS CON LA PALANCA DE CAMBIOS, LA SEGUNDA ES LA MARCHA ATRAS, PRESUPUESTAR Y REPARAR</t>
  </si>
  <si>
    <t>ENTIDAD BINACIONAL YACYRETA</t>
  </si>
  <si>
    <t>LA RIOJA 1640</t>
  </si>
  <si>
    <t>9BM3840675B429554</t>
  </si>
  <si>
    <t>NO ARRANCA, REALIZAR PRESUPUESTO Y REPARACION DE LA MISMA</t>
  </si>
  <si>
    <t>LA CACHUERA S.A.</t>
  </si>
  <si>
    <t>AV. RADEMACHER 2653</t>
  </si>
  <si>
    <t>9BM958207EB898702</t>
  </si>
  <si>
    <t>SERVICIO DE MANTENIMIENTO, REEMPLAZAR ESCOBILLAS LIMPIA PARABRISAS, PERDIDA DE ACEITE DE MOTOR  y FALLAS DE MOTOR</t>
  </si>
  <si>
    <t>9BM688159EB930208</t>
  </si>
  <si>
    <t>SERVICIO DE MANTENIMIENTO, LUZ DE TABLERO QUEMADA</t>
  </si>
  <si>
    <t>SERVICIO DE MANTENIMIENTO, LIMPIEZA DE LOS RADIADORES</t>
  </si>
  <si>
    <t>SERVICIO DE MANTENIMIENTO B, REALIZAR DIAGNOSTICO DE FALLA, SE HABIA ENCENDIDO EL CONTROL DE TRACCION Y NO SE APAGABA MAS, RUIDOS EN RUEDA TRASERA DERECHA, COMO</t>
  </si>
  <si>
    <t>SI HUBIERA UNA CHAPA SUELTA, O UNA CHAPITA ROSANDO CONSTANTEMENTE, REALIZAR PROMOCHECK</t>
  </si>
  <si>
    <t>8AC9046637A960926</t>
  </si>
  <si>
    <t>Servicio de mantenimiento, (sin filtro de A/A), regular freno de mano, revision de luces por lamparas quemadas, revision de todos los niveles</t>
  </si>
  <si>
    <t>CORONEL ANTONIA FLORENCIA</t>
  </si>
  <si>
    <t>BELGRANO Y RUTA 12,BARRIO 20 D</t>
  </si>
  <si>
    <t>8AC906633DE072464</t>
  </si>
  <si>
    <t>SPRINTER 415 CDI-C 3665 TE</t>
  </si>
  <si>
    <t>BREIT SERGIO</t>
  </si>
  <si>
    <t>JOSE HERNANDEZ 164</t>
  </si>
  <si>
    <t>HREÑUK S. A.</t>
  </si>
  <si>
    <t>SERVICIO DE MANTENIMIENTO COMPLETO</t>
  </si>
  <si>
    <t>8AC906657EE089701</t>
  </si>
  <si>
    <t>REALIZAR SERVICIO DE MANTENIMIENTO</t>
  </si>
  <si>
    <t>SERVICIO DE MANTENIMIENTO, AVECES SE TRABA EL PEDAL DEL ACELERADOR, AVECES NO SE ABREN LAS PUERTAS DESDE ADENTRO, AL ESTAR LOS VIDRIOS ARRIBA CUESTA CERRAR LAS</t>
  </si>
  <si>
    <t>PUERTAS</t>
  </si>
  <si>
    <t>8AB384067EA300525</t>
  </si>
  <si>
    <t>SERVICIO DE MANTENIMIENTO, PERDIDDAS DE LIQUIDO DE DIRECCION, SUSPENCION MUY BAJA</t>
  </si>
  <si>
    <t>SERVICIO DE MANTENIMIENTO(SERVI PLUS)</t>
  </si>
  <si>
    <t>8AC906633EE087127</t>
  </si>
  <si>
    <t>KRILL MARGARITA EUGENIA</t>
  </si>
  <si>
    <t>MAVALLE-PART INMOB 8451</t>
  </si>
  <si>
    <t>9BM695023DB867988</t>
  </si>
  <si>
    <t>ATRON 1634</t>
  </si>
  <si>
    <t>RADIADOR DE ACEITE DE CAJA GOLPEADO, SERVICIO DE MANTENIMIENTO CAMBIO DE ESCOBILLAS LIMPI`PARABRISAS</t>
  </si>
  <si>
    <t>8AB695023EA701591</t>
  </si>
  <si>
    <t>SERVICIO DE MANTENIMIENTO OPTICA DEL.IZQ. RAJADA</t>
  </si>
  <si>
    <t>ESTABLECIMIENTO IMHOF SRL</t>
  </si>
  <si>
    <t>JUAN JOSE PASO 2500-PARAJE: VA</t>
  </si>
  <si>
    <t>SERVICIO DE MANTENIMIENTO, LIMPIA PARABRISAS NO TIRA AGUA</t>
  </si>
  <si>
    <t>8AC906631EE092568</t>
  </si>
  <si>
    <t>BRUNO HNOS SRL</t>
  </si>
  <si>
    <t>300 VIVIENDAS CUERPO F DEPTO 1</t>
  </si>
  <si>
    <t>8AC906657DE070391</t>
  </si>
  <si>
    <t>VOSILAITIS EUGENIO</t>
  </si>
  <si>
    <t>AV ZAPIOLA 2230 CH 108</t>
  </si>
  <si>
    <t>SERVICIO DE MANTENIMIENTO Y ESTA ENCENDIDO EL CHEK EN EL TABLERO</t>
  </si>
  <si>
    <t>Servicio de Mantenimiento, control de bateria y falta de potencia de motor</t>
  </si>
  <si>
    <t>9BM958094DB889751</t>
  </si>
  <si>
    <t>ATEGO 2425</t>
  </si>
  <si>
    <t>NO DA ARRANQUE, LA UNIDAD INGRESO EN GRUA</t>
  </si>
  <si>
    <t>NOBLES DEL SUR SA</t>
  </si>
  <si>
    <t>MANUEL SAVIO 629</t>
  </si>
  <si>
    <t>PERDIDA DE LIQUIDO DE DIRECCION Y QUEDA MUY PESADO</t>
  </si>
  <si>
    <t>8AC903672CE052251</t>
  </si>
  <si>
    <t>SERVICIO DE MANTENIMIENTO, REGULAR PUERTA DELANTERA DERECHA. COLOCAR TAPA DE RUEDA FALTANTE, SALTA LA PRIMERA, CONTROLAR CALIBRACION</t>
  </si>
  <si>
    <t>FERENDIUCK LIA SUSANA</t>
  </si>
  <si>
    <t>AV. SARMIENTO Nº 206</t>
  </si>
  <si>
    <t>8AC906633EE091804</t>
  </si>
  <si>
    <t>SPRINTER 415 CDI-F 3665 TN V1</t>
  </si>
  <si>
    <t>SERVICIO DE MANTENIMIENTO, AIRE AC. NO ENFRIA BIEN, PUERTA DERECHA HACE RUIDO A VIENTO</t>
  </si>
  <si>
    <t>PAPELERA MERCEDES SRL</t>
  </si>
  <si>
    <t>CORRIENTES 121</t>
  </si>
  <si>
    <t>SERVICIO DE MANTENIIENTO, Y VER MAL DESGASTE DE NEUMATICOS DEL.VERIFICAR TODA SUSPENCION</t>
  </si>
  <si>
    <t>Testigo de nuvel de liquido refrigerante marca en tablero y consume liquido</t>
  </si>
  <si>
    <t>8AC906631EE093785</t>
  </si>
  <si>
    <t>SPRINTER 314 /P 3550</t>
  </si>
  <si>
    <t>PROBST CINDY JANETT</t>
  </si>
  <si>
    <t>BOLIVIA Nº 650</t>
  </si>
  <si>
    <t>SERVICIO DE MANTENIMEINTO, FILTRA AGUA POR EL TECHO, FILTRA AGUA POR EL FARO DELANTERO DERECHO</t>
  </si>
  <si>
    <t>DIAGNOSTICAR Y REEMPLAZAR TURBO</t>
  </si>
  <si>
    <t>SERVICIO DE MANTENIMIENTO, FAROS TRIZADOS, CONSUMO ELEVADO 42 A 43 LITROS CADA 100KM CON UNA CARGA MAXIMA DE 28000Kg, NO TIENE TIRAJE COMO OTROS ATRON 1634</t>
  </si>
  <si>
    <t>9BM979046ES021095</t>
  </si>
  <si>
    <t>8AB384067EA300205</t>
  </si>
  <si>
    <t>Cuesta arrancar y se apaga solo el motor</t>
  </si>
  <si>
    <t>9BM693186DF142717</t>
  </si>
  <si>
    <t>SERVICIO DE MANTENIMIENTO, PERDIDAS POR MASAS TRASERAS</t>
  </si>
  <si>
    <t>SERVI S R L</t>
  </si>
  <si>
    <t>AVDA SAN MARTIN 5751</t>
  </si>
  <si>
    <t>Servicio de mantenimeinto, cuando el vehiculo se encuentra regulando las rpm del motor oscilan mucho, aveces baja tanto que se apaga</t>
  </si>
  <si>
    <t>SERVICIO DE MANTENIMIETO, VERIFICAR LA DIRECCION PORQUE GOLPEA AL PASAR POR ALGUN LOMO DE BURRO O BADEN</t>
  </si>
  <si>
    <t>SERVICIO DE MANTENIMIENTO, REEMPLAZAR COMANDO DE LUCES YA DIAGNOSTICADO EN LA ENTRADA ANTERIOR (OR 20509), VERIFICAR TREN DELANTERO PORQUE GOLPEA DEL LADO DEL D</t>
  </si>
  <si>
    <t>ERECHO LUEGO DE HABER PASADO POR UN POZO</t>
  </si>
  <si>
    <t>SE CORTO LA CORREA</t>
  </si>
  <si>
    <t>servicio de mantenimiento completo</t>
  </si>
  <si>
    <t>8AC906657DE065420</t>
  </si>
  <si>
    <t>Servicio de Mantenimiento</t>
  </si>
  <si>
    <t>CAÑETE LUIS NORBERTO</t>
  </si>
  <si>
    <t>SERVICIO DE MANTENIMIENTO, AIRE AC. NO ENFRIA</t>
  </si>
  <si>
    <t>9BM693186DF142050</t>
  </si>
  <si>
    <t>SERVICIO DE MANTENIMIENTO, CUBIERTAS DELANTERAS GASTAN MAL OPTICAS DEL.RAJADAS</t>
  </si>
  <si>
    <t>9BM958264DB863355</t>
  </si>
  <si>
    <t>CONSUMO EN EXCESO, FALTA DE POTENCIA</t>
  </si>
  <si>
    <t>REIHLE HNOS S.R.L.</t>
  </si>
  <si>
    <t>AVDA. SAN MARTIN 2567 KM 9</t>
  </si>
  <si>
    <t>SERVICIO DE MANTENIMIENTO, FILTRACIONES DE AGUA EN FARO DEL.DERECHO</t>
  </si>
  <si>
    <t>9BM958207AB679587</t>
  </si>
  <si>
    <t>REEMPLAZAR PLACA, DISCO DE EMBRAGUE, REEMPLAZAR RULEMAN VOLANTE, REEMPLAZAR ACEITE DE DIFERENCIAL, REEMPLAZAR RETEN DE CIGUEÑAL, REEMPLAZAR FUELLE DE ESCAPE, RE</t>
  </si>
  <si>
    <t>PARACION HORQUILLA ACCION DE EMBRAGUE, CONTROL DE BATERIA, SE QUEDA SIN CARGA</t>
  </si>
  <si>
    <t>9BM9584338B543158</t>
  </si>
  <si>
    <t>Falta de potencia de motor y consumo elevado de combustible, presopuesto comando de luces, jostick de comutadora de abordo y levanta cristales</t>
  </si>
  <si>
    <t>MUT VICENTE ALFONSO</t>
  </si>
  <si>
    <t>B. EL DORADO VI KM. 10</t>
  </si>
  <si>
    <t>9BM688159EB934106</t>
  </si>
  <si>
    <t>SERVICIO DE MANTENIMIENTO COMPLETO, REVISION GENERAL</t>
  </si>
  <si>
    <t>BAMANA S.R.L</t>
  </si>
  <si>
    <t>QUARANTA 4070</t>
  </si>
  <si>
    <t>SERVICIO DE MANTENIMIENTO, TIENE UNA PERDIDA DE AIRE AL ACCIONAR EL FRENO, BULBO DE STOP DESCONECTADO PORQUE PERMANECIAN TODAS LAS LUCES DE FRENOS ENCENDIDA, SE</t>
  </si>
  <si>
    <t>LO CONECTO DIRECTO A LA FUSILERA, REPARAR, REEMPLAZAR PORTALAMPARA GU´ÑO ESTRIBO DEL IZQ</t>
  </si>
  <si>
    <t>, PERDE</t>
  </si>
  <si>
    <t>9BM688255YB238798</t>
  </si>
  <si>
    <t>712C</t>
  </si>
  <si>
    <t>AVECES NO SUBE MAS DE 60KM/H, ES COMO SI NO ACELERA MAS, LA FALLA NO ES CONSTANTE, BAJA EL RENDIMIENTO</t>
  </si>
  <si>
    <t>BEBIDAS MISIONERAS S.R.L</t>
  </si>
  <si>
    <t>LOS PINOS Y CLAVELES</t>
  </si>
  <si>
    <t>VILLALONGA GARUPA</t>
  </si>
  <si>
    <t>SERVICIO DE MANTENIMIENTO, CONTROL DE FRENOS</t>
  </si>
  <si>
    <t>9BM958433EB918076</t>
  </si>
  <si>
    <t>SERVICIO DE MANTENIMIENTO, AL PASAR UN POSO O DESNIVEL DE LA RUTA SE CORTA EL TABLERO.</t>
  </si>
  <si>
    <t>8AC9046636A944967</t>
  </si>
  <si>
    <t>FALTA DE POTENCIA DE MOTOR, SALCAR LIMITADOR DE VELOCIDAD, REGULAR FRENO DE ESTACIONAMIENTO FLOTANTE DE COMBUSTIBLE MARCA MAL</t>
  </si>
  <si>
    <t>BOGADO ADAN ABEL</t>
  </si>
  <si>
    <t>FELIX DE AZARA 0</t>
  </si>
  <si>
    <t>SERVICIO DE MANTENIMIENTO, VERIFICAR LUCES TRASERAS</t>
  </si>
  <si>
    <t>9BM693186DF142681</t>
  </si>
  <si>
    <t>SERVICIO DE MANTENIMIENTO, CONTROL DE EMBRAGUE, LUCES, TAPA DE BATERIA Y ANTENA ROTA</t>
  </si>
  <si>
    <t>ABC S.R.L.</t>
  </si>
  <si>
    <t>RAUCH 55</t>
  </si>
  <si>
    <t>8AC906657EE086658</t>
  </si>
  <si>
    <t>SERVICIO DE MANTENIMIENTO, PERDIDAS DE AIRE Y LIQUIDO HIDRAULICO</t>
  </si>
  <si>
    <t>Vibraciones entre 75 y 90 km en toda la unidad</t>
  </si>
  <si>
    <t>Perdidas de liquido refrigerante y calefaccion se enciende sola</t>
  </si>
  <si>
    <t>Servicio de Manteniento</t>
  </si>
  <si>
    <t>8AC906631DE076986</t>
  </si>
  <si>
    <t>FALTA DE POTENCIA DE MOTOR, CONTROL DE PASTILLAS DE FRENOS</t>
  </si>
  <si>
    <t>Control de tren delantero golpea</t>
  </si>
  <si>
    <t>9BM958094EB954770</t>
  </si>
  <si>
    <t>SERVICIO DE MANTENIMIENTO, PERDIDAS DE AIRE, RUIDOS A VIENTO EN PUERTA IZQ.,ESPEJO RETROV.DERECHO SE CAYO</t>
  </si>
  <si>
    <t>CASA ALEKSY WASYUK SA</t>
  </si>
  <si>
    <t>PARANA Nº  511</t>
  </si>
  <si>
    <t>8AB693186EA600843</t>
  </si>
  <si>
    <t>PRE ENTREGA</t>
  </si>
  <si>
    <t>SERVICIO DE MANTENIMIENTO, CAMBIAR ESCOBILLAS LIMPIAPARABRISAS, VERICAR CARDAN PORQUE SE SIENTE UNA VIBRACION Y ZUMBA MUCHO AL CIRCULAR EN RUTA, REGULAR PUERTAS</t>
  </si>
  <si>
    <t>SERVICIO DE MANTENIMIENTO, PERDIDA DE AIRE, MAS DESGASTE DE CUBIERTAS DELANTERAS</t>
  </si>
  <si>
    <t>9BM693186DF141470</t>
  </si>
  <si>
    <t>SERVICIO DE MANTENIMIENTO, CUESTA ENTRAR LA MARCHA ATRAS, LO HACE CASI SIEMPRE</t>
  </si>
  <si>
    <t>WDB934251DL748288</t>
  </si>
  <si>
    <t>INSTALAR CORTACORRIENTE</t>
  </si>
  <si>
    <t>SERVICIO DE MANTENIMIENTO, OPTICA DERECHA RAJADA.FALTA DE POTENCIA DE MOTOR, PUERTA DERECHA NO ABRE DESDE ADENTRO</t>
  </si>
  <si>
    <t>Cuesta arrancar, porton corredizo flojo, retrovisor derecho roto, salta la primera velocidad, control de tren delantero</t>
  </si>
  <si>
    <t>9BM958074CB816007</t>
  </si>
  <si>
    <t>SERVICIO DE MANTENIMIENTO POR TIEMPO, VERIFICAR PERDIDA DE ACEITE EN EL MOTOR, LIMITAR LA VELOCIDAD A 100KM/H, VERIFICAR MANGUERAS RESACAS Y SI ES NECESARIO REE</t>
  </si>
  <si>
    <t>MPLAZAR</t>
  </si>
  <si>
    <t>DINI Y CIA SRL</t>
  </si>
  <si>
    <t>GOBERNADOR BARREYRO 1262</t>
  </si>
  <si>
    <t>WDB934251FL894948</t>
  </si>
  <si>
    <t>CONTROL DE PRE-ENTREGA INTALAR CORTA CORRIETE</t>
  </si>
  <si>
    <t>9BM693186DF143755</t>
  </si>
  <si>
    <t>Servicio de mantenimiento motor, caja y diferencial, reparar manguera de agua porque esta pinchada</t>
  </si>
  <si>
    <t>DON GUILLERMO SRL</t>
  </si>
  <si>
    <t>RIVADAVIA 1097</t>
  </si>
  <si>
    <t>SERVICIO DE MANTENIMIENTO, AIRE AC. ENFRIA POCO</t>
  </si>
  <si>
    <t>WDB934251FL894951</t>
  </si>
  <si>
    <t>SERVICIO DE PRE-ENTREGA INSTALACION DE CORTA CORRIENTE</t>
  </si>
  <si>
    <t>Servicio de Mantenimiento, farito antiniebla izq. roto,palanca de cambio salta solo, luces estan muy altas</t>
  </si>
  <si>
    <t>WDB934251FL894950</t>
  </si>
  <si>
    <t>Montar Toma de Fuerza y preparar inzatalazion electrica</t>
  </si>
  <si>
    <t>SERVICIO DE MANTENIMIENTO,</t>
  </si>
  <si>
    <t>8AC9036627A959102</t>
  </si>
  <si>
    <t>AL LLEGAR A LAS 2500RPM SE APAGA Y SE PRENDE EDC</t>
  </si>
  <si>
    <t>AUMER JOSE MANFREDO</t>
  </si>
  <si>
    <t>ARGERICH 39</t>
  </si>
  <si>
    <t>aumer@ceel.com.ar..</t>
  </si>
  <si>
    <t>REEMPLAZAR, CORREA TRAPEZOIDAL, RODILLO Y TENSOR</t>
  </si>
  <si>
    <t>REEMPLAZAR RETEN DE MASA Y RODAMIENTO</t>
  </si>
  <si>
    <t>SERVICIO DE MANTENIMIENTO, REEMPLAZAR OPTICA DELATERA IZQUIERDA</t>
  </si>
  <si>
    <t>9BM958264FB989703</t>
  </si>
  <si>
    <t>SERVICIO DE PRE-ENTREGA</t>
  </si>
  <si>
    <t>WDB934251FL894946</t>
  </si>
  <si>
    <t>8AC9046639A996145</t>
  </si>
  <si>
    <t>REEMPLAZAR FILTRO DE COMBUSTIBLE</t>
  </si>
  <si>
    <t>SERVICIO DE MANTENIMIENTO, ZUMBAN LAS PUERTAS DELANTERAS CUANDO CIRCULA EN RUTA, PARECIERA QUE TIENE PROBLEMAS EN LOS BURLETES</t>
  </si>
  <si>
    <t>8AB695023EA700798</t>
  </si>
  <si>
    <t>SERVICIO DE MANTENIMIENTO, TIENE TODOS LOS FAROS DE ADELANTE RAJADOS INTERIORMENTE</t>
  </si>
  <si>
    <t>SARLEJ FRANCISCO AGUSTIN</t>
  </si>
  <si>
    <t>KM 9  RUTA NACIONAL Nº 14</t>
  </si>
  <si>
    <t>SERVICIO DE MANTENIMIENTO, REEMPLAZAR LAMPARA DE INTERIOR, QUEMADAS AMBAS</t>
  </si>
  <si>
    <t>WDB934251FL894947</t>
  </si>
  <si>
    <t>Servicio de mantenimiento, reemplazar cristal del espejo retrovisor derecho, reemplazar tecla levanta cristales de la puerta del conductor</t>
  </si>
  <si>
    <t>SERVICIO DE MANTENIMIENTO, CONTROLAR ESTADO DE BATERIA, SI ES NECESARIO REEMPLAZAR, Y SI TODAVIA FUNCIOANA CARGAR IGUAL UNA A LA ORDEN QUE SE LO LLEVA</t>
  </si>
  <si>
    <t>PERDIDAS DE LIQUIDO REFRGERANTE</t>
  </si>
  <si>
    <t>9BM693186DF142713</t>
  </si>
  <si>
    <t>COHEN BENJAMIN RUBEN</t>
  </si>
  <si>
    <t>AV. URUGUAY Nº 5019</t>
  </si>
  <si>
    <t>SERVICIO DE MANTENIMIENTO, MARCO DOS VECES QUE LE FALTABA AGUA AL MOTOR. PORTON TRASERO PORQUE FILTRA AGUA Y TIERRA</t>
  </si>
  <si>
    <t>SERVICIO DE MANTENIMIENTO, REALIZAR UN PRESUPUESTO PARA REEMPLAZAR PASTILLAS DE FRENOS, PARA CAMBIAR EL RETEN DE LA COLA DE CAJA, TREN DELANTERO GOLPEA, EL NEUM</t>
  </si>
  <si>
    <t>ATICO DEL. DER SE DEFORMO, VERIFICAR EL MOTIVO</t>
  </si>
  <si>
    <t>NO TIENE FUERZA, Y AUMENTO MUCHISIMO EL CONSUMO</t>
  </si>
  <si>
    <t>LIMITAR EL VEHICULO A 110KM/H O LO MAS CERCANO POSIBLE, QUEDANDO HABILITADO TODOS LOS CAMBIOS</t>
  </si>
  <si>
    <t>8AC9046138A969212</t>
  </si>
  <si>
    <t>SE REVENTO EL TURBO COMPRADO POR MOSTRADOR</t>
  </si>
  <si>
    <t>9BM958260FB974691</t>
  </si>
  <si>
    <t>AXOR 2831 B</t>
  </si>
  <si>
    <t>SERVICIO DE MANTENIMIENTO, PERDIDAS DE ACEITE POR MASAS TRASERAS</t>
  </si>
  <si>
    <t>9BM958264BB775427</t>
  </si>
  <si>
    <t>FALTA DE POTENCIA DE MOTOR, CARGADO Y SIN CARGA</t>
  </si>
  <si>
    <t>9BM6933486B450507</t>
  </si>
  <si>
    <t>CAMION ESTA EN EMERGENCIA Y SE ACELERA SOLO.</t>
  </si>
  <si>
    <t>TUPIENA S. A.</t>
  </si>
  <si>
    <t>HIPOLITO IRIGOYEN S/N</t>
  </si>
  <si>
    <t>tupienasa@arnet.com.ar</t>
  </si>
  <si>
    <t>SERVICIO DE MANTENIMIENTO COMPLETO, REEMPLAZAR FAROS DELANTEROS, VERIFICAR DESGASTE DE LAS CUBIERTAS, CINTURON DE SEGURIDAD LADO CONDUCTOR NO VUELVE, REEMPLAZAR</t>
  </si>
  <si>
    <t>ESCOBILLAS LIMPIAPARABRISAS</t>
  </si>
  <si>
    <t>SERVICIO DE MANTENIMIENTO, VERIFICAR TREN DELANTERO PORQUE SE ESCUCHA UN PEQUEÑO GOLPE AL PASAR POR ALGUN LOMO DE BURRO O VADEN, VERIFICAR CALIBRACION DE LOS  N</t>
  </si>
  <si>
    <t>EUMATICOS</t>
  </si>
  <si>
    <t>VERIFICAR PERDIDA DE AIRE ATRAS Y ADELANTE. NO FUNCIONA EL ESTEREO, VERIFICAR FUNCIONAMIENTO DEL CLIMATIZADOR, INSTALAR FICHA PARA ACTIVAR EJE</t>
  </si>
  <si>
    <t>EL VEHICULO TIRA PARA UN LADO LA DIRECCION, ENTRA AGUA POR EL FARO DELANTERO IZQUIERDO</t>
  </si>
  <si>
    <t>Perdidas de agua de motor, ruidos de la direccion</t>
  </si>
  <si>
    <t>8AC906657EE087526</t>
  </si>
  <si>
    <t>SERVICIO DE MANTENIMIENTO, REEMPLAZAR FARO DELANTERO IZQ</t>
  </si>
  <si>
    <t>Servicio de Mantenimiento completo</t>
  </si>
  <si>
    <t>9BM979046ES021677</t>
  </si>
  <si>
    <t>GRABOVIESKI RAMON RICARDO</t>
  </si>
  <si>
    <t>RUTA 1 955</t>
  </si>
  <si>
    <t>8AC906657EE083006</t>
  </si>
  <si>
    <t>SERVICIO DE MANTENIMIENTO Y CONTROL DE ALINEACION</t>
  </si>
  <si>
    <t>8AC906633DE076265</t>
  </si>
  <si>
    <t>SERVICIO DE MANTENIMIENTO, VERIFICAR LUZ DEL FURGON NO ENCIENDE, LUBRICAR PUERTA CORREDIZA</t>
  </si>
  <si>
    <t>HERGER RICARDO DANIEL</t>
  </si>
  <si>
    <t>AV. URUGUAY 6021</t>
  </si>
  <si>
    <t>REEMPLAZAR POLEA DEL ALTERNADOR</t>
  </si>
  <si>
    <t>8AC906631EE080850</t>
  </si>
  <si>
    <t>SUPER GLOBO S.R.L</t>
  </si>
  <si>
    <t>SAN MARTIN Y COM PELINSKI</t>
  </si>
  <si>
    <t>SERVICIO DE MANTENIMIENTO, PIERDE ACEITE EN MASA TRASERA DERECHA</t>
  </si>
  <si>
    <t>9BM694000CB780841</t>
  </si>
  <si>
    <t>1318L</t>
  </si>
  <si>
    <t>SERVICIO DE MANTENIMIENTO COMPLETO, REEMPLAZAR FARO TRASERO DERECHO, REPARAR TUBERIA DE FRENO, NO ABREN LAS PUERTAS DESDE ADENTRO ESTAN ROTAS LAS MANIJAS, REEMP</t>
  </si>
  <si>
    <t>LAZAR ESCOBILLAS, NO FUNCIONA LA BOCINA, VERIFICAR TREN DELANTERO Y TRASERO</t>
  </si>
  <si>
    <t>MUNICIPALIDAD DE ITA IBATE</t>
  </si>
  <si>
    <t>SAN MARTIN Y 9 DE JULIO 0</t>
  </si>
  <si>
    <t>ITA IBATE</t>
  </si>
  <si>
    <t>portelamanuel4@yahoo.com.ar</t>
  </si>
  <si>
    <t>SERVICIO DE MANTENIMIENTO, PUERTA DERECHA CUESTA CERRAR, PERDIDAS DE AIRE, LIMPIA PARABRISAS NO FUNCIONA EL PRIMER PUNTO</t>
  </si>
  <si>
    <t>WDDGH41X79F193077</t>
  </si>
  <si>
    <t>Parabrisas Roto</t>
  </si>
  <si>
    <t>DIEGO DE ARRECHEA</t>
  </si>
  <si>
    <t>JUJUY 2350</t>
  </si>
  <si>
    <t>SERVICIO DE MANTENIMIENTO, LIMITAR A 110KM/H</t>
  </si>
  <si>
    <t>Servicio de mantenimiento, reemplazar kit de palanca de cambios metalica, reemplazar espejo panoramico delantero</t>
  </si>
  <si>
    <t>Servicio de Mantenimiento, alineacion de eje delantero, rotacion de neumaticos, medir tension de bateria</t>
  </si>
  <si>
    <t>SERVICIO DE MANTENIMIENTO, FARO ANTINIEBLA IZQ. RAJADO,VERIFICAR FRENO MOTOR,</t>
  </si>
  <si>
    <t>8AC906657EE083005</t>
  </si>
  <si>
    <t>JULIAN RICARDO ENRIQUE</t>
  </si>
  <si>
    <t>ESPERANZA 212</t>
  </si>
  <si>
    <t>No gira la llave de arranque</t>
  </si>
  <si>
    <t>8AC9036726A946083</t>
  </si>
  <si>
    <t>SERVICIO DE MANTENIMIENTO VERIFICAR DIRECCION HACE RUIDO, SE QUEDA SIN FUERZA Y NO PASA DE LAS 2000RPM ES COMO SI SE PUSIERA EN EMERGENCIA, REEMPLAZAR ESCOBILLA</t>
  </si>
  <si>
    <t>S, CUESTA ARRANCAR EN FRIO</t>
  </si>
  <si>
    <t>SERVICIO DE MANTENIMEINTO A</t>
  </si>
  <si>
    <t>TESTIGO SRS QUEDA ENCIENDIDO EN TABLERO, NO FUNCIONA LIMPIA PARABRISA, LUZ DE GIRO NO TRASERO DERECHO A VECES NO FUNCIONA, NO ARRANCA</t>
  </si>
  <si>
    <t>9BM695014WB178268</t>
  </si>
  <si>
    <t>L 1620/18/17</t>
  </si>
  <si>
    <t>PRESUPUESTO Y REPARACION DE MOTOR</t>
  </si>
  <si>
    <t>JOHANN ROBERTO</t>
  </si>
  <si>
    <t>SECTOR 20-KM  25</t>
  </si>
  <si>
    <t>PERDIDA DE ACEITE RUEDA TRASERA, LA CHICHARRA DEL LIQUIDO REFRIGERANTE ESTA ACUSANDO, YA SE LO CAMBIARON 2 VECES</t>
  </si>
  <si>
    <t>9BM958433EB947386</t>
  </si>
  <si>
    <t>WDDGF41XX9F208192</t>
  </si>
  <si>
    <t>NO RECONOCE LA LLAVE, NI SIQUIERA SE PONE EN CONTACTO, EL CIERRE CENTRALIZADO DE LAS DOS LLAVES FUNCIONAN</t>
  </si>
  <si>
    <t>RAMIREZ ALFREDO</t>
  </si>
  <si>
    <t>ISLA WERKNER Nº 81</t>
  </si>
  <si>
    <t>9BM958433CB829273</t>
  </si>
  <si>
    <t>REEMPLAZAR INYECTORES Y REGULAR VALVULAS</t>
  </si>
  <si>
    <t>8AC906631EE089933</t>
  </si>
  <si>
    <t>VILLALBA CARLOS OSCAR</t>
  </si>
  <si>
    <t>PADRE LASSBERG 268</t>
  </si>
  <si>
    <t>8AC906133FE100196</t>
  </si>
  <si>
    <t>Testigo del check encendido, guardabarros sueltos</t>
  </si>
  <si>
    <t>HORIUCHI LORENZO HAYATO</t>
  </si>
  <si>
    <t>AV LOPEZ Y PLANES Nº 3473</t>
  </si>
  <si>
    <t>No funciona el aire acondicionado.</t>
  </si>
  <si>
    <t>SERVICIO DE MANTENIMIENTO DE MOTOR</t>
  </si>
  <si>
    <t>WDB934251FL896235</t>
  </si>
  <si>
    <t>PREENTREGA. COLOCAR CUENTA CORRIENTE.</t>
  </si>
  <si>
    <t>PREENTREGA. COLOCAR CORTACORRIENTE.</t>
  </si>
  <si>
    <t>8AC906133EE080767</t>
  </si>
  <si>
    <t>SERVICIO DE MANTENIMIENTO, REVISAR EXTREMO DE DIRECCION IZQUIERDO HACE RUIDO, NO AGREGAR ADITIVO LIMPIA PARABRISAS, NO CAMBIAR PASTILLAS DE FRENOS, PROGRAMAR ON</t>
  </si>
  <si>
    <t>E TOUCH LADO ACOMPAÑANTE</t>
  </si>
  <si>
    <t>KWASZKA RAUL ERNESTO</t>
  </si>
  <si>
    <t>BOLIVIA 88</t>
  </si>
  <si>
    <t>Servicio de mantenimiento motor, no enciende la luz alta de forma fija el juego de luces si funciona, rejilla inferior delanrtero derecho si hay en stock reempl</t>
  </si>
  <si>
    <t>azar</t>
  </si>
  <si>
    <t>8AC903662AE030300</t>
  </si>
  <si>
    <t>SERVICIO DE MANTENIMIENTO. REEMPLAZAR ZAPATA DE FRENO. VERIFICAR PERDIDA DE AGUA.</t>
  </si>
  <si>
    <t>MINISTERIO DE SALUD PUBLICA MISIONES</t>
  </si>
  <si>
    <t>JUNIN  587</t>
  </si>
  <si>
    <t>servicio de mantenimiento completo, motor, caja y diferencial,  faro del izq y faro antiniebla del derecho trizados</t>
  </si>
  <si>
    <t>SERVICIO DE MANTENIMIENTO.</t>
  </si>
  <si>
    <t>WDB934251FL894949</t>
  </si>
  <si>
    <t>SERVICIO DE PRE-ENTREGA, INSTALAR CORTA CORRIENTES</t>
  </si>
  <si>
    <t>Cambiar el módulo ya diagnosticado anteriormente. (cuando debería "bajar" la marcha se queda muy colgado -esto antes no era así- y cuando querés acelerar a vece</t>
  </si>
  <si>
    <t>s tarda demasiado, siempre en modo"E")  Cambiar Plásticos de puertas delanteras  Revisar</t>
  </si>
  <si>
    <t>techo P</t>
  </si>
  <si>
    <t>Acusa la chicharra del sensor de nivel del liquido refrigerante, y pierde gasoil por el tapon del tanque de combustible, servicio de mantenimiento</t>
  </si>
  <si>
    <t>SERVICIO DE MANTENIMIENTO, VERIFICAR DIRECCION TIENE JUEGO, NIVELACION DE CHASIS PORQUE SE ENCUENTRA ALTO DEL EJE DE BALANCIN</t>
  </si>
  <si>
    <t>SERVICIO DE MANTENIMIENTO, PLASTICO PALANCA DEL FRENO DE MANO SE SALE</t>
  </si>
  <si>
    <t>REEMPLAZAR INTERCAMBIADOR DE CALOR PARA CALEFACCION ADICIONAL YA DIAGNNOSTICADO EN LA OR 20520</t>
  </si>
  <si>
    <t>8AB695023EA701839</t>
  </si>
  <si>
    <t>SERVICIO DE PRE-ENTREGA, VERIFICAR BATERIA Y REEMPLAZAR SI ES NECESARIO</t>
  </si>
  <si>
    <t>9BM979046FS027904</t>
  </si>
  <si>
    <t>BATERIA NO RETIENE CARGA</t>
  </si>
  <si>
    <t>9BM688159EB947613</t>
  </si>
  <si>
    <t>VIBRA EL PEDAL DEL EMBRAGUE, AL PONER MARCHA ATRAS GOLPEA, CUANDO APAGAS LA UNIDAD CON EL PEDAL DEL EMBRAGUE A FONFO Y LO SOLTAS GOLPEA, DESPUES DE LOS 80KM/H S</t>
  </si>
  <si>
    <t>ILBA Y ES MOLESTO.</t>
  </si>
  <si>
    <t>PAPAS MUCCI SRL</t>
  </si>
  <si>
    <t>AV. RADEMACHER Nº 5262</t>
  </si>
  <si>
    <t>SE ESCUHA UN ZUMBIDO CUANDO SE UTILIZA EL A/A</t>
  </si>
  <si>
    <t>9BM958264EB920060</t>
  </si>
  <si>
    <t>RUIDOS EN LA CAJA DE CAMBIOS, NO ENTRAN BIEN LOS CAMBIOS</t>
  </si>
  <si>
    <t>PETROMISIONES SA</t>
  </si>
  <si>
    <t>AV SANTA CATALINA 4672</t>
  </si>
  <si>
    <t>javier.picharchi@gmail.com</t>
  </si>
  <si>
    <t>NO ENTRAN LOS CAMBIOS BAJOS NI LA MARCHA ATRAS</t>
  </si>
  <si>
    <t>WDCDA5HB3EA272572</t>
  </si>
  <si>
    <t>la unidad ingreso en grua sin la presencia del propietario</t>
  </si>
  <si>
    <t>JUDAIS MIGUEL RUBEN MARIA</t>
  </si>
  <si>
    <t>GDOR BARREYRO 1040</t>
  </si>
  <si>
    <t>SERVICIO DE MANTENIMINETO, VERIFICAR PERDIDA DE AGUA, REEMPLAZAR POLEA DEL ALTERNADOR (GARANTIA DEL REPUESTO)</t>
  </si>
  <si>
    <t>9BM979046FS025991</t>
  </si>
  <si>
    <t>SE QUEDA SIN BATERIA</t>
  </si>
  <si>
    <t>SERVICIO DE MANTENIMIENTO, CONTROL GENERAL</t>
  </si>
  <si>
    <t>NO FUNCIONA EL A/A</t>
  </si>
  <si>
    <t>8AC906633EE091596</t>
  </si>
  <si>
    <t>SUENA LA CHICHARRA DEL NIVEL DEL LIQUIDO REFRIGERANTE</t>
  </si>
  <si>
    <t>RUIDOS EN LA DIRECCION</t>
  </si>
  <si>
    <t>WDDGF0CB5CA566704</t>
  </si>
  <si>
    <t>EXCESIVA PERDIDAS DE COMBUSTIBLE ACCION DE SERVICIO</t>
  </si>
  <si>
    <t>VALDEZ JOSE EDUARDO</t>
  </si>
  <si>
    <t>GENERAL PAZ 236</t>
  </si>
  <si>
    <t>SUENA LA ALARMA POR NIVEL DE LIQUIDO REFRIGERANTE</t>
  </si>
  <si>
    <t>OPTICA DELANTERA IZQ. RAJADA</t>
  </si>
  <si>
    <t>ALARMA DE LIQUIDO REFRIGERANTE SUENA Y NO SE APAGA</t>
  </si>
  <si>
    <t>8AB384067EA300509</t>
  </si>
  <si>
    <t>BATERIA NO RETIENE CARGA, EMBRAGUE SACUDE AL TRACCIONAR</t>
  </si>
  <si>
    <t>TIPOKA S. A.</t>
  </si>
  <si>
    <t>AV. COCOMAROLA 8000</t>
  </si>
  <si>
    <t>MOTOR SE CORTA DE VEZ EN CUANDO CADA VEZ MAS SEGUIDO</t>
  </si>
  <si>
    <t>WDB934012EL755166</t>
  </si>
  <si>
    <t>ACOS 2044 S</t>
  </si>
  <si>
    <t>FALAAS DE MOTOR, NIVEL DE ACEITE DE MOTOR MARCA SOBRE PASADO EN TABLERO</t>
  </si>
  <si>
    <t>HOMAQ SA</t>
  </si>
  <si>
    <t>SAN LORENZO 888</t>
  </si>
  <si>
    <t>SERVICIO DE MANTENIMIENTO, PERDIDAS EN RUEDA TRASERA DERECHA</t>
  </si>
  <si>
    <t>EL ESCAPE SE SOLTO</t>
  </si>
  <si>
    <t>SERVICIO DE MANTENIMIENTO, VERIFICAR PEDAL DE FRENO CUESTA FRENAR, PORTALAMPARA TECHO LADO DERECHO REEMPLAZAR, PUERTA LADO DEL ACOMPAÑANTE NO SE ABRE Y TAMPOCO</t>
  </si>
  <si>
    <t>SE PUEDE CERRAR CON LLAVE, CRISTAL ESPEJO DERECHO REEMPLAZAR, VERIFICAR ANTENA DE RADIO P</t>
  </si>
  <si>
    <t>IERDE E</t>
  </si>
  <si>
    <t>SERVICIO DE PRE-ENTREGA, REEMPLAZAR PARAGOLPE DELANTERO Y TAZA DE RUEDA</t>
  </si>
  <si>
    <t>8AC906155EE089137</t>
  </si>
  <si>
    <t>NO ENFRIA EL A/A</t>
  </si>
  <si>
    <t>ARGALAS JOSE FRANCISCO</t>
  </si>
  <si>
    <t>MARIANO MORENO Nº 753</t>
  </si>
  <si>
    <t>8AC906657DE065417</t>
  </si>
  <si>
    <t>REEMPLAZAR LOS CARDAN POR VIBRACION</t>
  </si>
  <si>
    <t>9BM958264EB903556</t>
  </si>
  <si>
    <t>REEMPLAZAR KIT DE EMBRAGUE</t>
  </si>
  <si>
    <t>SERVICIO DE MANTENIMIENTO,CAPOT NO ABRE, CONTROLAR AMORTIGUADOR DELANTEROS,PLOTANTE DE COMBUSTIBLE ROTO, BOCINA Y LUZ DE TABLERO, CAMBIAR POSICION DE STEREO</t>
  </si>
  <si>
    <t>8AC906657DE067918</t>
  </si>
  <si>
    <t>RUIDOS AL ARRANCAR EL MOTOR</t>
  </si>
  <si>
    <t>WDBRF42J57F906668</t>
  </si>
  <si>
    <t>DIAGNOSTICO DE FALLA EN LA CAJA DE CAMBIOS, SE QUEDA SIN TRANSMISION, ENTRA SOLO 2 CAMBIOS, ES COMO SI ENTRARA EN EMERGENCIA</t>
  </si>
  <si>
    <t>reemplazar tubo metalico flexible de escape</t>
  </si>
  <si>
    <t>9BM6950525B390439</t>
  </si>
  <si>
    <t>opticas delanteras rajadas, falta de potencia del aire ac, limpia parabrisas no tira agua</t>
  </si>
  <si>
    <t>RICCIARDI FERNANDO ANIBAL Y RICCIARDI HE</t>
  </si>
  <si>
    <t>PERU 2865</t>
  </si>
  <si>
    <t>SAN LORENZO</t>
  </si>
  <si>
    <t>ricciardi.hermanos@gmail.com</t>
  </si>
  <si>
    <t>SERVICIO DE MANTENIMIENTO, NO ENFRIA EL A/A</t>
  </si>
  <si>
    <t>TESTIGO ENCENDIDO, CALIBRAR LOS NEUMATICOS Y RESTABLECER</t>
  </si>
  <si>
    <t>9BM958072EB919149</t>
  </si>
  <si>
    <t>NO CARGA AIRE, SE REALIZA AUXILIO MECANICO EN RUTA</t>
  </si>
  <si>
    <t>LACTEOS AURORA S.R.L.</t>
  </si>
  <si>
    <t>MENDOZA 634</t>
  </si>
  <si>
    <t>9 DE JULIO</t>
  </si>
  <si>
    <t>NO ARRANCA, VINO EN REMOLQUE</t>
  </si>
  <si>
    <t>9BM958264DB873218</t>
  </si>
  <si>
    <t>3º y 4ta. velocidad de caja de cambios raspa hace ruido al entrar.</t>
  </si>
  <si>
    <t>WDB932315EL802447</t>
  </si>
  <si>
    <t>ACOS 4144 K</t>
  </si>
  <si>
    <t>se queda frenado</t>
  </si>
  <si>
    <t>CERAMICA GARUHAPE  S.R.L.</t>
  </si>
  <si>
    <t>LOTE 28 SECC. PRIMERA</t>
  </si>
  <si>
    <t>ceramica@prico.com.ar.</t>
  </si>
  <si>
    <t>NO FUNCIONA LA MARCHA ATRAS, FALLA LA CAJA</t>
  </si>
  <si>
    <t>DIAGNOSTICO DE FALLA</t>
  </si>
  <si>
    <t>VIBRA AL ANDAR, YA SE REEMPLAZO EL CARDAN</t>
  </si>
  <si>
    <t>WDDPK4HA9EF083094</t>
  </si>
  <si>
    <t>SLK250 BLUE EFFICIENCY ROADSTE</t>
  </si>
  <si>
    <t>REEMPLAZAR SENSOR DE REVOLUCIONES DE RUEDA, TIENE UN DESGASTE DESPAREJO LAS CUBIERTAS DELANTERAS, EL DESGASTE LO TIENE INTERIORMENTE</t>
  </si>
  <si>
    <t>NOBS ALBERTO</t>
  </si>
  <si>
    <t>SAN MARTIN M36</t>
  </si>
  <si>
    <t>8AC906633DE076116</t>
  </si>
  <si>
    <t>se activa el abs del freno, barilla del cambio(cambiar), pastillas de freno chillan</t>
  </si>
  <si>
    <t>8AC903662CE057534</t>
  </si>
  <si>
    <t>PILACH JUAN NICOLAS</t>
  </si>
  <si>
    <t>AV. SAN MARTIN S/N</t>
  </si>
  <si>
    <t>8AC906133EE086603</t>
  </si>
  <si>
    <t>SPRINTER 415 CDI /CH 3665</t>
  </si>
  <si>
    <t>PIERDE FUERZA, LUS DEL CHECK ENCENDIDO</t>
  </si>
  <si>
    <t>MARCO GAS S.R.L.</t>
  </si>
  <si>
    <t>CORRIENTES 41</t>
  </si>
  <si>
    <t>SERVICIO DE MANTENIMIENTO, REVISAR A/A</t>
  </si>
  <si>
    <t>9BM384078EB915224</t>
  </si>
  <si>
    <t>MOTOR LEVANTA TEMPERATURA</t>
  </si>
  <si>
    <t>SERVICIO DE MANTENIMIENTO, VERIFICAR FRENO MOTOR Y PERDIDAS DE ACEITE EN EJE TRASERO</t>
  </si>
  <si>
    <t>TESTIGO ENCENDIDO, SE ESCUCHA UN CASCABELEO, PERDIDA DE POTENCIA, BUJES DE LA BARRA ESTABILIZADORA REEMPLAZAR, FAROS LATERALES SUELTOS, REPARAR O REEMPLAZAR, SE</t>
  </si>
  <si>
    <t>ESCUCHA UN ZUMBIDO EN LA PARTE TRASERA AL ACCIONAR EL FRENO SE VA POR MOMENTO, CINTURORE</t>
  </si>
  <si>
    <t>S DE 3E</t>
  </si>
  <si>
    <t>SERVICIO DE MANTENIMIENTO, REEMPLAZAR RUEDA DELANTERA IZQUERDA CON AUXILIO</t>
  </si>
  <si>
    <t>8AB384067EA300196</t>
  </si>
  <si>
    <t>NO ENTRAN LOS CAMBIOS Y PEIERDE ACEITE POR LA CAJA</t>
  </si>
  <si>
    <t>SERVICIO DE MANTENIMIENTO A, REEMPLAZO CAJA DE CAMBIOS EN GARANTIA, AYUDA DE ESTACIONAMIENTO PARA LADO CONDUCTOR FUNCIONA 1 DE CADA 10 VECES EN EL INTENTO, GOMA</t>
  </si>
  <si>
    <t>SUELTA ENTRE GUARDABARRO DEL. Y PUERTA DEL DER, EL COMANDO EN EL VOLANTE CAMBIA AL REVES</t>
  </si>
  <si>
    <t>LAS EP</t>
  </si>
  <si>
    <t>9BM6950239B632056</t>
  </si>
  <si>
    <t>REVISION EMBRAGUE Y PERDIDA DE AIRE</t>
  </si>
  <si>
    <t>HERRLEIN LUCAS LEANDRO</t>
  </si>
  <si>
    <t>AV. DE LAS AMERICAS 2289</t>
  </si>
  <si>
    <t>PARANA</t>
  </si>
  <si>
    <t>8AB384067EA300535</t>
  </si>
  <si>
    <t>9BM958260EB945486</t>
  </si>
  <si>
    <t>NO TRAACIONA Y PERDIO TODO EL LIQUIDO</t>
  </si>
  <si>
    <t>CAMARA DEL TABACO DE MISIONES</t>
  </si>
  <si>
    <t>FACUNDO QUIROGA 83</t>
  </si>
  <si>
    <t>CAMARADELTABACO@HOTMAIL.COM</t>
  </si>
  <si>
    <t>M.R.T. TRANSPORTES S.A.</t>
  </si>
  <si>
    <t>PINZON 1129 PISO 2 DPTO B</t>
  </si>
  <si>
    <t>CIUDAD AUTONOMA DE BS AS</t>
  </si>
  <si>
    <t>8AC906657DE073457</t>
  </si>
  <si>
    <t>SERIVICIO DE MANTENIMIENTO, REEVISION TREN DELANTE</t>
  </si>
  <si>
    <t>REVISION DE LOS 5000, REMPLAZAR FAROS POR GARANTIA</t>
  </si>
  <si>
    <t>WDCGG8BB5DF917553</t>
  </si>
  <si>
    <t>TESTIGO ABS ESP Y PRESION DE NEUMATICOS SE ENCIEND</t>
  </si>
  <si>
    <t>9BM384067EB926873</t>
  </si>
  <si>
    <t>SERVICIO DE MANTENIMIENTO, CUESTA ENTRAR LOS CAMBI</t>
  </si>
  <si>
    <t>WDDGF41X68F029520</t>
  </si>
  <si>
    <t>presupuesto por choque, no se puede ver el km pq no arranca</t>
  </si>
  <si>
    <t>BARRETO BONETTI JOAQUIN MARCELO</t>
  </si>
  <si>
    <t>PAULINO AMARANTE 57</t>
  </si>
  <si>
    <t>SERVICIO DE MANTENIMIENTO COMPLETO, PERDIDA DE AIRE POR DEPRESOR, LUZ DE EMERGENCIA EN EL TRABLERO,</t>
  </si>
  <si>
    <t>SERVICIO DE MANTENIMIENTO, OPTICAS DELANTERAS RAJA</t>
  </si>
  <si>
    <t>9BM958433DB895904</t>
  </si>
  <si>
    <t>FALLA EN LA CAJA DE CAMBIOS</t>
  </si>
  <si>
    <t>REVISION LUCES (GALIBO) DIRECCION CON JUEGO, CAMBIOS GOLPEAN, REVISION DE FRENOS REALIZAR, SERVICIO</t>
  </si>
  <si>
    <t>9BM634061EB939575</t>
  </si>
  <si>
    <t>NO ACELERA</t>
  </si>
  <si>
    <t>SERVICIO DE REVISION, VELOCIMETRO CHICOTEA, OPTICA</t>
  </si>
  <si>
    <t>PEREZ HERMANOS SRL</t>
  </si>
  <si>
    <t>MEXICO 1348</t>
  </si>
  <si>
    <t>8AC9036625A925783</t>
  </si>
  <si>
    <t>SPRINTER 311 CDI</t>
  </si>
  <si>
    <t>INSUMOS SA</t>
  </si>
  <si>
    <t>TRINCHERA DE SAN JOSE 1709</t>
  </si>
  <si>
    <t>WDCGG8BB2DF867680</t>
  </si>
  <si>
    <t>1-SERVICIO DE MANTENIMIENTO  2-TAPA DE REMOLQUE TRASERO NO TIENE  3-TAPA CUBO DE RUEDAS ROTAS</t>
  </si>
  <si>
    <t>MOLLE ROBERTO PEDRO</t>
  </si>
  <si>
    <t>SANTA FE 1225</t>
  </si>
  <si>
    <t>BELLA VISTA</t>
  </si>
  <si>
    <t>9BM958094FB968321</t>
  </si>
  <si>
    <t>1-SERVICIO DE MANTENIMIENTO</t>
  </si>
  <si>
    <t>WDDGF4JB6EA873876</t>
  </si>
  <si>
    <t>1-SERVICIO DE MANTENIMIENTO 2-REGULAR LUCES DELANTERAS (MUY BAJO)</t>
  </si>
  <si>
    <t>LEZCANO GAS S R L</t>
  </si>
  <si>
    <t>SANTOS MARIGUETTI 296</t>
  </si>
  <si>
    <t>FORMOSA</t>
  </si>
  <si>
    <t>Formosa</t>
  </si>
  <si>
    <t>9BM958077DB876126</t>
  </si>
  <si>
    <t>1-UNIDAD TRAIDA EN GRUA , NO DA IGNICION</t>
  </si>
  <si>
    <t>DIEZ RUBEN MIGUEL</t>
  </si>
  <si>
    <t>1º DE MARZO 1640</t>
  </si>
  <si>
    <t>PRESIDENCIA ROQUE SAENZ P</t>
  </si>
  <si>
    <t>C3CCAPG4EH1198193</t>
  </si>
  <si>
    <t>00C LUXURY SERIES RWD FOUR</t>
  </si>
  <si>
    <t>7/03/20151</t>
  </si>
  <si>
    <t>ERVICIO DE MANTENIMIENTO, SE ENCIENDEN TESTIGOS EN EL TABLERO, SE ESCUCHA COMO SI TUVIERA ALGO SUELTO O FLOJO EN LA ZONA DE LA PANTALLA CENTRAL</t>
  </si>
  <si>
    <t>ES</t>
  </si>
  <si>
    <t>URE RAIN SA</t>
  </si>
  <si>
    <t>AV. ESTANISLAO LOPEZ 838</t>
  </si>
  <si>
    <t>PILAR</t>
  </si>
  <si>
    <t>89427M</t>
  </si>
  <si>
    <t>8AC906657EE084222</t>
  </si>
  <si>
    <t>8AC906655FE102734</t>
  </si>
  <si>
    <t>SE DEBE REEMPLAZAR EL CARDAN COMPLETO YA DIAGNOSTICADO, PORTON LATERAL AL ABRIRLO TODO NO SE TRABA, ESPORADICAMENTE PARPADEAN TESTIGOS EN EL TABLERO O SE APAGA, ES COMO SI HICIERA UN FALSO CONTACTO</t>
  </si>
  <si>
    <t>MINISTERIO DE TRABAJO EMPLEO Y SEG. SOC</t>
  </si>
  <si>
    <t>ALEM LEANDRO N</t>
  </si>
  <si>
    <t>CIUDAD</t>
  </si>
  <si>
    <t>AUTONOMA DE BS AS</t>
  </si>
  <si>
    <t>REALIZAR ACCION DE SERVICIO, VIBRA EL CARDAN O LA TRANSMISION ESTANDO REGULANDO Y SE SIENTE MAS EN LA 3ERA Y 4TA MARCHA AL ESTAR EN 3500RPM APROXIMADAMENTE, ESPORADICAMENTE PARPADEAN VARIOS TESTIGOS EN E</t>
  </si>
  <si>
    <t>L TABLERO O SE APAGA, ES COMO SI HICERA UN</t>
  </si>
  <si>
    <t>FALSO CONP</t>
  </si>
  <si>
    <t>8AC906655EE098570</t>
  </si>
  <si>
    <t>VIA BARILOCHE SA</t>
  </si>
  <si>
    <t>CARLOS PELLEGRINI 743 DTO.3</t>
  </si>
  <si>
    <t>CAPITAL</t>
  </si>
  <si>
    <t>FEDERAL</t>
  </si>
  <si>
    <t>amiranda@viacorreo.com.ar.(Ariel.Miranda)</t>
  </si>
  <si>
    <t>9BM958077EB943234</t>
  </si>
  <si>
    <t>SERVICIO DE MANTENIMIENTO, NO TIENE FUERZA, CONSUMO ELEVADO 51 LITROS CADA 100KM, REPARAR</t>
  </si>
  <si>
    <t>8AC9036628A987746</t>
  </si>
  <si>
    <t>SERVICIO DE MANTENIMIENTO, LUCES DE GIRO SE CORTA, NO FUNCIONA LA BALIZA, REPARARLO</t>
  </si>
  <si>
    <t>AUTONOMA DE BUENOS</t>
  </si>
  <si>
    <t>SERVICIO DE MANTENIMIENTO, VERIFICAR CAJA DE CAMBIO SALTA LA PRIMERA Y A VECES CUESTA ENTRAR LA TERCERA , CONTROL FALTA DE POTENCIA  DE MOTOR, AL ACCIONAR LUCES DE GIRO A VECES  HACE RUIDO Y SE CORTA SOL</t>
  </si>
  <si>
    <t>SERVICIO DE MANTENIMIENTO REALIZAR, COLOCOCAR PROTECTOR INFERIOR DE ESPEJO LATERAL IZQUIERDO</t>
  </si>
  <si>
    <t>LIMPIEZA DE LOS RADIADORES, REEMPLAZAR LIQUIDO REFRIGERANTE, VERIFICAR A/A NO ENFRIA LO SUFICIENTE, REGULAR VALVULAS, CONTROL DE LUCES INTERNAS, CONTROLAR DIRECCION ES COMO SI TUVIERA UN JUEGO, VERIFICAR</t>
  </si>
  <si>
    <t>FUNCIONAMIENTO DE LA CAJA, AL DESACELERAR</t>
  </si>
  <si>
    <t>GOLPEA ESE</t>
  </si>
  <si>
    <t>WDB934251EL774774</t>
  </si>
  <si>
    <t>SERVICIO DE MANTENIMIENTO, LIMPIEZA DE RADIOADORES, CRISTAL DE OPTICA DEL.DERECHA GOLPEADA</t>
  </si>
  <si>
    <t>8AC906655DE075236</t>
  </si>
  <si>
    <t>PERDIDAS DE LIQUIDO REFRIGERANTE DE MOTOR</t>
  </si>
  <si>
    <t>DIRECCION NACIONAL DEL SERVICIO PENITENC</t>
  </si>
  <si>
    <t>LAVALLE 2707</t>
  </si>
  <si>
    <t>C.A.B.A</t>
  </si>
  <si>
    <t>.</t>
  </si>
  <si>
    <t>011 4</t>
  </si>
  <si>
    <t>WDB12308312004285</t>
  </si>
  <si>
    <t>230 T</t>
  </si>
  <si>
    <t>SEMIEJES TRASEROS REEMPLAZAR, AL PONERLO EN MARCHA SE APAGA, ES COMO SI CHUPARA AIRE O SE AHOGARA</t>
  </si>
  <si>
    <t>SCHOENINGH TEBBE</t>
  </si>
  <si>
    <t>JUFRE 233 / 3</t>
  </si>
  <si>
    <t>BUENOS</t>
  </si>
  <si>
    <t>AIRES</t>
  </si>
  <si>
    <t>8AB695023EA701382</t>
  </si>
  <si>
    <t>SERVICIO DE MANTENIMIENTO, VERIFICAR BRIDA SALIDA DE CAJA, O PATA DE CAJA PORQUE AVECES GOLPEA, ESTO LO HACE ESPORADICAMENTE, PROBAR EN VELOCIDAD, MANTENER APOYADO LA MANO EN LA PALANCA PARA SENTIRLO</t>
  </si>
  <si>
    <t>GRUPO RIVER HNOS SA</t>
  </si>
  <si>
    <t>PABLO AREGUATI 4988</t>
  </si>
  <si>
    <t>GRAND B</t>
  </si>
  <si>
    <t>OURG</t>
  </si>
  <si>
    <t>9BM382185BB776345</t>
  </si>
  <si>
    <t>O 500 M</t>
  </si>
  <si>
    <t>SE ENCUENTRA EN ESTADO DE EMERGENCIA, REGULA MAL EL MOTOR</t>
  </si>
  <si>
    <t>GRANDINETTI PABLO PATRICIO ALFREDO</t>
  </si>
  <si>
    <t>HIPOLITO IRIGOYEN 2840</t>
  </si>
  <si>
    <t>MARTINE</t>
  </si>
  <si>
    <t>Z</t>
  </si>
  <si>
    <t>minibuses@turismoyrigoyen.com.ar</t>
  </si>
  <si>
    <t>DRO</t>
  </si>
  <si>
    <t>SAN MAR</t>
  </si>
  <si>
    <t>TIN</t>
  </si>
  <si>
    <t>GO</t>
  </si>
  <si>
    <t>8AC906633DE069420</t>
  </si>
  <si>
    <t>REEMPLAZAR CORREA Y POLEAS (LA CORREA ES PROVISTA POR EL CLIENTE)</t>
  </si>
  <si>
    <t>BAILO CARLOS ANDRES</t>
  </si>
  <si>
    <t>CHUBUT 1575</t>
  </si>
  <si>
    <t>CORDOBA</t>
  </si>
  <si>
    <t>LOS LIBRES</t>
  </si>
  <si>
    <t>9BM958207EB926057</t>
  </si>
  <si>
    <t>REEMPLAZAR GUARDABARRO TRASERO IZQUIERDO</t>
  </si>
  <si>
    <t>HACE MUCHO RUIDO EL EMBRAGUE, ESTO LO HACE CONSTANTEMENTE, Y SUCEDE AL ACCIONAR EL PEDAL DE EMBRAGUE Y AL PARAR EL MOTOR SE ESCUCHA UN CLAQUETEO</t>
  </si>
  <si>
    <t>8AC9036616A949530</t>
  </si>
  <si>
    <t>SERVICIO DE MANTENIMIENTO COMPLETO, VERIFICAR LOS TACOS DE LA CAJA PORQUE ESTAN FLOJOS</t>
  </si>
  <si>
    <t>MULTIMEDIOS SAPEM</t>
  </si>
  <si>
    <t>RIOJA Y JUNIN</t>
  </si>
  <si>
    <t>ajregali@gmail.com</t>
  </si>
  <si>
    <t>8AB695023EA700043</t>
  </si>
  <si>
    <t>OPTICA DELANTERA IZQUIERDA TRIZADA, SE REEMPLAZO HACE 2 MESES APROXIMANDAMENTE</t>
  </si>
  <si>
    <t>REEMPLAZAR ESPEJO LATERAL IZQUIERDO (SE LO ENTREGO ASI DE 0KM, NO HABIA EN STOCK EN ESE MOMENTO), VERIFICAR PERDIDA DE AIRE DEBAJO DEL ASIENTO</t>
  </si>
  <si>
    <t>8AC906657FE106040</t>
  </si>
  <si>
    <t>TESTIGO ABS Y ESP QUEDA ENCENDIDA EN TABLERO</t>
  </si>
  <si>
    <t>COLOCAR PARLANTES PENDIENDE DE LA PRE ENTREGA</t>
  </si>
  <si>
    <t>DUOMO SRL</t>
  </si>
  <si>
    <t>AV MARTIN FIERRO 3058</t>
  </si>
  <si>
    <t>NO FUNCIONA EL VELOCIMETRO, NO MARCA NADA EN EL TRIP, EL TACOGRAFO SE MANDO A VERIFICAR A LONA TRUCK CONCESIONARIO DE VEDEO Y FUNCIONA, VERIFICAR INSTALACION ELECTRICA Y REPARAR</t>
  </si>
  <si>
    <t>ENTRA AGUA POR EL FARO DELANTERO IZQUIERDO</t>
  </si>
  <si>
    <t>9BM979046FS027850</t>
  </si>
  <si>
    <t>SERVICIO DE MANTENIMIENTO, LUCES BAJAS ESTAN MUY ALTAS</t>
  </si>
  <si>
    <t>S G REPRESENTACIONES SRL</t>
  </si>
  <si>
    <t>TAMBOR DE TACUARI 3394</t>
  </si>
  <si>
    <t>administracion@sgrepresntaciones.com.ar</t>
  </si>
  <si>
    <t>servicio de mantenimiento, filtra agua por el porton trasero, verificar silvido en puerta delantera derecha a la altura del espejo apartir de los 80km/h, se encienden esporadicamente en el tablero testig</t>
  </si>
  <si>
    <t>os del brake y park</t>
  </si>
  <si>
    <t>8AC9036726A953225</t>
  </si>
  <si>
    <t>SERVICIO DE MANTENIMIENTO COMPLETO, REALIZAR CHEKEO GENERAL Y PRESUPUESTO POR REPARACION TREN DELANTERO, TRASERO, COMANDO DE LUCES, BUJIAS DE PRECALENTAMIENTO</t>
  </si>
  <si>
    <t>GOMEZ HECTOR</t>
  </si>
  <si>
    <t>MZ P CASA 39 BARRIO SANTA RITA</t>
  </si>
  <si>
    <t>SERVICIO DE MANTENIMIENTO, TESTIGO PLD ENCENDIDO EN EL TABLERO</t>
  </si>
  <si>
    <t>MAL DE DESGASTE DE NEUMATICOS</t>
  </si>
  <si>
    <t>REEMPLAZO DEL PARABRISAS, AL DOBLAR TODO HACIA LA DERECHA HACE UN RUIDO, NO LO HACE SIEMPRE, SE ESCUCHA UN RUIDO EN LA RUEDA TRASERA IZQUIERDA COMO SI FUERA UN RESORTE SUELTO, PIERDE AGUA O CONSUME AGUA,</t>
  </si>
  <si>
    <t>CHIFLAN LAS PUERTAS DELANTERAS, COLOCAR L</t>
  </si>
  <si>
    <t>A PATENTE P</t>
  </si>
  <si>
    <t>Colocar radio y tapa de bateria penidente de la pre entrega</t>
  </si>
  <si>
    <t>SERVICIO DE MANTENIMIENTO, TIENE UNA PERDIDA DE AIRE AL ACCIONAR EL FRENO, BULBO DE STOP DESCONECTADO PORQUE PERMANECIAN TODAS LAS LUCES DE FRENOS ENCENDIDA, SE LO CONECTO DIRECTO A LA FUSILERA, REPARAR,</t>
  </si>
  <si>
    <t>REEMPLAZAR PORTALAMPARA GU´ÑO ESTRIBO DEL</t>
  </si>
  <si>
    <t>IZQ, PERDE</t>
  </si>
  <si>
    <t>9BM3821859B622403</t>
  </si>
  <si>
    <t>O500 M 1725/30</t>
  </si>
  <si>
    <t>VERIFICAR PRESION DE ACEITE PORQUE  PRENDE LA  CHICHARRA, ESTO LO HACE CUANDO ESTA EL VECHICULO EN CALIENTE</t>
  </si>
  <si>
    <t>SERVICIO DE MANTENIMIENTO, SE DESCONECTA EL BLUETOOTH, ESPORADICAMENTE APARECEN RAYAS EN EL TABLERO DE LA RADIO, SE SIENTE MUCHO LOS OLORES DE MONOXIDO DE OTROS AUTOS, LA DIRECCION TIRA UN POCO PARA LA D</t>
  </si>
  <si>
    <t>ERECHA</t>
  </si>
  <si>
    <t>VER AIRE ACONDICIONADO PORQUE NO ENFRIA, CARGAR LIQUIDO EN LAVA PARABRISAS, CONTROLAR PRESION DE LOS NEUMATICOS, CONTROLAR VIBRACION EMBRAGUE (CON EL VEHICULO EN MOVIMIENTO AL PISAR EL EMBRAGUE PARA PASA</t>
  </si>
  <si>
    <t>R DE UNA MARCHA A OTRA VIBRA/TIEMBLA EL PE</t>
  </si>
  <si>
    <t>DAL) CONTRE</t>
  </si>
  <si>
    <t>ROMERO MARIA DEL CARMEN</t>
  </si>
  <si>
    <t>CALLE 109-LOTE 5- CASA 7648-M:</t>
  </si>
  <si>
    <t>8AC9046638A982272</t>
  </si>
  <si>
    <t>SE ENCIENDE EL TESTIGO EDC Y MOTOR SE QUEDA SIN POTENCIA</t>
  </si>
  <si>
    <t>CASCO WILSON OSCAR</t>
  </si>
  <si>
    <t>VILLALONGA NORTE</t>
  </si>
  <si>
    <t>SE ENCIENDE EDC Y FALTA DE POTENCIA DE MOTOR</t>
  </si>
  <si>
    <t>VERIFICAR ESTADO DE LAS 4 CUBIERTAS YA QUE ESTAN TODAS CUARTEADAS</t>
  </si>
  <si>
    <t>8AC904613BE042312</t>
  </si>
  <si>
    <t>FALTA DE POTENCIA DE MOTOR</t>
  </si>
  <si>
    <t>NEUMATICOS NORTE SRL</t>
  </si>
  <si>
    <t>RUTA 12 KM 5 0</t>
  </si>
  <si>
    <t>SE ENCIENDE TESTIGOS EN EL TABLERO (NO LLEGA A DISTINGUIR CUALES SON PERO SON ROJOS Y SE APAGAN RAPIDO) ESTO LO HACE ESPORADICAMENTE, VERIFICAR RECIRCULACION DE AIRE PORQUE HABILITA EN TIEMPOS MUY DISPAR</t>
  </si>
  <si>
    <t>EJOS (5MIN, 10 MIN, 20 MIN, 40MIN) con el</t>
  </si>
  <si>
    <t>A/A DURA ME</t>
  </si>
  <si>
    <t>REEMPLAZAR SENSOR DE REVOLUCION DE RUEDA DELANTERA DERECHA YA DIAGNOSTICADO, REALIZAR PROMOCHECK, AL FRENAR O AL ACELERAR SE ESCUCHA COMO SI HUBIERA UN TORNILLO SUELTO EN LA ZONA DEL ASIENTO DEL CONDUCTO</t>
  </si>
  <si>
    <t>R VA Y VIENE</t>
  </si>
  <si>
    <t>SERVICIO DE MANTENIMIENTO, VERIFICAR ILUMINACION DEL TABLERO, VERIFICZAR LUCES, PORTON LATERAL HACE MUCHO RUIDO AL ABRIR O CERRAR REPARAR, COLOCAR TRABA PORTON TRASERO, LUBRICAR PEDALES, PIERDE GASOIL SE</t>
  </si>
  <si>
    <t>NOTAN GOTAS EN EL PISO AL DEJARLA PARADA</t>
  </si>
  <si>
    <t>CRISTAL DE VENTANILLA IZQ. BAJO TODO Y  NO SUBE</t>
  </si>
  <si>
    <t>8AC9036129E014301</t>
  </si>
  <si>
    <t>SPRINTER 313 CDI/CH 3550</t>
  </si>
  <si>
    <t>RUIDOS EN ZONA MOTOR, VERIFICAR PERDIDA DE ACEITE, REALIZAR PRESUPUESTO Y REPARARLO</t>
  </si>
  <si>
    <t>8AB693186FA601074</t>
  </si>
  <si>
    <t>PERDIDA DE AIRE POR LA TECLA DE ALTA Y BAJA, SE ESCUCHA UNA PERDIDA DE AIRE EXTERIORMENTE DETRAS DE LA CABINA</t>
  </si>
  <si>
    <t>R B M SRL</t>
  </si>
  <si>
    <t>CHILE 6001</t>
  </si>
  <si>
    <t>SERVICIO DE MANTENIMIIENTO, LOS CUBOS DE RUEDAS TRASERA TRANSPIRAN ACEITE, FAROS DELANTEROS TRIZADOS, FARO ANTINIEBLAS TRIZADOS, EL SOPORTE DEL ESPEJO RETROVISOR IZQUIERDO ESTA FLOJO, SE CAYO EL ESPEJO S</t>
  </si>
  <si>
    <t>OLO</t>
  </si>
  <si>
    <t>9BM3840674B357366</t>
  </si>
  <si>
    <t>Parametrizar modulo PLD, comprado por mostrador de repuestos</t>
  </si>
  <si>
    <t>9BM693186CF139141</t>
  </si>
  <si>
    <t>GONZALEZ SILVIA ESTER</t>
  </si>
  <si>
    <t>AV. FACO. DE HARO 5143</t>
  </si>
  <si>
    <t>TECNOMETAL@ARNETBIZ.COM.AR</t>
  </si>
  <si>
    <t>SERVICIO DE MANTENIMIENTO, AJUSTAR LA CREMALLERA PORQUE TIENE MUCHO JUEGO Y HACE RUIDO, ENTRA AGUA POR EL FARO DELANTERO IZQUIERDO, EL TAPA FARO ESTA ROTO, MARCA COMO QUE LE FALTA LIQUIDO DE FRENOS</t>
  </si>
  <si>
    <t>8AC906655EE092997</t>
  </si>
  <si>
    <t>9BM688159FB985236</t>
  </si>
  <si>
    <t>RUIDOS EN EL MOTOR, GOLPEA</t>
  </si>
  <si>
    <t>MOLINOS DEL NORTE S.R.L.</t>
  </si>
  <si>
    <t>VICENTE CASARES 1216</t>
  </si>
  <si>
    <t>WDB932315EL784466</t>
  </si>
  <si>
    <t>EN EL TABLERO ACUSA SERVICIO DE VELOCIDAD AVERIADO, EN EL TACOGRAFO MARCA UN KM Y EN EL TABLERO OTRO, INDICA SENSOR DE DESGASTE DE PASTILLAS DE FRENO AVERIADO</t>
  </si>
  <si>
    <t>EL FILTRO DE ACEITE ESTA EMPAPADO DE ACEITE, EL BAJO DE MOTOR ESTA LLENO DE ACEITE, ZAPATEA EL EMBRAGUE AL PASAR DE CAMBIO</t>
  </si>
  <si>
    <t>FALTA DE POTENCIA DE MOTOR EN ALTA VELOCIDAD, ESTO SUCEDIO DESPUES DE HABER CARGADO COMBUSTIBLE EN SALTA, PONE VELOCIDAD CRUCERO A 170KM/H Y LLEGA A LAS 4000RPM Y NO SUPERA LAS 150KM/H, ACOMODAR LA PARRI</t>
  </si>
  <si>
    <t>LLA DEL PARAGOLPE, ESTA PARA ADENTRO</t>
  </si>
  <si>
    <t>SERVICIO DE MANTENIMIENTO, AVECES SE TRABA EL PEDAL DEL ACELERADOR, AVECES NO SE ABREN LAS PUERTAS DESDE ADENTRO, AL ESTAR LOS VIDRIOS ARRIBA CUESTA CERRAR LAS PUERTAS</t>
  </si>
  <si>
    <t>SERVICIO DE MANTENIMIENTO, NO FUNCIONA LA LUZ DE POSICION, AVECES FALLA AL DARLE ARRANQUE NO PONE EN CONTACTO SIQUIERA PERO NO LO HACE SIEMPRE, VERIFICAR ESTADO DE LA BATERIA</t>
  </si>
  <si>
    <t>9BM693388CB801906</t>
  </si>
  <si>
    <t>2726 K</t>
  </si>
  <si>
    <t>SERVICIO DE MANTENIMIENTO, SE QUEDA SIN BATERIA LUEGO DE PONER LAS BALIZAS,ZORRINOS LIMPIA PARABRISAS NO TIRA AGUA, LEVANTA CRISTAL DERECHO MUY PESADO CONTROL DEL LUCES</t>
  </si>
  <si>
    <t>9BM958433CB829947</t>
  </si>
  <si>
    <t>RODRIGUEZ JULIO HUGO</t>
  </si>
  <si>
    <t>CERRITO B° PROGRESO</t>
  </si>
  <si>
    <t>8AC904613AE028082</t>
  </si>
  <si>
    <t>REEMPLAZAR PALANCA DE CAMBIOS, NO FUNCIONA EL CUENTA KM, REALIZAR PRESUPUESTO POR REPARACION DE LA MISMA</t>
  </si>
  <si>
    <t>9BM958072CB809031</t>
  </si>
  <si>
    <t>TESTIGO DE FRENO ENCENDIDO EN EL TABLERO, LUCES DE FRENOS PERMANECEN ACCIONADAS</t>
  </si>
  <si>
    <t>KELZER FELIX OSCAR</t>
  </si>
  <si>
    <t>COCOMAROLA Y CABILDO 0</t>
  </si>
  <si>
    <t>SERVICIO DE MANTENIMIENTO, PERDIDA DE AIRE POR UNA VALVULA DEBAJO DEL PLATO, PERDIDA DE AIRE EN EL INTERIOR EN LA ZONA DEL ASIENTO, PERDIDA DE ACEITE EN UN CAÑO DEL AIRE ACONDICIONADO EN EL FRENTE DEL CA</t>
  </si>
  <si>
    <t>MION, NO FUNCIONA LA BALIZA, EL PARLANTE D</t>
  </si>
  <si>
    <t>EL LADO DEE</t>
  </si>
  <si>
    <t>8AC9046637A957842</t>
  </si>
  <si>
    <t>EL TURBO LO REEMPLAZARON LA SEMANA PASADA EN OTRO TALLER, LA SPRINTER FALLA AL ACELERAR, NO TIENE POTENCIA, SILVA EL TURBO AL ACELERAR, REALIZAR UNA REVISION GENERAL DE TODO LO QUE TENGA</t>
  </si>
  <si>
    <t>MATAFUEGOS MISIONES S.R.L.</t>
  </si>
  <si>
    <t>AVENIDA URUGUAY 3058</t>
  </si>
  <si>
    <t>ventashiper@arnetbiz.com.ar.</t>
  </si>
  <si>
    <t>TESTIGO SRS SE ENCIENDE EN TABLERO Y LUZ DE LA TECLA DESEMÀÑADOR TRASERO SE ENCIENDE SOLO Y NO SE APAGA</t>
  </si>
  <si>
    <t>9BM6950108B561456</t>
  </si>
  <si>
    <t>VERIFICAR RULEMAN DE MASA DELANTERO SI ES NECESARIO REEMPLAZAR, TIENE UN POCO DE JUEGO,  REGULAR VALVULAS, CABLE DE COMNADO DE CALEFACCION ESTA CORTADO, REEMPLAZAR</t>
  </si>
  <si>
    <t>CARENA GRACIELA BEATRIZ</t>
  </si>
  <si>
    <t>AV URUGUAY 4771</t>
  </si>
  <si>
    <t>SERVICIO DE MANTENIMIENTO, REVISAR ACEITE DE CAJA Y DIFERENCIAL YA QUE TRABAJAN EN ZONAS DE MUCHA AGUA, SI ES NECESARIO REEMPLAZAR, LA SALTA LA 2DA Y LA MARCHA ATRAS, VERIFICAR FRENOS DELANTEROS YA QUE A</t>
  </si>
  <si>
    <t>L FRENAR ARRASTRA LA RUEDA DELANTERA IZQUI</t>
  </si>
  <si>
    <t>ERDA Y TIRE</t>
  </si>
  <si>
    <t>SERVICIO DE MANTENIMIENTO, REALIZAR DIAGNOSTICO DE FALLA POR AVERIAS QUE INDICA EN EL TABLERO, REALIZAR PRESUPUESTO POR BURLETES DE PUERTAS, REVESTIMIENTO DE TECHO, ESPEJO LATERAL IZQUIERDO, REPARACION G</t>
  </si>
  <si>
    <t>UARDABARRO DELANTERO DERECHO, RECUBRIMIENT</t>
  </si>
  <si>
    <t>O INTERIORE</t>
  </si>
  <si>
    <t>9BM958433EB914307</t>
  </si>
  <si>
    <t>DGSHDTSHS</t>
  </si>
  <si>
    <t>8AC9046637A962388</t>
  </si>
  <si>
    <t>SERVICIO DE MANTENIMIENTO Y REEMPLAZO VALVULA RETORNO DE COMBUSTIBLE</t>
  </si>
  <si>
    <t>CASTILLO WALTER</t>
  </si>
  <si>
    <t>SAN ANTONIO 4625</t>
  </si>
  <si>
    <t>REEMPLAZAR ACEITE DE CAJA Y DIFERENCIAL, REEMPLAZAR LIQUIDO REFRIGERANTE, REEMPLAZAR LIQUIDO HIDRAULICO Y FILTRO,  NO MARCA EL NIVEL DE COMBUSTIBLE, REGULAR VALVULAS</t>
  </si>
  <si>
    <t>9BM958433FB979887</t>
  </si>
  <si>
    <t>Servicio de mantenimiento A, reemplazar pastillas de freno (todas), desde que se reemplazo el parabrisa a la noche permanece una constante fina capa de empañamiento del lado de afuera por mas que lo limp</t>
  </si>
  <si>
    <t>ies y actives el desempañador</t>
  </si>
  <si>
    <t>8AC906155EE089859</t>
  </si>
  <si>
    <t>hdsajhasjds</t>
  </si>
  <si>
    <t>9BM3840785B435360</t>
  </si>
  <si>
    <t>OF1722</t>
  </si>
  <si>
    <t>SE REEMPLAZO LA BOMBA DE AGUA COMPRADA POR MOSTRADOR Y LA MISMA PIERDE, SE SOLICITA GARANTIA DEL REPUESTO</t>
  </si>
  <si>
    <t>8AC9036128A985292</t>
  </si>
  <si>
    <t>REEMPLAZAR LOS 4 INYECTORES, LOS TORNILLOS Y ARANDELAS</t>
  </si>
  <si>
    <t>8AC906133DE074953</t>
  </si>
  <si>
    <t>DIRECCION GOLPEA EN LADO DERECHO SOBRE TODO AL DOBLAR</t>
  </si>
  <si>
    <t>8AC906657EE080322</t>
  </si>
  <si>
    <t>CONTADURIA GRAL  EJERCITO CDO BR MTE XII</t>
  </si>
  <si>
    <t>SAN MARTIN 281</t>
  </si>
  <si>
    <t>Falta de potencia de motor</t>
  </si>
  <si>
    <t>9BM3840676B440938</t>
  </si>
  <si>
    <t>REALIZAR UNA REVISION DE LA BOMBA DE AGUA PORQUE PIERDE, LA BOMBA DE AGUA TIENE LA GARANTIA POR MOSTRADOR</t>
  </si>
  <si>
    <t>8AC906633DE075104</t>
  </si>
  <si>
    <t>REGULA DESPAREJO, ESTO LO HACE ESPORADICAMENTE, NORMALMENTE LO HACE EN CALIENTE, ADEMAS SE SIENTE COMO SI ESTUVIERA CARGADO SIEMPRE, COMO SI ESTUVIERA SIN FUERZA, TIENE TESTIGOS ENCENDIDOS EN EL TABLERO</t>
  </si>
  <si>
    <t>9BM3840675B405708</t>
  </si>
  <si>
    <t>EL VISCOSO NO FUNCIONA, LO COMPRARON HACE MENOS DE UN MES POR MOSTRADOR</t>
  </si>
  <si>
    <t>SE ESCUCHA UN RUIDO COMO DE RULEMAN CUANDO SE PRENDE EL AIRE ACONDICIONADO Y CADA VEZ ES MAS FUERTE, VERIFICAR EMBRAGUE PORQUE GOLPEA UN POCO, ESTO LO HACE ESTANDO EN FRIO</t>
  </si>
  <si>
    <t>Reemplazar pastillas de frenos delanteras ya diagnosticado en el servicio de mantenimiento anterior, ruidos al reclinar el asiento del acompañante y marca en el tablero esporadicamente una señal, princip</t>
  </si>
  <si>
    <t>almente al arrancar, acomodar spoiler dela</t>
  </si>
  <si>
    <t>ntero estaP</t>
  </si>
  <si>
    <t>8AC6906302A556136</t>
  </si>
  <si>
    <t>SPRINTER 311 CDI/F 3550</t>
  </si>
  <si>
    <t>REEMPLAZAR BUJIAS DE PRECALENTAMIENTO Y SI ES NECESARIO EL MODULO PRECALENTADOR</t>
  </si>
  <si>
    <t>BERNAL ARTURO</t>
  </si>
  <si>
    <t>AV. SAN MARTIN 2066</t>
  </si>
  <si>
    <t>9BM3840676B473339</t>
  </si>
  <si>
    <t>Paramtrizar modulo PLD</t>
  </si>
  <si>
    <t>SERVICIO PENITENCIARIO PROVINCIAL</t>
  </si>
  <si>
    <t>Bº CRISTO REY</t>
  </si>
  <si>
    <t>9BM3840786B471985</t>
  </si>
  <si>
    <t>SE CORTA PEDAL DEL ACELERADOR</t>
  </si>
  <si>
    <t>ORDEN DE REPARACION  20947</t>
  </si>
  <si>
    <t>SERVICIO DE MANTENIMIENTO, AMORTIGUADOR DELANTERO DERECHO GOLPEA CUANDO TRABAJA LA SUSPENCION, OPTICAS DELANTERAS RAJADAS Y NO TIENE NADA DE ILUMINACION, SE SOLICITO EN SERVICIOS ANTERIORES Y NO SE PUDO</t>
  </si>
  <si>
    <t>REEMPLAZAR NO HABIA STOCK, CUESTA ARRANCAR</t>
  </si>
  <si>
    <t>SIEMPRE E</t>
  </si>
  <si>
    <t>TESTIGO EDC SE ENCIENDE EN EL TABLERO Y EL MOTOR SE QUEDA SIN FUERZAS</t>
  </si>
  <si>
    <t>SERVICIO DE MANTENIMIENTO, REALIZAR UN PRESUPUESTO PARA REEMPLAZAR PASTILLAS DE FRENOS, PARA CAMBIAR EL RETEN DE LA COLA DE CAJA, TREN DELANTERO GOLPEA, EL NEUMATICO DEL. DER SE DEFORMO, VERIFICAR EL MOT</t>
  </si>
  <si>
    <t>IVO</t>
  </si>
  <si>
    <t>SERVICIO DE MANTENIMIENTO, FILTRA AGUA AL INTERIOR POR LA PRIMER VENTANILLA LATERAL IZQUIERDA</t>
  </si>
  <si>
    <t>8AC906633GE111088</t>
  </si>
  <si>
    <t>V040 X</t>
  </si>
  <si>
    <t>MIGUEL</t>
  </si>
  <si>
    <t>LANUS</t>
  </si>
  <si>
    <t>8AC906655FE108761</t>
  </si>
  <si>
    <t>servicio de pre-entrega</t>
  </si>
  <si>
    <t>9BM958433EB911851</t>
  </si>
  <si>
    <t>REGULAR VALVULAS</t>
  </si>
  <si>
    <t>9BM958207FB004344</t>
  </si>
  <si>
    <t>PRE-ENTREGA REALIZAR</t>
  </si>
  <si>
    <t>9BM688159FB985182</t>
  </si>
  <si>
    <t>9BM958207FB006918</t>
  </si>
  <si>
    <t>9BMZR82U05R524592</t>
  </si>
  <si>
    <t>LK 2638</t>
  </si>
  <si>
    <t>REPARACIONES VARIAS</t>
  </si>
  <si>
    <t>9BM958433CB802561</t>
  </si>
  <si>
    <t>SERVICIO DE MANTENMIENTO COMPLETO, REEMPLAZAR ESCOBILLAS, REEMPLAZAR FAROS ANTINIEBLAS</t>
  </si>
  <si>
    <t>SERVICIO DE MANTENIMIENTO, VERIFICAR FUNCIONAMIENTO DE LA CAJA DE CALEFACCION PORQUE CONSUMIO 1LITRO DE LIQUIDO  REFRIGERANTE Y ESTA SE REEMPLAZO HACE POCO POR CORTESIA, REAJUSTAR LOS ASIENTOS TRASEROS L</t>
  </si>
  <si>
    <t>AS ULTIMAS 4 FILAS.</t>
  </si>
  <si>
    <t>T2216872</t>
  </si>
  <si>
    <t>80 OTROS</t>
  </si>
  <si>
    <t>REPARACION DE AIRE AC.</t>
  </si>
  <si>
    <t>V010 X</t>
  </si>
  <si>
    <t>9BFZ2UMT35BB63002</t>
  </si>
  <si>
    <t>CARGO 2631</t>
  </si>
  <si>
    <t>Reparaciones varias</t>
  </si>
  <si>
    <t>8AC9036627A961803</t>
  </si>
  <si>
    <t>Reparacion de chapa, pulido completo en taller de tercero</t>
  </si>
  <si>
    <t>ALINEACION,BALANCEO Y ROTACION</t>
  </si>
  <si>
    <t>Limpieza de tapizado</t>
  </si>
  <si>
    <t>8AC906633GE113039</t>
  </si>
  <si>
    <t>8AC906657FE109734</t>
  </si>
  <si>
    <t>REVISION DE DAÑOS Y REEMPLAZAR BATERIAS</t>
  </si>
  <si>
    <t>9BM958433EB905852</t>
  </si>
  <si>
    <t>REGULAR VALVULAS, REEMPLAZAR ACEITE DE CAJA</t>
  </si>
  <si>
    <t>8AC906635GE110258</t>
  </si>
  <si>
    <t>9BM958433EB906334</t>
  </si>
  <si>
    <t>8AC906633GE111091</t>
  </si>
  <si>
    <t>9BM958433EB907530</t>
  </si>
  <si>
    <t>8AC906633GE111157</t>
  </si>
  <si>
    <t>8AC906633GE111087</t>
  </si>
  <si>
    <t>8AC906633GE111158</t>
  </si>
  <si>
    <t>Servicio de Pre-entrega</t>
  </si>
  <si>
    <t>8AB693186FA601202</t>
  </si>
  <si>
    <t>8AC906633GE111028</t>
  </si>
  <si>
    <t>8AC906633GE109235</t>
  </si>
  <si>
    <t>8AC906633GE110149</t>
  </si>
  <si>
    <t>8AC906657FE105718</t>
  </si>
  <si>
    <t>CONTROL DE PRE-ENTREGA</t>
  </si>
  <si>
    <t>9BM958433EB947757</t>
  </si>
  <si>
    <t>REGULAR VALVULAS, REEMPLAZAR SENSOR DE REVOLUCIONES ARBOL INTERMEDIARIO</t>
  </si>
  <si>
    <t>WDDGF4JB9EG246425</t>
  </si>
  <si>
    <t>Pre entrega</t>
  </si>
  <si>
    <t>8AC906657FE105208</t>
  </si>
  <si>
    <t>SERVICIO DE PRE-ENTREGA, REALIZAR ACCION DE SERVICIO</t>
  </si>
  <si>
    <t>8AC906633FE106905</t>
  </si>
  <si>
    <t>WDCDA5GBXFA541735</t>
  </si>
  <si>
    <t>ML 400 4MATIC</t>
  </si>
  <si>
    <t>SERVICIO DE PRE-ENTREGA REALIZAR</t>
  </si>
  <si>
    <t>8AB695023FA701877</t>
  </si>
  <si>
    <t>pre entrega</t>
  </si>
  <si>
    <t>8AB695023FA701878</t>
  </si>
  <si>
    <t>9BM958074FB005785</t>
  </si>
  <si>
    <t>REALIZAR PRE-ENTREGA</t>
  </si>
  <si>
    <t>9BM958074GB009135</t>
  </si>
  <si>
    <t>9MB688159EB914593</t>
  </si>
  <si>
    <t>8AB693186GA601257</t>
  </si>
  <si>
    <t>WDDBF4DB7EJ173001</t>
  </si>
  <si>
    <t>8AC906133FE105279</t>
  </si>
  <si>
    <t>8AC906657GE109973</t>
  </si>
  <si>
    <t>8AC906633FE102182</t>
  </si>
  <si>
    <t>8AB693186FA601203</t>
  </si>
  <si>
    <t>8AB693186FA601204</t>
  </si>
  <si>
    <t>9BM384067AF136131</t>
  </si>
  <si>
    <t>VERIFICAR FALLA EN EL TABLERO</t>
  </si>
  <si>
    <t>8AB695053EA701487</t>
  </si>
  <si>
    <t>SERVICIO DE PRE-ENTREGA, REEMPLAZO DE BATERIAS</t>
  </si>
  <si>
    <t>8AC906655GE110042</t>
  </si>
  <si>
    <t>WDF639813C3682318</t>
  </si>
  <si>
    <t>9BM688159FB001870</t>
  </si>
  <si>
    <t>8AC906631FE102694</t>
  </si>
  <si>
    <t>8AC906633GE110225</t>
  </si>
  <si>
    <t>9BM979046FS030227</t>
  </si>
  <si>
    <t>9BM688159FB001881</t>
  </si>
  <si>
    <t>9BM958207FB004348</t>
  </si>
  <si>
    <t>8AC906133FE106556</t>
  </si>
  <si>
    <t>8AC906133FE108900</t>
  </si>
  <si>
    <t>8AC906133GE111285</t>
  </si>
  <si>
    <t>9BM979046FS030157</t>
  </si>
  <si>
    <t>9BM958207FB005877</t>
  </si>
  <si>
    <t>9BM958207FB006202</t>
  </si>
  <si>
    <t>8AC906655FE108260</t>
  </si>
  <si>
    <t>9BM958207FB006211</t>
  </si>
  <si>
    <t>8AB693186FA601002</t>
  </si>
  <si>
    <t>9BM958207FB006914</t>
  </si>
  <si>
    <t>8AC906633DE075079</t>
  </si>
  <si>
    <t>9BM958433EB911552</t>
  </si>
  <si>
    <t>REGULAR VALVULAS Y REEMPLAZAR ACEITE DE CAJA Y DIFERENCIAL</t>
  </si>
  <si>
    <t>9BM958433EB946916</t>
  </si>
  <si>
    <t>WDDSJ4DB4EN067838</t>
  </si>
  <si>
    <t>9BM688159GB008708</t>
  </si>
  <si>
    <t>WDDWF4FB5FR052890</t>
  </si>
  <si>
    <t>C 250</t>
  </si>
  <si>
    <t>CONTROL DE PRE-ENTREGA REALIZAR</t>
  </si>
  <si>
    <t>TIENE UNA PERDIDA DE AGUA</t>
  </si>
  <si>
    <t>9BM958264FB989695</t>
  </si>
  <si>
    <t>8AC906633EE091662</t>
  </si>
  <si>
    <t>8AB695010EA701511</t>
  </si>
  <si>
    <t>ATRON 1624/51</t>
  </si>
  <si>
    <t>8AB693185GA601277</t>
  </si>
  <si>
    <t>REALIZAR REPROGRAMACION DE SERVOEMBRAGUE Y CAJA DE VELOCIDADES</t>
  </si>
  <si>
    <t>9BM958264FB989705</t>
  </si>
  <si>
    <t>VILLALO</t>
  </si>
  <si>
    <t>NGA GARUPA</t>
  </si>
  <si>
    <t>WDCTG4GB1FJ029835</t>
  </si>
  <si>
    <t>GLA 250 4MATIC</t>
  </si>
  <si>
    <t>8AC9046639E004969</t>
  </si>
  <si>
    <t>HIZO EL SERVICIO DE MANTENIMIENTO HACE 2000KM, ANULO LA TRAMPA DE AGUA, VOLVIO A REEMPLAZAR EL FILTRO DE COMBUSTIBLE, REEMPLAZO LA VALVULA DEL COMAN RAIL, LO SACO A PROBAR Y SE PUSO EN ESTADO DE EMERGENG</t>
  </si>
  <si>
    <t>IA</t>
  </si>
  <si>
    <t>AZARKIEVICH ROBERTO MIGUEL</t>
  </si>
  <si>
    <t>MANZANA 120 RUTA 1</t>
  </si>
  <si>
    <t>SAN JOS</t>
  </si>
  <si>
    <t>LOS</t>
  </si>
  <si>
    <t>RIA</t>
  </si>
  <si>
    <t>N. ALEM</t>
  </si>
  <si>
    <t>REEMPLAZO CORTA-CORRIENTE, MODIFICACION INSTALACION ELECTRICA</t>
  </si>
  <si>
    <t>GUARDABARRO TRASERO IZQ. ROTO</t>
  </si>
  <si>
    <t>N ALEM</t>
  </si>
  <si>
    <t>8AB695053EA700509</t>
  </si>
  <si>
    <t>EL MOTOR GOLPEA, LO HACE EN TODO MOMENTO</t>
  </si>
  <si>
    <t>SERVICIO DE MANTENIMIENTO, AIRE AC. NO ENFRIA, CALEFACCION NO CIERRA,BRAZO DE RETROVISOR DERECHO ROTO,EL EJE TRASERO ESTA TORCIDO VA DE COSTADO, CONSUME MUCHO COMBUSTIBLE Y FALTA DE POTENCIA</t>
  </si>
  <si>
    <t>8AC906631FE102118</t>
  </si>
  <si>
    <t>SPRINTER 412 D /4025</t>
  </si>
  <si>
    <t>CANEPPELE WILSON DENIS</t>
  </si>
  <si>
    <t>RUTA 14 LOTE 32</t>
  </si>
  <si>
    <t>NA</t>
  </si>
  <si>
    <t>ACIO</t>
  </si>
  <si>
    <t>DOR ROCA</t>
  </si>
  <si>
    <t>DIAGNOSTICO, TESTIGO PLD QUEDA ENCENDIDO EN EL TABLERO, LAS LUCES TRASERAS NO FUNCIONAN, NO FUNCIONAN LUCES EN EL TABLERO (MEDIDOR DE COMBUSTIBLE, MEDIDOR DE AIRE, MEDIDOR DE VELOCIDAD, CONTADOR DE VUELT</t>
  </si>
  <si>
    <t>A), LA PUERTA DEL ACOMPAÑANTE DESDE ADENTR</t>
  </si>
  <si>
    <t>O NO ABRE E</t>
  </si>
  <si>
    <t>SANTO P</t>
  </si>
  <si>
    <t>IPO</t>
  </si>
  <si>
    <t>8AB384067FA301441</t>
  </si>
  <si>
    <t>TESTIGOS ENCENDIDOS, FALLA CADA TANTO, PARECIERA COMO SI CHUPARA AIRE, AVECES COMO SI TRABAJARA EN MENOS CILINDRO, PERDIA POTENCIA</t>
  </si>
  <si>
    <t>EMPRESA DILKIN SRL</t>
  </si>
  <si>
    <t>SARGENTO CABRAL Y BRASIL 797</t>
  </si>
  <si>
    <t>JARDIN</t>
  </si>
  <si>
    <t>AMERICA</t>
  </si>
  <si>
    <t>EMPRESADILKIN@GMAIL.COM</t>
  </si>
  <si>
    <t>9BM693186DF143083</t>
  </si>
  <si>
    <t>ORDEN 20685</t>
  </si>
  <si>
    <t>TARNOWSKI CALOS LUIS</t>
  </si>
  <si>
    <t>HAITI 745</t>
  </si>
  <si>
    <t>RICO</t>
  </si>
  <si>
    <t>9BM695053DB874126</t>
  </si>
  <si>
    <t>NO FUNCIONA EL TACOGRAFO</t>
  </si>
  <si>
    <t>WDB932315EL758346</t>
  </si>
  <si>
    <t>ACOS 3344 K</t>
  </si>
  <si>
    <t>SERVICIO DE MANTENIMIENTO, PULMON DE FRENO DAÑADO</t>
  </si>
  <si>
    <t>9BM958260FB000136</t>
  </si>
  <si>
    <t>SERVICIO DE PRE-ENTREGA Y MEDIR PRESION DE ACEITE DE CAJA DE VELOCIDADES</t>
  </si>
  <si>
    <t>REEMPLAZAR PLACA, DISCO DE EMBRAGUE, REEMPLAZAR RULEMAN VOLANTE, REEMPLAZAR ACEITE DE DIFERENCIAL, REEMPLAZAR RETEN DE CIGUEÑAL, REEMPLAZAR FUELLE DE ESCAPE, REPARACION HORQUILLA ACCION DE EMBRAGUE, CONT</t>
  </si>
  <si>
    <t>ROL DE BATERIA, SE QUEDA SIN CARGA</t>
  </si>
  <si>
    <t>9BM958260FB000152</t>
  </si>
  <si>
    <t>REALIZAR SERVICIO DE PRE-ENTREGA Y MEDIR PRESION DE ACEITE DE CAJA DE VELOCIDADES</t>
  </si>
  <si>
    <t>WDB932315EL775793</t>
  </si>
  <si>
    <t>9BM958264EB934716</t>
  </si>
  <si>
    <t>SANTO T</t>
  </si>
  <si>
    <t>OME</t>
  </si>
  <si>
    <t>9BM958264EB935174</t>
  </si>
  <si>
    <t>SERVICIO DE MANTENIMIENTO COMPLETO, PERDIDA DE ACEITE ENTRE LA CAJA DE CAMBIOS Y EL MOTOR, LA DIRECCION TIRA PARA LOS COSTADOS, VERIFICAR TREN DELANTERO PORQUE HACE RUIDOS EN CALLE DE TIERRA O ENTOSCADO,</t>
  </si>
  <si>
    <t>EL A/A NO ENFRIA DEL TODO BIEN</t>
  </si>
  <si>
    <t>9BM958264EB928996</t>
  </si>
  <si>
    <t>SORO</t>
  </si>
  <si>
    <t>colonia</t>
  </si>
  <si>
    <t>garabi</t>
  </si>
  <si>
    <t>9BM688159EB932476</t>
  </si>
  <si>
    <t>SERVICIO DE MANTENIMIENTO. PALANCA LUZ DE GIRO NO VUELVE, PERDIDA DE LIQUIDO REFRIGERANTE</t>
  </si>
  <si>
    <t>COMERCIOS CUPER SRL</t>
  </si>
  <si>
    <t>UNION Y R.E. SAN MARTIN S/N</t>
  </si>
  <si>
    <t>LA CRUZ</t>
  </si>
  <si>
    <t>SERVICIO DE MANTENIMIENTO B, CONTROLAR BATERIA PORQUE AVECES PARECIERA COMO QUE LE FORZA ARRANCAR, CONTROLAR CONSUMO DE COMBUSTIBLE, EN FRIO CONSUME 9 A 10 LITROS LUEGO DE UN TIMPO DE ANDAR BAJA DE 7 A 5</t>
  </si>
  <si>
    <t>LITROS</t>
  </si>
  <si>
    <t>ALERTA EN EL TABLERO SOBRE EL SISTEMA DEL AIRBA, ANTERIORMENTE SE REEMPLAZO UNIDAD DE CONTROL DEL AIRBAG, Y EN LA ULTIMA ENTRADA SE CONTROLO CABLEADO Y FUSIBLES, SE LIMPIARON LOS CONTACTOS Y SE CAMBIARON</t>
  </si>
  <si>
    <t>FUSIBLES, ESTA INVERTIDO LA ALERTA DEL CI</t>
  </si>
  <si>
    <t>NTURON DE E</t>
  </si>
  <si>
    <t>9BM6931964B345622</t>
  </si>
  <si>
    <t>AXOR 1938 S</t>
  </si>
  <si>
    <t>SACAR LA LIMITACION DE VELOCIDAD, DEJARLO ESTANDAR</t>
  </si>
  <si>
    <t>SCREPNIK JUAN MIGUEL</t>
  </si>
  <si>
    <t>GRAL. PAZ 155</t>
  </si>
  <si>
    <t>panchiapostoles@yahoo.com.ar</t>
  </si>
  <si>
    <t>Despues de realizar la accion de servicio comenzo a indicar falla en los airbag delanteros, ya tuvo varias entradas para solucionar este problema, verificar funcionamiento del comnado para cambiar las em</t>
  </si>
  <si>
    <t>isoras</t>
  </si>
  <si>
    <t>8AC906657EE085535</t>
  </si>
  <si>
    <t>NO ENFRIA EL A/A DELANTERO</t>
  </si>
  <si>
    <t>AIRE AC.  DELANTERO NO ENFRIA</t>
  </si>
  <si>
    <t>TRES CA</t>
  </si>
  <si>
    <t>PONES</t>
  </si>
  <si>
    <t>IER</t>
  </si>
  <si>
    <t>9BM634061EB925312</t>
  </si>
  <si>
    <t>BATERIA NO RETIENE CARGA, EMBRAGUE SE QUEDA PEGADO AL FONDO Y QUEDA CON AIRE</t>
  </si>
  <si>
    <t>EMPRESA M. HORIANKI S. R. L.</t>
  </si>
  <si>
    <t>QUEIREL 409</t>
  </si>
  <si>
    <t>9BM634061EB907844</t>
  </si>
  <si>
    <t>HUMEA BLANCO</t>
  </si>
  <si>
    <t>9BM634061EB925322</t>
  </si>
  <si>
    <t>O-400 RSD</t>
  </si>
  <si>
    <t>PERDIDAS DE ACEITE DE MOTOR POR COMPRESOR, TACOGRAFO SE CORTA</t>
  </si>
  <si>
    <t>LIEBIGnS</t>
  </si>
  <si>
    <t>SERVICIO DE MANTENIMIENTO, OPTICA DELANTERA IZQ. ALUMBRA MAL EL REGULADOR ESTA SUELTO,LUZ DE GIRO DEL. DERECHO ESTA ROTO, ESCOBILLA LIMPIA PARABRISAS BARRE MAL Y NO TIRA AGUA LOS ZORRINITOS,CONTROL DE FR</t>
  </si>
  <si>
    <t>ENOS(FRENA MUY POCO)REGULAR PUERTA CORREDI</t>
  </si>
  <si>
    <t>ZA A VECESE</t>
  </si>
  <si>
    <t>DIAGNOSTICO DE FALLA POR TESTIGO ENCENDIDO, ANTES DE ENCENDER EL TESTIGO TENIA PERDIDA DE POTENCIA NO PASABA DE LAS 3000RPM</t>
  </si>
  <si>
    <t>SERVICIO DE MANTENIMIENTO COMPLETO, REEMPLAZAR FAROS DELANTEROS, VERIFICAR DESGASTE DE LAS CUBIERTAS, CINTURON DE SEGURIDAD LADO CONDUCTOR NO VUELVE, REEMPLAZAR ESCOBILLAS LIMPIAPARABRISAS</t>
  </si>
  <si>
    <t>TESTIGOS ENCENDIDOS EN EL TABLERO, NO FUNCIONA EL A/A</t>
  </si>
  <si>
    <t>SERVICIO DE MANTENIMIENTO, NO ENFRIA EL A/A, EL PORTON LATERAL NO SE CIERRA, LE ENTRAN HUMEDAD A LOS FAROS DELANTEROS</t>
  </si>
  <si>
    <t>BARASZ VICTOR GREGORIO</t>
  </si>
  <si>
    <t>WILDE 953</t>
  </si>
  <si>
    <t>SERVICIO DE MANTENIMIENTO COMPLETO (MOTOR, CAJA Y DIFERENCIAL), AL FRENAR DEL LADO DEL CHOFER ZAPATEA, TAPA DE ATRAS ESPEJITO RETROVISOR DERECHO COLOCAR, EL DESEMPAÑADOR DEL ESPEJO RETROVISOR DERECHO NO</t>
  </si>
  <si>
    <t>SECA (NO FUNCIONA), AGREGAR FARO ANTINIEBL</t>
  </si>
  <si>
    <t>A         E</t>
  </si>
  <si>
    <t>8AB693186EA600026</t>
  </si>
  <si>
    <t>SERVICIO DE MANTENIMIENTO, REEMPLAZAR FARO DELANTERO DERECHO REEMPLAZAR</t>
  </si>
  <si>
    <t>CASA FUENTE S.A.C.I.F.I</t>
  </si>
  <si>
    <t>AV. LIBERTAD 1085</t>
  </si>
  <si>
    <t>A/A TRASERO NO ENFRIA</t>
  </si>
  <si>
    <t>8AC906657FE104184</t>
  </si>
  <si>
    <t>REALIZAR ACCION DE SERVICIO NC3KETTENS</t>
  </si>
  <si>
    <t>MUNICIPALIDAD DE GENERAL ALVEAR</t>
  </si>
  <si>
    <t>LOTE 3 161 MZNA D</t>
  </si>
  <si>
    <t>8AB693186EA600547</t>
  </si>
  <si>
    <t>PAWLUK &amp; CIA SRL</t>
  </si>
  <si>
    <t>ISLA SOLEDAD E ISLA DE LOS EST</t>
  </si>
  <si>
    <t>9BM693186DF143785</t>
  </si>
  <si>
    <t>MIELNICZUK MATERIALES  S.R.L.</t>
  </si>
  <si>
    <t>A.V. BELTRAME 1116</t>
  </si>
  <si>
    <t>SERVICIO DE MANTENIMIENTO POR TIEMPO, VERIFICAR PERDIDA DE ACEITE EN EL MOTOR, LIMITAR LA VELOCIDAD A 100KM/H, VERIFICAR MANGUERAS RESACAS Y SI ES NECESARIO REEMPLAZAR</t>
  </si>
  <si>
    <t>SE ACELERA SOLO, DEJO DE MARCAR EL NIVEL DE COMBUSTIBLE, TIENE UNA MANCHA DE ACEITE EN LA TAPA DE VALVULAS, CODITO DEL TANQUE DE COMBUSTIBLE ESTA ROTO LO TUBO QUE PONER DIRECTO</t>
  </si>
  <si>
    <t>8AB695053EA700374</t>
  </si>
  <si>
    <t>SERVICIO DE MANTENIMIENTO, VER PERDIDAS DE AIRE, Y CONTROL DE CONSUMO DE COMBUSTIBLE ES MUY ALTO</t>
  </si>
  <si>
    <t>IERA</t>
  </si>
  <si>
    <t>SERVICIO DE MANTENIMIENTO B, REALIZAR DIAGNOSTICO DE FALLA, SE HABIA ENCENDIDO EL CONTROL DE TRACCION Y NO SE APAGABA MAS, RUIDOS EN RUEDA TRASERA DERECHA, COMO SI HUBIERA UNA CHAPA SUELTA, O UNA CHAPITA</t>
  </si>
  <si>
    <t>ROSANDO CONSTANTEMENTE, REALIZAR PROMOCHE</t>
  </si>
  <si>
    <t>CK        E</t>
  </si>
  <si>
    <t>RANDE</t>
  </si>
  <si>
    <t>REEMPLAZAR MODULO MR</t>
  </si>
  <si>
    <t>ENTE</t>
  </si>
  <si>
    <t>SERVICIO DE MANTNENIMIENTO, VERIFICAR PILA DE LLAVE PORQUE AVECES CUESTA ABRIR</t>
  </si>
  <si>
    <t>ULO DEL VALLE</t>
  </si>
  <si>
    <t>9BM958433BB771700</t>
  </si>
  <si>
    <t>REALIZAR REPROGRAMACION DE CAJA DE VELOCIDADES, AUXILIO EN RUTA</t>
  </si>
  <si>
    <t>9BM958433BB770832</t>
  </si>
  <si>
    <t>CONSUMO ELEVADO DE COMBUSTIBLE, VERIFICAR PRESION DE ACEITE PORQUE ACUSA EN EL TABLERO</t>
  </si>
  <si>
    <t>DOS DE</t>
  </si>
  <si>
    <t>MAYO</t>
  </si>
  <si>
    <t>CONSUMO DE COMBUSTIBLE Y FALTA DE POTENCIA DE MOTOR</t>
  </si>
  <si>
    <t>9BM958433CB795413</t>
  </si>
  <si>
    <t>PERDIDAS DE AIRE POR EL FRENTE DE LA CABINA</t>
  </si>
  <si>
    <t>8AC903661CE053528</t>
  </si>
  <si>
    <t>REALIZAR PRESUPUESTO PARA REPARACION DE MOTOR, SALIO UNA BIELA POR EL COSTADO DEL BLOCK, REALIZAR PRESUPUESTO PARA REALIZAR EMBRAGUE</t>
  </si>
  <si>
    <t>9BM958207DB895674</t>
  </si>
  <si>
    <t>NO FUNCIONA LA SOBREMARCHA</t>
  </si>
  <si>
    <t>9BM958207EB919029</t>
  </si>
  <si>
    <t>SERVICIO DE MANTENIMIENTO COMPLETO, REEMPLAZAR LIQUIDO REFRIGERANTE REEMPLAZAR, CORREGIR FECHA TACOGRAFO</t>
  </si>
  <si>
    <t>RBIO</t>
  </si>
  <si>
    <t>NTE ANDRESITO</t>
  </si>
  <si>
    <t>BIO</t>
  </si>
  <si>
    <t>WD7DL3CT8B4226436</t>
  </si>
  <si>
    <t>UNIMOG 4000</t>
  </si>
  <si>
    <t>SERVICIO DE MANTENIMIENTO, VERIFICAR PERDIDA DE ACEITE EN RUEDA TRASERA IZQUIERDA, SE ESCUCHA UN RUIDO FUERTE AL PONER LOS CAMBIOS, VERIFICAR FRENOS</t>
  </si>
  <si>
    <t>GENDARMERIA NACIONAL ESCUADRON 12</t>
  </si>
  <si>
    <t>RUTA NAC.14 CHACRA 15</t>
  </si>
  <si>
    <t>BERNARD</t>
  </si>
  <si>
    <t>O DE IRIGOYEN</t>
  </si>
  <si>
    <t>8AC906657EE088469</t>
  </si>
  <si>
    <t>SERVICIO DE MANTENIMIENTO. VERIFICAR RUIDO EN TREN DELANTERO.</t>
  </si>
  <si>
    <t>Realizar servicio de mantenimiento, vibra el cardan, verificar A/A no enfria</t>
  </si>
  <si>
    <t>fallas de caja al hacer los cambios</t>
  </si>
  <si>
    <t>8AC906633DE068165</t>
  </si>
  <si>
    <t>LAR S.R.L.</t>
  </si>
  <si>
    <t>AVENIDA REPUBLICA ARGENTINA 77</t>
  </si>
  <si>
    <t>tenluisrolon@hotmail.com.</t>
  </si>
  <si>
    <t>8AC906155EE080203</t>
  </si>
  <si>
    <t>SERVICIO DE MANTENIMIENTO, GUIÑOS ROTOS, VERIFICAR, TAPIZADO DE ASIENTO DEL ACOMPAÑANTE SE ESTA CORTANDO EN LA COSTURA RECLAMADOS EN SERVICIO ANTERIOR</t>
  </si>
  <si>
    <t>PIZARRO PAULA ANDREA</t>
  </si>
  <si>
    <t>PERITO MORENO ALVAR NUÑEZ</t>
  </si>
  <si>
    <t>REEMPLAZAR PASTILLAS DE FRENOS DELANTERAS, AVECES AL DARLE ARRANQUE FALLA, TIENDE A APAGARSE, ES COMO SI CHUPARA AIRE, LO HACE CASI SIEMPRE, AL ESTAR REGULANDO HACE UN RUIDO, PARECIERA QUE ES LA CORREA</t>
  </si>
  <si>
    <t>8AC906633EE087855</t>
  </si>
  <si>
    <t>REALIZAR SERVICIO DE MANTENIMIENTO. VERIFICAR VIBRACIONES. CONTROLAR RUIDO EN TREN DELANTERO.</t>
  </si>
  <si>
    <t>8AC906657DE067064</t>
  </si>
  <si>
    <t>VIBRACIONES A PARTIR DE LOS 75 KM HASTA LOS 90 KM,</t>
  </si>
  <si>
    <t>8AC906633FE101263</t>
  </si>
  <si>
    <t>REALIZAR SERVICIO DE MANTENIMIENTO. VERIFICAR VIBRACIONES EN EL CARDAN.</t>
  </si>
  <si>
    <t>REALIZAR SERVICIO DE MANTENIMIENTO, REEMPLAZAR TODAS LAS PASTILLAS DE FRENO, REGULAR PORTON CORREDIZO PORQUE HACE MUCHO RUIDO, REGULAR FRENO DE MANO, AVECES PARPADEAN TESTIGOS EN EL TABLERO</t>
  </si>
  <si>
    <t>HACE RUIDO AL ARRANCAR, ESTO LO HACE EN TODO MOMENTO, NOSE DE DONDE PROVIENE EL RUIDO, SI DEL MOTOR O DEL ARRANQUE, AVECES GIRA LA LLAVE PERO NO ARRANCA, SE DEBE REEMPLAZAR ASIENTO DEL LADO DEL ACOMPAÑAN</t>
  </si>
  <si>
    <t>TE QUE SE RECLAMO EN EL SERVICIO DE MANTEN</t>
  </si>
  <si>
    <t>IMIENTO   E</t>
  </si>
  <si>
    <t>9BM958433BB744674</t>
  </si>
  <si>
    <t>sobre marcha no funciona</t>
  </si>
  <si>
    <t>WANDA</t>
  </si>
  <si>
    <t>9BM6933486B464177</t>
  </si>
  <si>
    <t>FALLA EN EL MOTOR</t>
  </si>
  <si>
    <t>9BM958264CB848106</t>
  </si>
  <si>
    <t>REPROGRAMAR EMBRAGUE, VERIFICAR FALTA DE POTENCIA</t>
  </si>
  <si>
    <t>9BM958264CB809106</t>
  </si>
  <si>
    <t>Falta de potencia y falla de inyeccion</t>
  </si>
  <si>
    <t>9BM688159EB912096</t>
  </si>
  <si>
    <t>MOTOR PIERDE POTENCIA Y LARGA HUMO BLANCO, PERO EN DETERMINADAS OCACIONES NO SIEMPRE</t>
  </si>
  <si>
    <t>ALQUIMIA S.R.L.</t>
  </si>
  <si>
    <t>BELGRANO Y RUTA NACIONAL 12</t>
  </si>
  <si>
    <t>9BM958264BB769551</t>
  </si>
  <si>
    <t>VERIFICAR FALLA DE INYECCION</t>
  </si>
  <si>
    <t>9BM958264CB848085</t>
  </si>
  <si>
    <t>REPROGRAMAR EMBRAGUE</t>
  </si>
  <si>
    <t>8AC9036629E010451</t>
  </si>
  <si>
    <t>REEMPLAZAR FILTRO DE GASOIL Y TRAMPA DE AGUA</t>
  </si>
  <si>
    <t>SANTINI GABRIEL EDUARDO</t>
  </si>
  <si>
    <t>AV. 20 DE JUNIO 576</t>
  </si>
  <si>
    <t>ESPERANZA</t>
  </si>
  <si>
    <t>8AC906633CE062922</t>
  </si>
  <si>
    <t>PIERDE POTENCIA LO HACE CONSTANTEMENTE, HUMEA NEGRO, TESTIGOS ENCENDIDOS, REALIZAR UN CHEQUEO GENERAL</t>
  </si>
  <si>
    <t>CACERES RAMON ISMAEL</t>
  </si>
  <si>
    <t>NICARAGUA CASA 9</t>
  </si>
  <si>
    <t>testigo de las bujias de precalentamientos encendida, reemplazar lo que sea necesario</t>
  </si>
  <si>
    <t>9BM958264DB866087</t>
  </si>
  <si>
    <t>PERDIDA DE ACEITE EN EL MOTOR</t>
  </si>
  <si>
    <t>EQUILIBRIO FORESTAL SRL</t>
  </si>
  <si>
    <t>SANDINO 508</t>
  </si>
  <si>
    <t>SERVICIO DE MANTENIMIENTO, COLOCAR ALFOMBRA DELANTERA,  REGULAR PORTON TRASERO, VERIFICAR TREN DELANTERO, VERIFICAR TODOS LOS NIVELES PORQUE ESTAN TODOS AL MINIMO</t>
  </si>
  <si>
    <t>8AC906155EE088289</t>
  </si>
  <si>
    <t>SCHACHT OSWALDO RODOLFO</t>
  </si>
  <si>
    <t>AV. SAN MARTIN 1472</t>
  </si>
  <si>
    <t>plasticos_centro@hotmail.com</t>
  </si>
  <si>
    <t>8AC903662BE041249</t>
  </si>
  <si>
    <t>al utilizar la tecla de luces antinieblas solo prenden los traseros, y cuando queres aumentar la intensidad no lo hace, hay un testigo encendido en el tablero, es un rulito</t>
  </si>
  <si>
    <t>MACHUCA ANGEL ISAAC</t>
  </si>
  <si>
    <t>AV RECONQUISTA Nº 3939</t>
  </si>
  <si>
    <t>8AC9036629E014644</t>
  </si>
  <si>
    <t>PERDIDAS DE GAS OIL EN EL MOTOR, CONTROL DE FRENOS, CIERRE CINTURON DEL CHOFER FLOJO</t>
  </si>
  <si>
    <t>9BM958264BB777860</t>
  </si>
  <si>
    <t>VERIFICAR TACO DE CABINA SI ES NECESARIO REEMPLAZAR, REEMPLAZAR SENSOR DE CAJA, REEMPLAZAR RETEN DEL DIFERENCIAL</t>
  </si>
  <si>
    <t>9BM9582649B601373</t>
  </si>
  <si>
    <t>REALIZAR DIAGNOSTICO Y PRESUPUESTO POR FALTA DE POTENCIA, AVECES SE ENCIENDE EN EL TABLERO EL TESTIGO MR, REVISAR PRIMER EJE PORQUE SE ANULO EL PASO DE AIRE PORQUE PASABA AL DIFERENCIAL, PRESUPUESTAR EL</t>
  </si>
  <si>
    <t>REEMPLAZO DEL SENSOR QUE INDICA CUANDO EST</t>
  </si>
  <si>
    <t>A TRABADO E</t>
  </si>
  <si>
    <t>9BM958264EB954877</t>
  </si>
  <si>
    <t>VINO EN CAMILLA, EL MOTOR NO ARRANCA, HAY RESTOS DE METAL EN EL FILTRO DE ACEITE</t>
  </si>
  <si>
    <t>HOSPITAL PUBLICO SAMIC DE AUTOGESTION</t>
  </si>
  <si>
    <t>DR PRIETO</t>
  </si>
  <si>
    <t>FALTA DE POTENCIA DE MOTOR, TAPIZADO DE ASIENTOS SE ESTA DESCOSIENDO Y PRESENTA RIOTURAS EN LAS COSTURAS</t>
  </si>
  <si>
    <t>EN EL TABLERO INDICA:  ABS ESP NO FUNCIONA, SUPERVISION PRESION INFLADO DE NEUMETICOS NO FUNCIONA Y TEMPOMAT Y SPEEDTRONIC NO FUNCIONA, REALIZAR DIAGNOSTICO DE FALLA, REGULAR LUCES, PROGRAMAR CIERRE DE E</t>
  </si>
  <si>
    <t>SPEJOS</t>
  </si>
  <si>
    <t>9BM6960906B449386</t>
  </si>
  <si>
    <t>LS1938</t>
  </si>
  <si>
    <t>NO TRACCIONA</t>
  </si>
  <si>
    <t>ALMUZARA DIEGO</t>
  </si>
  <si>
    <t>BELGRANO 47</t>
  </si>
  <si>
    <t>VERIFICAR ESTADO DE LAS BATERIAS, CUESTA ARRANCAR, TIENE UNA PERDIDA DE AIRE POR LA PALANCA DE VIGOTERA</t>
  </si>
  <si>
    <t>VERIFICAR FALTA DE POTENCIA</t>
  </si>
  <si>
    <t>PIRAY</t>
  </si>
  <si>
    <t>Reparacion corresponde a la O.R.21388</t>
  </si>
  <si>
    <t>9BM6642386B441263</t>
  </si>
  <si>
    <t>EMPRESA KRUSE S.A.</t>
  </si>
  <si>
    <t>LAVALLE 36</t>
  </si>
  <si>
    <t>RLO</t>
  </si>
  <si>
    <t>8AC906633EE098463</t>
  </si>
  <si>
    <t>SERVICIO DE MANTENIMIENTO, REPARAR PORTON TRASERO, FILTRA AGUA</t>
  </si>
  <si>
    <t>GUERRERO CLAUDIA INES</t>
  </si>
  <si>
    <t>AV. LIBERTADOR 2291</t>
  </si>
  <si>
    <t>Remplazar pines del Modulo FR</t>
  </si>
  <si>
    <t>REALIZAR ACCION DE SERVICIO, NO ENFRIA EL A/A, PORTON TRASERO NO CIERRA BIEN, VENTANILLA PORTON CORREDIZO CUESTA ABRIR</t>
  </si>
  <si>
    <t>8AC906633DE070131</t>
  </si>
  <si>
    <t>CHAVEZ ELBA RAMONA</t>
  </si>
  <si>
    <t>AV. EL LIBERTADOR 1999</t>
  </si>
  <si>
    <t>javi_dance28@hotmail.es</t>
  </si>
  <si>
    <t>TES</t>
  </si>
  <si>
    <t>8AC904663CE050565</t>
  </si>
  <si>
    <t>VIBRA EL CARDAN</t>
  </si>
  <si>
    <t>JUFEC S. A.</t>
  </si>
  <si>
    <t>CATAMARCA 658</t>
  </si>
  <si>
    <t>RUIDOS A RODAMIENTOS</t>
  </si>
  <si>
    <t>SERVICIO DE MANTENIMIENTO COMPLETO, REEMPLAZAR FARO TRASERO DERECHO, REPARAR TUBERIA DE FRENO, NO ABREN LAS PUERTAS DESDE ADENTRO ESTAN ROTAS LAS MANIJAS, REEMPLAZAR ESCOBILLAS, NO FUNCIONA LA BOCINA, VE</t>
  </si>
  <si>
    <t>RIFICAR TREN DELANTERO Y TRASERO</t>
  </si>
  <si>
    <t>ITA IBA</t>
  </si>
  <si>
    <t>TE</t>
  </si>
  <si>
    <t>NCIA</t>
  </si>
  <si>
    <t>9BM6940009B597402</t>
  </si>
  <si>
    <t>L-1318</t>
  </si>
  <si>
    <t>falta de potencia de motor y perdida de cobustible, perdida de liquido refrigerante optica del derecha rota,levanta vidrio no sube ni baja</t>
  </si>
  <si>
    <t>CAFES LA VIRGINIA S.A.</t>
  </si>
  <si>
    <t>25 DE MAYO 526</t>
  </si>
  <si>
    <t>Rio Negro</t>
  </si>
  <si>
    <t>CAMPO</t>
  </si>
  <si>
    <t>9BM958433BB713059</t>
  </si>
  <si>
    <t>CAJA DE CAMBIO SE QUEDA EN NEUTRO</t>
  </si>
  <si>
    <t>LAS TOS</t>
  </si>
  <si>
    <t>CAS</t>
  </si>
  <si>
    <t>Reemplazo bulbo de temperatura ya diagnosticado en una entrada anterior</t>
  </si>
  <si>
    <t>HACE MUCHO RUIDO EN LA ZONA DEL DIFERENCIAL, LO HACE EN TODO MOMENTO, EMPEZO DE LA NADA</t>
  </si>
  <si>
    <t>SAN LOR</t>
  </si>
  <si>
    <t>ENZO</t>
  </si>
  <si>
    <t>ERCEDES</t>
  </si>
  <si>
    <t>AS</t>
  </si>
  <si>
    <t>WDB934012BL543293</t>
  </si>
  <si>
    <t>ACOS 2046 S</t>
  </si>
  <si>
    <t>CRISTAL DE PUERTA IZQ. NO SUBE  NI BAJA</t>
  </si>
  <si>
    <t>LAVIE HORACIO OSCAR</t>
  </si>
  <si>
    <t>HIPOLITO IRIGOYEN</t>
  </si>
  <si>
    <t>transporteelchiche@yahoo.com.ar</t>
  </si>
  <si>
    <t>unicos</t>
  </si>
  <si>
    <t>duplicado</t>
  </si>
  <si>
    <t>maximo</t>
  </si>
  <si>
    <t xml:space="preserve">total registros unicos. </t>
  </si>
  <si>
    <t>max bin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</si>
</sst>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7">
    <xf numFmtId="0" fontId="0" fillId="0" borderId="0" xfId="0"/>
    <xf numFmtId="20" fontId="0" fillId="0" borderId="0" xfId="0" applyNumberFormat="1"/>
    <xf numFmtId="0" fontId="1" fillId="0" borderId="0" xfId="0" applyFont="1" applyAlignment="1">
      <alignment horizontal="center"/>
    </xf>
    <xf numFmtId="0" fontId="0" fillId="0" borderId="0" xfId="0" applyAlignment="1">
      <alignment horizontal="left"/>
    </xf>
    <xf numFmtId="0" fontId="0" fillId="0" borderId="0" xfId="0" applyNumberFormat="1" applyAlignment="1">
      <alignment horizontal="left"/>
    </xf>
    <xf numFmtId="20"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right"/>
    </xf>
    <xf numFmtId="14" fontId="0" fillId="0" borderId="0" xfId="0" applyNumberFormat="1"/>
    <xf numFmtId="13" fontId="0" fillId="0" borderId="0" xfId="0" applyNumberFormat="1"/>
    <xf numFmtId="0" fontId="0" fillId="2" borderId="1" xfId="0" applyFill="1" applyBorder="1"/>
    <xf numFmtId="0" fontId="0" fillId="2" borderId="3" xfId="0" applyFill="1" applyBorder="1"/>
    <xf numFmtId="0" fontId="0" fillId="0" borderId="2" xfId="0" applyBorder="1"/>
    <xf numFmtId="0" fontId="0" fillId="2" borderId="4" xfId="0" applyFill="1" applyBorder="1"/>
    <xf numFmtId="0" fontId="0" fillId="2" borderId="5" xfId="0" applyFill="1" applyBorder="1"/>
    <xf numFmtId="0" fontId="0" fillId="0" borderId="6" xfId="0" applyBorder="1"/>
    <xf numFmtId="0" fontId="0" fillId="0" borderId="7" xfId="0" applyBorder="1"/>
  </cellXfs>
  <cellStyles count="1">
    <cellStyle name="Normal" xfId="0" builtinId="0"/>
  </cellStyles>
  <dxfs count="4">
    <dxf>
      <fill>
        <patternFill>
          <bgColor theme="7"/>
        </patternFill>
      </fill>
    </dxf>
    <dxf>
      <fill>
        <patternFill>
          <bgColor theme="7"/>
        </patternFill>
      </fill>
    </dxf>
    <dxf>
      <fill>
        <patternFill>
          <bgColor theme="7"/>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500"/>
  <sheetViews>
    <sheetView tabSelected="1" topLeftCell="B438" zoomScale="69" zoomScaleNormal="69" workbookViewId="0">
      <selection activeCell="B7" sqref="B7:AL471"/>
    </sheetView>
  </sheetViews>
  <sheetFormatPr baseColWidth="10" defaultRowHeight="15" x14ac:dyDescent="0.25"/>
  <cols>
    <col min="1" max="1" width="11.42578125" hidden="1" customWidth="1"/>
    <col min="2" max="2" width="11.42578125" customWidth="1"/>
    <col min="3" max="3" width="17" customWidth="1"/>
    <col min="5" max="5" width="19.7109375" hidden="1" customWidth="1"/>
    <col min="6" max="6" width="26.7109375" bestFit="1" customWidth="1"/>
    <col min="7" max="7" width="45.7109375" bestFit="1" customWidth="1"/>
    <col min="15" max="15" width="142.42578125" customWidth="1"/>
    <col min="17" max="17" width="21" customWidth="1"/>
  </cols>
  <sheetData>
    <row r="1" spans="1:38" x14ac:dyDescent="0.25">
      <c r="D1">
        <v>21972</v>
      </c>
      <c r="F1" t="s">
        <v>1124</v>
      </c>
      <c r="G1" t="s">
        <v>1127</v>
      </c>
      <c r="I1" s="1" t="s">
        <v>1128</v>
      </c>
      <c r="J1">
        <v>111165</v>
      </c>
      <c r="K1" t="s">
        <v>600</v>
      </c>
      <c r="L1" s="1">
        <v>0.73958333333333337</v>
      </c>
      <c r="M1">
        <v>1111650</v>
      </c>
      <c r="N1">
        <v>1</v>
      </c>
      <c r="O1" t="s">
        <v>1087</v>
      </c>
      <c r="P1" t="s">
        <v>2</v>
      </c>
      <c r="Q1" t="s">
        <v>1088</v>
      </c>
      <c r="R1">
        <v>30136396</v>
      </c>
      <c r="S1" t="s">
        <v>1089</v>
      </c>
      <c r="T1" t="s">
        <v>1090</v>
      </c>
      <c r="U1">
        <v>1408</v>
      </c>
      <c r="V1" t="s">
        <v>117</v>
      </c>
      <c r="W1" t="s">
        <v>7</v>
      </c>
      <c r="X1" t="s">
        <v>118</v>
      </c>
      <c r="Y1">
        <v>553466896</v>
      </c>
      <c r="AA1" t="s">
        <v>1091</v>
      </c>
      <c r="AC1">
        <v>9</v>
      </c>
      <c r="AD1">
        <v>48471</v>
      </c>
      <c r="AE1">
        <v>193884</v>
      </c>
      <c r="AF1">
        <v>0</v>
      </c>
      <c r="AG1">
        <v>400</v>
      </c>
      <c r="AH1">
        <v>681761</v>
      </c>
      <c r="AI1" t="s">
        <v>9</v>
      </c>
      <c r="AJ1" t="s">
        <v>10</v>
      </c>
    </row>
    <row r="2" spans="1:38" hidden="1" x14ac:dyDescent="0.25">
      <c r="D2">
        <v>21030</v>
      </c>
      <c r="F2" t="s">
        <v>1125</v>
      </c>
      <c r="G2" t="s">
        <v>1127</v>
      </c>
      <c r="H2">
        <v>2000</v>
      </c>
      <c r="I2" s="1" t="s">
        <v>1128</v>
      </c>
      <c r="J2">
        <v>149599</v>
      </c>
      <c r="K2" t="s">
        <v>786</v>
      </c>
      <c r="L2" s="1">
        <v>0.75</v>
      </c>
      <c r="M2">
        <v>1495990</v>
      </c>
      <c r="N2">
        <v>1</v>
      </c>
      <c r="O2" t="s">
        <v>788</v>
      </c>
      <c r="P2">
        <v>34275066</v>
      </c>
      <c r="Q2" t="s">
        <v>5</v>
      </c>
      <c r="R2">
        <v>3300</v>
      </c>
      <c r="S2" t="s">
        <v>6</v>
      </c>
      <c r="T2" t="s">
        <v>7</v>
      </c>
      <c r="U2">
        <v>376</v>
      </c>
      <c r="V2">
        <v>154335909</v>
      </c>
      <c r="AA2" t="s">
        <v>790</v>
      </c>
      <c r="AB2" t="s">
        <v>791</v>
      </c>
      <c r="AC2">
        <v>9</v>
      </c>
      <c r="AD2">
        <v>48471</v>
      </c>
      <c r="AE2">
        <v>145413</v>
      </c>
      <c r="AF2">
        <v>0</v>
      </c>
      <c r="AG2">
        <v>300</v>
      </c>
      <c r="AH2">
        <v>479948</v>
      </c>
      <c r="AI2" t="s">
        <v>9</v>
      </c>
      <c r="AJ2" t="s">
        <v>10</v>
      </c>
    </row>
    <row r="3" spans="1:38" hidden="1" x14ac:dyDescent="0.25">
      <c r="D3" s="3">
        <v>21030</v>
      </c>
      <c r="E3" s="3"/>
      <c r="F3" s="3" t="s">
        <v>1125</v>
      </c>
      <c r="G3" s="3" t="s">
        <v>1129</v>
      </c>
      <c r="H3" s="4">
        <v>2011</v>
      </c>
      <c r="I3" s="5" t="s">
        <v>1214</v>
      </c>
      <c r="J3" s="3">
        <v>149599</v>
      </c>
      <c r="K3" s="6">
        <v>42068</v>
      </c>
      <c r="O3" s="3" t="s">
        <v>787</v>
      </c>
      <c r="P3" s="3" t="s">
        <v>2</v>
      </c>
      <c r="Q3" s="3" t="s">
        <v>788</v>
      </c>
      <c r="R3" s="3">
        <v>34275066</v>
      </c>
      <c r="S3" s="3" t="s">
        <v>789</v>
      </c>
      <c r="T3" s="3" t="s">
        <v>5</v>
      </c>
      <c r="U3" s="3">
        <v>3300</v>
      </c>
      <c r="V3" s="3" t="s">
        <v>6</v>
      </c>
      <c r="W3" s="3" t="s">
        <v>7</v>
      </c>
      <c r="AA3" s="3">
        <v>376</v>
      </c>
      <c r="AB3" s="3">
        <v>154335909</v>
      </c>
      <c r="AC3" s="3" t="s">
        <v>1215</v>
      </c>
      <c r="AD3" s="3">
        <v>9</v>
      </c>
      <c r="AE3" s="3">
        <v>48471</v>
      </c>
      <c r="AF3" s="3">
        <v>145413</v>
      </c>
      <c r="AG3" s="3">
        <v>0</v>
      </c>
      <c r="AH3" s="3">
        <v>300</v>
      </c>
      <c r="AI3" s="3">
        <v>0</v>
      </c>
      <c r="AJ3" s="3">
        <v>0</v>
      </c>
      <c r="AK3" s="3" t="s">
        <v>1213</v>
      </c>
      <c r="AL3" s="3" t="s">
        <v>10</v>
      </c>
    </row>
    <row r="4" spans="1:38" hidden="1" x14ac:dyDescent="0.25">
      <c r="D4">
        <v>21548</v>
      </c>
      <c r="F4" t="s">
        <v>1126</v>
      </c>
      <c r="G4" t="s">
        <v>1129</v>
      </c>
      <c r="I4" s="1" t="s">
        <v>1128</v>
      </c>
      <c r="J4">
        <v>12541</v>
      </c>
      <c r="K4" t="s">
        <v>0</v>
      </c>
      <c r="L4" s="1">
        <v>0.75</v>
      </c>
      <c r="M4">
        <v>125410</v>
      </c>
      <c r="N4">
        <v>1</v>
      </c>
      <c r="O4" t="s">
        <v>3</v>
      </c>
      <c r="P4">
        <v>12748905</v>
      </c>
      <c r="Q4" t="s">
        <v>5</v>
      </c>
      <c r="R4">
        <v>3300</v>
      </c>
      <c r="S4" t="s">
        <v>6</v>
      </c>
      <c r="T4" t="s">
        <v>7</v>
      </c>
      <c r="U4">
        <v>376</v>
      </c>
      <c r="V4">
        <v>154821310</v>
      </c>
      <c r="AA4" t="s">
        <v>8</v>
      </c>
      <c r="AC4">
        <v>9</v>
      </c>
      <c r="AD4">
        <v>48471</v>
      </c>
      <c r="AE4">
        <v>193884</v>
      </c>
      <c r="AF4">
        <v>0</v>
      </c>
      <c r="AG4">
        <v>400</v>
      </c>
      <c r="AH4">
        <v>0</v>
      </c>
      <c r="AI4" t="s">
        <v>9</v>
      </c>
      <c r="AJ4" t="s">
        <v>10</v>
      </c>
    </row>
    <row r="5" spans="1:38" hidden="1" x14ac:dyDescent="0.25">
      <c r="D5" s="3">
        <v>21548</v>
      </c>
      <c r="E5" s="3"/>
      <c r="F5" s="3" t="s">
        <v>1126</v>
      </c>
      <c r="G5" s="3" t="s">
        <v>1127</v>
      </c>
      <c r="H5" s="4">
        <v>2011</v>
      </c>
      <c r="I5" s="5" t="s">
        <v>1128</v>
      </c>
      <c r="J5" s="3">
        <v>12541</v>
      </c>
      <c r="K5" s="6">
        <v>42146</v>
      </c>
      <c r="O5" s="3" t="s">
        <v>1</v>
      </c>
      <c r="P5" s="3" t="s">
        <v>2</v>
      </c>
      <c r="Q5" s="3" t="s">
        <v>3</v>
      </c>
      <c r="R5" s="3">
        <v>12748905</v>
      </c>
      <c r="S5" s="3" t="s">
        <v>1216</v>
      </c>
      <c r="T5" s="3" t="s">
        <v>5</v>
      </c>
      <c r="U5" s="3">
        <v>3300</v>
      </c>
      <c r="V5" s="3" t="s">
        <v>6</v>
      </c>
      <c r="W5" s="3" t="s">
        <v>7</v>
      </c>
      <c r="AA5" s="3">
        <v>376</v>
      </c>
      <c r="AB5" s="3">
        <v>154821310</v>
      </c>
      <c r="AC5" s="3" t="s">
        <v>8</v>
      </c>
      <c r="AD5" s="3">
        <v>9</v>
      </c>
      <c r="AE5" s="3">
        <v>48471</v>
      </c>
      <c r="AF5" s="3">
        <v>193884</v>
      </c>
      <c r="AG5" s="3">
        <v>0</v>
      </c>
      <c r="AH5" s="3">
        <v>400</v>
      </c>
      <c r="AI5" s="3">
        <v>0</v>
      </c>
      <c r="AJ5" s="3">
        <v>0</v>
      </c>
      <c r="AK5" s="3" t="s">
        <v>1213</v>
      </c>
      <c r="AL5" s="3" t="s">
        <v>10</v>
      </c>
    </row>
    <row r="6" spans="1:38" hidden="1" x14ac:dyDescent="0.25">
      <c r="D6" s="3" t="s">
        <v>1218</v>
      </c>
      <c r="E6" s="3"/>
      <c r="F6" s="3" t="s">
        <v>1126</v>
      </c>
      <c r="G6" s="3" t="s">
        <v>1130</v>
      </c>
      <c r="H6" s="4">
        <v>2011</v>
      </c>
      <c r="I6" s="5" t="s">
        <v>1128</v>
      </c>
      <c r="J6" s="3">
        <v>12541</v>
      </c>
      <c r="K6" s="3" t="s">
        <v>0</v>
      </c>
      <c r="O6" s="3" t="s">
        <v>1</v>
      </c>
      <c r="P6" s="3" t="s">
        <v>2</v>
      </c>
      <c r="Q6" s="3" t="s">
        <v>3</v>
      </c>
      <c r="R6" s="3">
        <v>12748905</v>
      </c>
      <c r="S6" s="3" t="s">
        <v>4</v>
      </c>
      <c r="T6" s="3" t="s">
        <v>5</v>
      </c>
      <c r="U6" s="3">
        <v>3300</v>
      </c>
      <c r="V6" s="3" t="s">
        <v>6</v>
      </c>
      <c r="W6" s="3" t="s">
        <v>7</v>
      </c>
      <c r="AA6" s="3">
        <v>376</v>
      </c>
      <c r="AB6" s="3">
        <v>154821310</v>
      </c>
      <c r="AC6" s="3" t="s">
        <v>8</v>
      </c>
      <c r="AD6" s="3">
        <v>9</v>
      </c>
      <c r="AE6" s="3">
        <v>48471</v>
      </c>
      <c r="AF6" s="3">
        <v>193884</v>
      </c>
      <c r="AG6" s="3">
        <v>0</v>
      </c>
      <c r="AH6" s="3">
        <v>50</v>
      </c>
      <c r="AI6" s="3">
        <v>0</v>
      </c>
      <c r="AJ6" s="3">
        <v>0</v>
      </c>
      <c r="AK6" s="3" t="s">
        <v>1213</v>
      </c>
      <c r="AL6" s="3" t="s">
        <v>10</v>
      </c>
    </row>
    <row r="7" spans="1:38" x14ac:dyDescent="0.25">
      <c r="A7" t="s">
        <v>849</v>
      </c>
      <c r="B7">
        <f>COUNTIFS(F:F,F1)</f>
        <v>1</v>
      </c>
      <c r="C7">
        <f>COUNTIFS(D:D,D1,F:F,F1)</f>
        <v>1</v>
      </c>
      <c r="D7" s="3">
        <v>21625</v>
      </c>
      <c r="E7" s="3" t="s">
        <v>850</v>
      </c>
      <c r="F7" s="3" t="str">
        <f>CONCATENATE("W", E7)</f>
        <v>WDDSJ4DBXEN030261</v>
      </c>
      <c r="G7" s="3" t="s">
        <v>1183</v>
      </c>
      <c r="H7" s="3">
        <v>2013</v>
      </c>
      <c r="I7" s="5" t="s">
        <v>1128</v>
      </c>
      <c r="J7" s="3">
        <v>14915</v>
      </c>
      <c r="K7" s="3" t="s">
        <v>306</v>
      </c>
      <c r="O7" s="3" t="s">
        <v>851</v>
      </c>
      <c r="P7" s="3" t="s">
        <v>15</v>
      </c>
      <c r="T7" s="3" t="s">
        <v>852</v>
      </c>
      <c r="U7" s="3">
        <v>30710043619</v>
      </c>
      <c r="V7" s="3" t="s">
        <v>853</v>
      </c>
      <c r="W7" s="3" t="s">
        <v>854</v>
      </c>
      <c r="X7" s="3">
        <v>3362</v>
      </c>
      <c r="Y7" s="3" t="s">
        <v>6</v>
      </c>
      <c r="Z7" s="3" t="s">
        <v>7</v>
      </c>
      <c r="AA7" s="3">
        <v>3755</v>
      </c>
      <c r="AB7" s="3">
        <v>405737</v>
      </c>
      <c r="AC7" s="3"/>
      <c r="AD7" s="3">
        <v>9</v>
      </c>
      <c r="AE7" s="3">
        <v>48471</v>
      </c>
      <c r="AF7" s="3"/>
      <c r="AG7" s="3">
        <v>0</v>
      </c>
      <c r="AH7" s="3">
        <v>20</v>
      </c>
      <c r="AI7" s="3">
        <v>0</v>
      </c>
      <c r="AJ7" s="3">
        <v>0</v>
      </c>
      <c r="AK7" s="3" t="s">
        <v>1213</v>
      </c>
      <c r="AL7" s="3" t="s">
        <v>10</v>
      </c>
    </row>
    <row r="8" spans="1:38" x14ac:dyDescent="0.25">
      <c r="A8" t="s">
        <v>1097</v>
      </c>
      <c r="B8">
        <f>COUNTIFS(F:F,F2)</f>
        <v>2</v>
      </c>
      <c r="C8">
        <f>COUNTIFS(D:D,D2,F:F,F2)</f>
        <v>2</v>
      </c>
      <c r="D8" s="3" t="s">
        <v>1318</v>
      </c>
      <c r="E8" s="3" t="s">
        <v>1098</v>
      </c>
      <c r="F8" s="3" t="str">
        <f>CONCATENATE("W", E8)</f>
        <v>WDDGF08X38A117937</v>
      </c>
      <c r="G8" s="3" t="s">
        <v>1157</v>
      </c>
      <c r="H8" s="3">
        <v>2008</v>
      </c>
      <c r="I8" s="5" t="s">
        <v>1128</v>
      </c>
      <c r="J8" s="3">
        <v>100010</v>
      </c>
      <c r="K8" s="3" t="s">
        <v>414</v>
      </c>
      <c r="O8" s="3" t="s">
        <v>1099</v>
      </c>
      <c r="P8" s="3" t="s">
        <v>15</v>
      </c>
      <c r="T8" s="3" t="s">
        <v>1100</v>
      </c>
      <c r="U8" s="3">
        <v>20140360571</v>
      </c>
      <c r="V8" s="3" t="s">
        <v>1101</v>
      </c>
      <c r="W8" s="3" t="s">
        <v>304</v>
      </c>
      <c r="X8" s="3">
        <v>3350</v>
      </c>
      <c r="Y8" s="3" t="s">
        <v>6</v>
      </c>
      <c r="Z8" s="3" t="s">
        <v>7</v>
      </c>
      <c r="AA8" s="3">
        <v>3758</v>
      </c>
      <c r="AB8" s="3">
        <v>422691</v>
      </c>
      <c r="AC8" s="3"/>
      <c r="AD8" s="3">
        <v>9</v>
      </c>
      <c r="AE8" s="3">
        <v>42727</v>
      </c>
      <c r="AF8" s="3">
        <v>8545</v>
      </c>
      <c r="AG8" s="3">
        <v>0</v>
      </c>
      <c r="AH8" s="3">
        <v>170</v>
      </c>
      <c r="AI8" s="3">
        <v>0</v>
      </c>
      <c r="AJ8" s="3">
        <v>0</v>
      </c>
      <c r="AK8" s="3" t="s">
        <v>1213</v>
      </c>
      <c r="AL8" s="3" t="s">
        <v>10</v>
      </c>
    </row>
    <row r="9" spans="1:38" x14ac:dyDescent="0.25">
      <c r="A9" t="s">
        <v>1060</v>
      </c>
      <c r="B9">
        <f>COUNTIFS(F:F,F3)</f>
        <v>2</v>
      </c>
      <c r="C9">
        <f>COUNTIFS(D:D,D3,F:F,F3)</f>
        <v>2</v>
      </c>
      <c r="D9" s="3" t="s">
        <v>1257</v>
      </c>
      <c r="E9" s="3" t="s">
        <v>1061</v>
      </c>
      <c r="F9" s="3" t="str">
        <f>CONCATENATE("W", E9)</f>
        <v>WDCDA5HB9EA269224</v>
      </c>
      <c r="G9" s="3" t="s">
        <v>1145</v>
      </c>
      <c r="H9" s="3">
        <v>2014</v>
      </c>
      <c r="I9" s="5" t="s">
        <v>1128</v>
      </c>
      <c r="J9" s="3">
        <v>48814</v>
      </c>
      <c r="K9" s="3" t="s">
        <v>416</v>
      </c>
      <c r="O9" s="3" t="s">
        <v>199</v>
      </c>
      <c r="P9" s="3" t="s">
        <v>15</v>
      </c>
      <c r="Q9" s="3" t="s">
        <v>1062</v>
      </c>
      <c r="R9" s="3">
        <v>33624853429</v>
      </c>
      <c r="S9" s="3" t="s">
        <v>1063</v>
      </c>
      <c r="T9" s="3" t="s">
        <v>5</v>
      </c>
      <c r="U9" s="3">
        <v>3300</v>
      </c>
      <c r="V9" s="3" t="s">
        <v>6</v>
      </c>
      <c r="W9" s="3" t="s">
        <v>7</v>
      </c>
      <c r="X9" s="3">
        <v>376</v>
      </c>
      <c r="Y9" s="3">
        <v>4457777</v>
      </c>
      <c r="AC9" s="3" t="s">
        <v>1064</v>
      </c>
      <c r="AD9" s="3">
        <v>9</v>
      </c>
      <c r="AE9" s="3">
        <v>48471</v>
      </c>
      <c r="AF9" s="3">
        <v>82401</v>
      </c>
      <c r="AG9" s="3">
        <v>0</v>
      </c>
      <c r="AH9" s="3">
        <v>120</v>
      </c>
      <c r="AI9" s="3">
        <v>0</v>
      </c>
      <c r="AJ9" s="3">
        <v>0</v>
      </c>
      <c r="AK9" s="3" t="s">
        <v>1213</v>
      </c>
      <c r="AL9" s="3" t="s">
        <v>10</v>
      </c>
    </row>
    <row r="10" spans="1:38" x14ac:dyDescent="0.25">
      <c r="A10" t="s">
        <v>741</v>
      </c>
      <c r="B10">
        <f>COUNTIFS(F:F,F4)</f>
        <v>3</v>
      </c>
      <c r="C10">
        <f>COUNTIFS(D:D,D4,F:F,F4)</f>
        <v>2</v>
      </c>
      <c r="D10" t="str">
        <f>LEFT(A10,5)</f>
        <v>21002</v>
      </c>
      <c r="E10" t="s">
        <v>737</v>
      </c>
      <c r="F10" t="str">
        <f>CONCATENATE("W",E10)</f>
        <v>WDCDA5HBXEA198695</v>
      </c>
      <c r="G10" t="s">
        <v>1145</v>
      </c>
      <c r="H10">
        <v>2014</v>
      </c>
      <c r="I10" s="1" t="s">
        <v>1128</v>
      </c>
      <c r="J10">
        <v>7811</v>
      </c>
      <c r="K10" t="s">
        <v>488</v>
      </c>
      <c r="L10" s="1">
        <v>0.54166666666666663</v>
      </c>
      <c r="M10">
        <v>78110</v>
      </c>
      <c r="N10">
        <v>1</v>
      </c>
      <c r="O10" t="s">
        <v>742</v>
      </c>
      <c r="P10" t="s">
        <v>2</v>
      </c>
      <c r="Q10" t="s">
        <v>739</v>
      </c>
      <c r="R10">
        <v>32165498</v>
      </c>
      <c r="S10" t="s">
        <v>740</v>
      </c>
      <c r="T10" t="s">
        <v>5</v>
      </c>
      <c r="U10">
        <v>3300</v>
      </c>
      <c r="V10" t="s">
        <v>6</v>
      </c>
      <c r="W10" t="s">
        <v>7</v>
      </c>
      <c r="X10">
        <v>376</v>
      </c>
      <c r="Y10">
        <v>154664203</v>
      </c>
      <c r="AC10">
        <v>9</v>
      </c>
      <c r="AD10">
        <v>42727</v>
      </c>
      <c r="AE10">
        <v>47000</v>
      </c>
      <c r="AF10">
        <v>0</v>
      </c>
      <c r="AG10">
        <v>110</v>
      </c>
      <c r="AH10">
        <v>0</v>
      </c>
      <c r="AI10" t="s">
        <v>9</v>
      </c>
      <c r="AJ10" t="s">
        <v>10</v>
      </c>
    </row>
    <row r="11" spans="1:38" x14ac:dyDescent="0.25">
      <c r="A11" t="s">
        <v>310</v>
      </c>
      <c r="B11">
        <f>COUNTIFS(F:F,F5)</f>
        <v>3</v>
      </c>
      <c r="C11">
        <f>COUNTIFS(D:D,D5,F:F,F5)</f>
        <v>2</v>
      </c>
      <c r="D11" s="3" t="s">
        <v>1364</v>
      </c>
      <c r="E11" s="3" t="s">
        <v>311</v>
      </c>
      <c r="F11" s="3" t="str">
        <f>CONCATENATE("W", E11)</f>
        <v>WDDGF4HB6CA564086</v>
      </c>
      <c r="G11" s="3" t="s">
        <v>1162</v>
      </c>
      <c r="H11" s="3">
        <v>2010</v>
      </c>
      <c r="I11" s="5" t="s">
        <v>1128</v>
      </c>
      <c r="J11" s="3">
        <v>94441</v>
      </c>
      <c r="K11" s="3" t="s">
        <v>312</v>
      </c>
      <c r="O11" s="3" t="s">
        <v>21</v>
      </c>
      <c r="P11" s="3" t="s">
        <v>15</v>
      </c>
      <c r="T11" s="3" t="s">
        <v>313</v>
      </c>
      <c r="U11" s="3">
        <v>20315710082</v>
      </c>
      <c r="V11" s="3" t="s">
        <v>314</v>
      </c>
      <c r="W11" s="3" t="s">
        <v>79</v>
      </c>
      <c r="X11" s="3"/>
      <c r="Y11" s="3" t="s">
        <v>6</v>
      </c>
      <c r="Z11" s="3" t="s">
        <v>7</v>
      </c>
      <c r="AA11" s="3">
        <v>3755</v>
      </c>
      <c r="AB11" s="3">
        <v>402340</v>
      </c>
      <c r="AC11" s="3"/>
      <c r="AD11" s="3">
        <v>9</v>
      </c>
      <c r="AE11" s="3">
        <v>48471</v>
      </c>
      <c r="AF11" s="3">
        <v>208425</v>
      </c>
      <c r="AG11" s="3">
        <v>0</v>
      </c>
      <c r="AH11" s="3">
        <v>120</v>
      </c>
      <c r="AI11" s="3">
        <v>0</v>
      </c>
      <c r="AJ11" s="3">
        <v>0</v>
      </c>
      <c r="AK11" s="3" t="s">
        <v>1213</v>
      </c>
      <c r="AL11" s="3" t="s">
        <v>10</v>
      </c>
    </row>
    <row r="12" spans="1:38" x14ac:dyDescent="0.25">
      <c r="A12" t="s">
        <v>785</v>
      </c>
      <c r="B12">
        <f>COUNTIFS(F:F,F6)</f>
        <v>3</v>
      </c>
      <c r="C12">
        <f>COUNTIFS(D:D,D6,F:F,F6)</f>
        <v>1</v>
      </c>
      <c r="D12" t="str">
        <f>LEFT(A12,5)</f>
        <v>21011</v>
      </c>
      <c r="E12" t="s">
        <v>780</v>
      </c>
      <c r="F12" t="str">
        <f>CONCATENATE("W",E12)</f>
        <v>WDDGF4HB7BA412235</v>
      </c>
      <c r="G12" t="s">
        <v>1162</v>
      </c>
      <c r="H12">
        <v>2010</v>
      </c>
      <c r="I12" s="1" t="s">
        <v>1128</v>
      </c>
      <c r="J12">
        <v>63042</v>
      </c>
      <c r="K12" t="s">
        <v>345</v>
      </c>
      <c r="L12" s="1">
        <v>0.45833333333333331</v>
      </c>
      <c r="M12">
        <v>630420</v>
      </c>
      <c r="N12">
        <v>1</v>
      </c>
      <c r="O12" t="s">
        <v>76</v>
      </c>
      <c r="P12" t="s">
        <v>2</v>
      </c>
      <c r="Q12" t="s">
        <v>781</v>
      </c>
      <c r="R12">
        <v>21781639</v>
      </c>
      <c r="S12" t="s">
        <v>782</v>
      </c>
      <c r="T12" t="s">
        <v>5</v>
      </c>
      <c r="U12">
        <v>3300</v>
      </c>
      <c r="V12" t="s">
        <v>6</v>
      </c>
      <c r="W12" t="s">
        <v>7</v>
      </c>
      <c r="X12">
        <v>376</v>
      </c>
      <c r="Y12">
        <v>4429120</v>
      </c>
      <c r="AA12" t="s">
        <v>783</v>
      </c>
      <c r="AB12" t="s">
        <v>784</v>
      </c>
      <c r="AC12">
        <v>9</v>
      </c>
      <c r="AD12">
        <v>42727</v>
      </c>
      <c r="AE12">
        <v>0</v>
      </c>
      <c r="AF12">
        <v>0</v>
      </c>
      <c r="AG12">
        <v>0</v>
      </c>
      <c r="AH12">
        <v>0</v>
      </c>
      <c r="AI12" t="s">
        <v>9</v>
      </c>
      <c r="AJ12" t="s">
        <v>10</v>
      </c>
    </row>
    <row r="13" spans="1:38" x14ac:dyDescent="0.25">
      <c r="A13" t="s">
        <v>52</v>
      </c>
      <c r="B13">
        <f>COUNTIFS(F:F,F7)</f>
        <v>2</v>
      </c>
      <c r="C13">
        <f>COUNTIFS(D:D,D7,F:F,F7)</f>
        <v>1</v>
      </c>
      <c r="D13" s="3" t="s">
        <v>1391</v>
      </c>
      <c r="E13" s="3" t="s">
        <v>47</v>
      </c>
      <c r="F13" s="3" t="str">
        <f>CONCATENATE("W", E13)</f>
        <v>WDDGF4JB6EA877636</v>
      </c>
      <c r="G13" s="3" t="s">
        <v>1169</v>
      </c>
      <c r="H13" s="3">
        <v>2012</v>
      </c>
      <c r="I13" s="5" t="s">
        <v>1128</v>
      </c>
      <c r="J13" s="3">
        <v>28567</v>
      </c>
      <c r="K13" s="3" t="s">
        <v>53</v>
      </c>
      <c r="O13" s="3" t="s">
        <v>54</v>
      </c>
      <c r="P13" s="3" t="s">
        <v>15</v>
      </c>
      <c r="T13" s="3" t="s">
        <v>49</v>
      </c>
      <c r="U13" s="3">
        <v>20085454898</v>
      </c>
      <c r="V13" s="3" t="s">
        <v>50</v>
      </c>
      <c r="W13" s="3" t="s">
        <v>51</v>
      </c>
      <c r="X13" s="3">
        <v>3364</v>
      </c>
      <c r="Y13" s="3" t="s">
        <v>6</v>
      </c>
      <c r="Z13" s="3" t="s">
        <v>7</v>
      </c>
      <c r="AA13" s="3">
        <v>3757</v>
      </c>
      <c r="AB13" s="3">
        <v>15506321</v>
      </c>
      <c r="AC13" s="3"/>
      <c r="AD13" s="3">
        <v>9</v>
      </c>
      <c r="AE13" s="3">
        <v>42727</v>
      </c>
      <c r="AF13" s="3">
        <v>8545</v>
      </c>
      <c r="AG13" s="3">
        <v>0</v>
      </c>
      <c r="AH13" s="3">
        <v>180</v>
      </c>
      <c r="AI13" s="3">
        <v>0</v>
      </c>
      <c r="AJ13" s="3">
        <v>0</v>
      </c>
      <c r="AK13" s="3" t="s">
        <v>1213</v>
      </c>
      <c r="AL13" s="3" t="s">
        <v>10</v>
      </c>
    </row>
    <row r="14" spans="1:38" x14ac:dyDescent="0.25">
      <c r="A14" t="s">
        <v>760</v>
      </c>
      <c r="B14">
        <f>COUNTIFS(F:F,F8)</f>
        <v>2</v>
      </c>
      <c r="C14">
        <f>COUNTIFS(D:D,D8,F:F,F8)</f>
        <v>1</v>
      </c>
      <c r="D14" t="str">
        <f>LEFT(A14,5)</f>
        <v>21012</v>
      </c>
      <c r="E14" t="s">
        <v>757</v>
      </c>
      <c r="F14" t="str">
        <f>CONCATENATE("W",E14)</f>
        <v>WDDGF4JB7DF935268</v>
      </c>
      <c r="G14" t="s">
        <v>1169</v>
      </c>
      <c r="H14">
        <v>2012</v>
      </c>
      <c r="I14" s="1" t="s">
        <v>1128</v>
      </c>
      <c r="J14">
        <v>68322</v>
      </c>
      <c r="K14" t="s">
        <v>145</v>
      </c>
      <c r="L14" s="1">
        <v>0.5</v>
      </c>
      <c r="M14">
        <v>683220</v>
      </c>
      <c r="N14">
        <v>1</v>
      </c>
      <c r="O14" t="s">
        <v>76</v>
      </c>
      <c r="P14" t="s">
        <v>2</v>
      </c>
      <c r="Q14" t="s">
        <v>758</v>
      </c>
      <c r="R14">
        <v>20238972</v>
      </c>
      <c r="S14" t="s">
        <v>759</v>
      </c>
      <c r="T14" t="s">
        <v>278</v>
      </c>
      <c r="U14">
        <v>3364</v>
      </c>
      <c r="V14" t="s">
        <v>6</v>
      </c>
      <c r="W14" t="s">
        <v>7</v>
      </c>
      <c r="X14">
        <v>3755</v>
      </c>
      <c r="Y14">
        <v>460673</v>
      </c>
      <c r="AC14">
        <v>9</v>
      </c>
      <c r="AD14">
        <v>48471</v>
      </c>
      <c r="AE14">
        <v>48471</v>
      </c>
      <c r="AF14">
        <v>0</v>
      </c>
      <c r="AG14">
        <v>100</v>
      </c>
      <c r="AH14">
        <v>0</v>
      </c>
      <c r="AI14" t="s">
        <v>9</v>
      </c>
      <c r="AJ14" t="s">
        <v>10</v>
      </c>
    </row>
    <row r="15" spans="1:38" x14ac:dyDescent="0.25">
      <c r="A15" t="s">
        <v>822</v>
      </c>
      <c r="B15">
        <f>COUNTIFS(F:F,F9)</f>
        <v>2</v>
      </c>
      <c r="C15">
        <f>COUNTIFS(D:D,D9,F:F,F9)</f>
        <v>1</v>
      </c>
      <c r="D15" t="str">
        <f>LEFT(A15,5)</f>
        <v>21017</v>
      </c>
      <c r="E15" t="s">
        <v>823</v>
      </c>
      <c r="F15" t="str">
        <f>CONCATENATE("W",E15)</f>
        <v>WDDGF54X39A218514</v>
      </c>
      <c r="G15" t="s">
        <v>1170</v>
      </c>
      <c r="H15">
        <v>2008</v>
      </c>
      <c r="I15" s="1" t="s">
        <v>1128</v>
      </c>
      <c r="J15">
        <v>26934</v>
      </c>
      <c r="K15" t="s">
        <v>345</v>
      </c>
      <c r="L15" s="1">
        <v>0.75</v>
      </c>
      <c r="M15">
        <v>269340</v>
      </c>
      <c r="N15">
        <v>1</v>
      </c>
      <c r="O15" t="s">
        <v>76</v>
      </c>
      <c r="P15" t="s">
        <v>15</v>
      </c>
      <c r="Q15" t="s">
        <v>824</v>
      </c>
      <c r="R15">
        <v>20213002539</v>
      </c>
      <c r="S15" t="s">
        <v>825</v>
      </c>
      <c r="T15" t="s">
        <v>826</v>
      </c>
      <c r="U15">
        <v>3315</v>
      </c>
      <c r="V15" t="s">
        <v>6</v>
      </c>
      <c r="W15" t="s">
        <v>7</v>
      </c>
      <c r="X15">
        <v>3754</v>
      </c>
      <c r="Y15">
        <v>15433427</v>
      </c>
      <c r="AA15" t="s">
        <v>827</v>
      </c>
      <c r="AB15" t="s">
        <v>828</v>
      </c>
      <c r="AC15">
        <v>9</v>
      </c>
      <c r="AD15">
        <v>48471</v>
      </c>
      <c r="AE15">
        <v>101789</v>
      </c>
      <c r="AF15">
        <v>0</v>
      </c>
      <c r="AG15">
        <v>210</v>
      </c>
      <c r="AH15">
        <v>327118</v>
      </c>
      <c r="AI15" t="s">
        <v>9</v>
      </c>
      <c r="AJ15" t="s">
        <v>10</v>
      </c>
    </row>
    <row r="16" spans="1:38" x14ac:dyDescent="0.25">
      <c r="A16" t="s">
        <v>244</v>
      </c>
      <c r="B16">
        <f>COUNTIFS(F:F,F10)</f>
        <v>8</v>
      </c>
      <c r="C16">
        <f>COUNTIFS(D:D,D10,F:F,F10)</f>
        <v>1</v>
      </c>
      <c r="D16" s="3" t="s">
        <v>1265</v>
      </c>
      <c r="E16" s="3" t="s">
        <v>239</v>
      </c>
      <c r="F16" s="3" t="str">
        <f>CONCATENATE("W", E16)</f>
        <v>WDCGG8BB1AF435657</v>
      </c>
      <c r="G16" s="3" t="s">
        <v>1146</v>
      </c>
      <c r="H16" s="4">
        <v>2011</v>
      </c>
      <c r="I16" s="5" t="s">
        <v>1128</v>
      </c>
      <c r="J16" s="3">
        <v>84585</v>
      </c>
      <c r="K16" s="3" t="s">
        <v>245</v>
      </c>
      <c r="O16" s="3" t="s">
        <v>246</v>
      </c>
      <c r="P16" s="3" t="s">
        <v>15</v>
      </c>
      <c r="T16" s="3" t="s">
        <v>242</v>
      </c>
      <c r="U16" s="3">
        <v>30653854346</v>
      </c>
      <c r="V16" s="3" t="s">
        <v>243</v>
      </c>
      <c r="W16" s="3" t="s">
        <v>5</v>
      </c>
      <c r="X16" s="3">
        <v>3300</v>
      </c>
      <c r="Y16" s="3" t="s">
        <v>6</v>
      </c>
      <c r="Z16" s="3" t="s">
        <v>7</v>
      </c>
      <c r="AA16" s="3">
        <v>376</v>
      </c>
      <c r="AB16" s="3">
        <v>4457800</v>
      </c>
      <c r="AC16" s="3"/>
      <c r="AD16" s="3">
        <v>9</v>
      </c>
      <c r="AE16" s="3">
        <v>42727</v>
      </c>
      <c r="AF16" s="3">
        <v>252089</v>
      </c>
      <c r="AG16" s="3">
        <v>0</v>
      </c>
      <c r="AH16" s="3">
        <v>240</v>
      </c>
      <c r="AI16" s="3">
        <v>0</v>
      </c>
      <c r="AJ16" s="3">
        <v>0</v>
      </c>
      <c r="AK16" s="3" t="s">
        <v>1213</v>
      </c>
      <c r="AL16" s="3" t="s">
        <v>10</v>
      </c>
    </row>
    <row r="17" spans="1:38" x14ac:dyDescent="0.25">
      <c r="A17" t="s">
        <v>343</v>
      </c>
      <c r="B17">
        <f>COUNTIFS(F:F,F11)</f>
        <v>2</v>
      </c>
      <c r="C17">
        <f>COUNTIFS(D:D,D11,F:F,F11)</f>
        <v>1</v>
      </c>
      <c r="D17" t="str">
        <f>LEFT(A17,5)</f>
        <v>21018</v>
      </c>
      <c r="E17" t="s">
        <v>344</v>
      </c>
      <c r="F17" t="str">
        <f>CONCATENATE("W",E17)</f>
        <v>WDCGG8BB3BF571631</v>
      </c>
      <c r="G17" t="s">
        <v>1147</v>
      </c>
      <c r="H17">
        <v>2010</v>
      </c>
      <c r="I17" s="1" t="s">
        <v>1128</v>
      </c>
      <c r="J17">
        <v>142987</v>
      </c>
      <c r="K17" t="s">
        <v>345</v>
      </c>
      <c r="L17" s="1">
        <v>0.75</v>
      </c>
      <c r="M17">
        <v>1429870</v>
      </c>
      <c r="N17">
        <v>1</v>
      </c>
      <c r="O17" t="s">
        <v>346</v>
      </c>
      <c r="P17" t="s">
        <v>15</v>
      </c>
      <c r="Q17" t="s">
        <v>181</v>
      </c>
      <c r="R17">
        <v>30708379456</v>
      </c>
      <c r="S17" t="s">
        <v>182</v>
      </c>
      <c r="T17" t="s">
        <v>183</v>
      </c>
      <c r="U17">
        <v>3304</v>
      </c>
      <c r="V17" t="s">
        <v>6</v>
      </c>
      <c r="W17" t="s">
        <v>7</v>
      </c>
      <c r="X17">
        <v>376</v>
      </c>
      <c r="Y17">
        <v>4481488</v>
      </c>
      <c r="AC17">
        <v>9</v>
      </c>
      <c r="AD17">
        <v>42727</v>
      </c>
      <c r="AE17">
        <v>111090</v>
      </c>
      <c r="AF17">
        <v>0</v>
      </c>
      <c r="AG17">
        <v>260</v>
      </c>
      <c r="AH17">
        <v>496116</v>
      </c>
      <c r="AI17" t="s">
        <v>9</v>
      </c>
      <c r="AJ17" t="s">
        <v>10</v>
      </c>
    </row>
    <row r="18" spans="1:38" x14ac:dyDescent="0.25">
      <c r="A18" t="s">
        <v>761</v>
      </c>
      <c r="B18">
        <f>COUNTIFS(F:F,F12)</f>
        <v>4</v>
      </c>
      <c r="C18">
        <f>COUNTIFS(D:D,D12,F:F,F12)</f>
        <v>1</v>
      </c>
      <c r="D18" t="str">
        <f>LEFT(A18,5)</f>
        <v>21022</v>
      </c>
      <c r="E18" t="s">
        <v>762</v>
      </c>
      <c r="F18" t="str">
        <f>CONCATENATE("W",E18)</f>
        <v>WDDGF4HB5EA892103</v>
      </c>
      <c r="G18" t="s">
        <v>1162</v>
      </c>
      <c r="H18">
        <v>2013</v>
      </c>
      <c r="I18" s="1" t="s">
        <v>1128</v>
      </c>
      <c r="J18">
        <v>31461</v>
      </c>
      <c r="K18" t="s">
        <v>367</v>
      </c>
      <c r="L18" s="1">
        <v>0.5</v>
      </c>
      <c r="M18">
        <v>314610</v>
      </c>
      <c r="N18">
        <v>1</v>
      </c>
      <c r="O18" t="s">
        <v>763</v>
      </c>
      <c r="P18" t="s">
        <v>15</v>
      </c>
      <c r="Q18" t="s">
        <v>764</v>
      </c>
      <c r="R18">
        <v>20240460441</v>
      </c>
      <c r="S18" t="s">
        <v>765</v>
      </c>
      <c r="T18" t="s">
        <v>5</v>
      </c>
      <c r="U18">
        <v>3300</v>
      </c>
      <c r="V18" t="s">
        <v>6</v>
      </c>
      <c r="W18" t="s">
        <v>7</v>
      </c>
      <c r="X18">
        <v>376</v>
      </c>
      <c r="Y18">
        <v>154608181</v>
      </c>
      <c r="AC18">
        <v>9</v>
      </c>
      <c r="AD18">
        <v>48471</v>
      </c>
      <c r="AE18">
        <v>92095</v>
      </c>
      <c r="AF18">
        <v>0</v>
      </c>
      <c r="AG18">
        <v>190</v>
      </c>
      <c r="AH18">
        <v>386725</v>
      </c>
      <c r="AI18" t="s">
        <v>9</v>
      </c>
      <c r="AJ18" t="s">
        <v>10</v>
      </c>
    </row>
    <row r="19" spans="1:38" x14ac:dyDescent="0.25">
      <c r="B19">
        <f>COUNTIFS(F:F,F13)</f>
        <v>4</v>
      </c>
      <c r="C19">
        <f>COUNTIFS(D:D,D13,F:F,F13)</f>
        <v>1</v>
      </c>
      <c r="D19" s="3" t="s">
        <v>1221</v>
      </c>
      <c r="E19" s="3"/>
      <c r="F19" s="3" t="s">
        <v>1222</v>
      </c>
      <c r="G19" s="3" t="s">
        <v>1132</v>
      </c>
      <c r="H19" s="4">
        <v>2009</v>
      </c>
      <c r="I19" s="5" t="s">
        <v>1128</v>
      </c>
      <c r="J19" s="3">
        <v>311451</v>
      </c>
      <c r="K19" s="3" t="s">
        <v>274</v>
      </c>
      <c r="O19" s="3" t="s">
        <v>971</v>
      </c>
      <c r="P19" s="3" t="s">
        <v>2</v>
      </c>
      <c r="Q19" s="3" t="s">
        <v>972</v>
      </c>
      <c r="R19" s="3">
        <v>18521565</v>
      </c>
      <c r="S19" s="3" t="s">
        <v>973</v>
      </c>
      <c r="T19" s="3" t="s">
        <v>79</v>
      </c>
      <c r="U19" s="3">
        <v>3360</v>
      </c>
      <c r="V19" s="3" t="s">
        <v>6</v>
      </c>
      <c r="W19" s="3" t="s">
        <v>7</v>
      </c>
      <c r="AA19" s="3">
        <v>3755</v>
      </c>
      <c r="AB19" s="3">
        <v>155813854</v>
      </c>
      <c r="AC19" s="3" t="s">
        <v>974</v>
      </c>
      <c r="AD19" s="3">
        <v>9</v>
      </c>
      <c r="AE19" s="3">
        <v>48471</v>
      </c>
      <c r="AF19" s="3">
        <v>290826</v>
      </c>
      <c r="AG19" s="3">
        <v>0</v>
      </c>
      <c r="AH19" s="3">
        <v>130</v>
      </c>
      <c r="AI19" s="3">
        <v>0</v>
      </c>
      <c r="AJ19" s="3">
        <v>0</v>
      </c>
      <c r="AK19" s="3" t="s">
        <v>1213</v>
      </c>
      <c r="AL19" s="3" t="s">
        <v>10</v>
      </c>
    </row>
    <row r="20" spans="1:38" x14ac:dyDescent="0.25">
      <c r="A20" t="s">
        <v>768</v>
      </c>
      <c r="B20">
        <f>COUNTIFS(F:F,F14)</f>
        <v>4</v>
      </c>
      <c r="C20">
        <f>COUNTIFS(D:D,D14,F:F,F14)</f>
        <v>1</v>
      </c>
      <c r="D20" t="str">
        <f>LEFT(A20,5)</f>
        <v>21026</v>
      </c>
      <c r="E20" t="s">
        <v>769</v>
      </c>
      <c r="F20" t="str">
        <f>CONCATENATE("W",E20)</f>
        <v>WDBRF06J01F050139</v>
      </c>
      <c r="G20" t="s">
        <v>1133</v>
      </c>
      <c r="H20">
        <v>2000</v>
      </c>
      <c r="I20" s="1" t="s">
        <v>1128</v>
      </c>
      <c r="J20">
        <v>234906</v>
      </c>
      <c r="K20" t="s">
        <v>367</v>
      </c>
      <c r="L20" s="1">
        <v>0.75</v>
      </c>
      <c r="M20">
        <v>2349060</v>
      </c>
      <c r="N20">
        <v>1</v>
      </c>
      <c r="P20" t="s">
        <v>15</v>
      </c>
      <c r="Q20" t="s">
        <v>770</v>
      </c>
      <c r="R20">
        <v>20078527987</v>
      </c>
      <c r="S20" t="s">
        <v>771</v>
      </c>
      <c r="T20" t="s">
        <v>772</v>
      </c>
      <c r="U20">
        <v>3500</v>
      </c>
      <c r="V20" t="s">
        <v>773</v>
      </c>
      <c r="W20" t="s">
        <v>7</v>
      </c>
      <c r="X20">
        <v>3624</v>
      </c>
      <c r="Y20">
        <v>15656000</v>
      </c>
      <c r="AA20" t="s">
        <v>155</v>
      </c>
      <c r="AB20" t="s">
        <v>156</v>
      </c>
      <c r="AC20">
        <v>9</v>
      </c>
      <c r="AD20">
        <v>48471</v>
      </c>
      <c r="AE20">
        <v>63012</v>
      </c>
      <c r="AF20">
        <v>68099</v>
      </c>
      <c r="AG20">
        <v>130</v>
      </c>
      <c r="AH20">
        <v>1326344</v>
      </c>
      <c r="AI20" t="s">
        <v>9</v>
      </c>
      <c r="AJ20" t="s">
        <v>10</v>
      </c>
    </row>
    <row r="21" spans="1:38" x14ac:dyDescent="0.25">
      <c r="A21" t="s">
        <v>82</v>
      </c>
      <c r="B21">
        <f>COUNTIFS(F:F,F15)</f>
        <v>2</v>
      </c>
      <c r="C21">
        <f>COUNTIFS(D:D,D15,F:F,F15)</f>
        <v>1</v>
      </c>
      <c r="D21" s="3" t="s">
        <v>1237</v>
      </c>
      <c r="E21" s="3" t="s">
        <v>83</v>
      </c>
      <c r="F21" s="3" t="str">
        <f>CONCATENATE("W", E21)</f>
        <v>WDCBB22E79A450303</v>
      </c>
      <c r="G21" s="3" t="s">
        <v>1142</v>
      </c>
      <c r="H21" s="3">
        <v>2011</v>
      </c>
      <c r="I21" s="5" t="s">
        <v>1128</v>
      </c>
      <c r="J21" s="3">
        <v>141182</v>
      </c>
      <c r="K21" s="3" t="s">
        <v>84</v>
      </c>
      <c r="O21" s="3" t="s">
        <v>21</v>
      </c>
      <c r="P21" s="3" t="s">
        <v>2</v>
      </c>
      <c r="Q21" s="3" t="s">
        <v>85</v>
      </c>
      <c r="R21" s="3">
        <v>7546759</v>
      </c>
      <c r="S21" s="3" t="s">
        <v>86</v>
      </c>
      <c r="T21" s="3" t="s">
        <v>87</v>
      </c>
      <c r="U21" s="3">
        <v>3306</v>
      </c>
      <c r="V21" s="3" t="s">
        <v>88</v>
      </c>
      <c r="W21" s="3" t="s">
        <v>7</v>
      </c>
      <c r="X21" s="3">
        <v>376</v>
      </c>
      <c r="Y21" s="3">
        <v>154691348</v>
      </c>
      <c r="AC21" s="3"/>
      <c r="AD21" s="3">
        <v>9</v>
      </c>
      <c r="AE21" s="3">
        <v>48471</v>
      </c>
      <c r="AF21" s="3">
        <v>92095</v>
      </c>
      <c r="AG21" s="3">
        <v>0</v>
      </c>
      <c r="AH21" s="3">
        <v>180</v>
      </c>
      <c r="AI21" s="3">
        <v>0</v>
      </c>
      <c r="AJ21" s="3">
        <v>0</v>
      </c>
      <c r="AK21" s="3" t="s">
        <v>1213</v>
      </c>
      <c r="AL21" s="3" t="s">
        <v>10</v>
      </c>
    </row>
    <row r="22" spans="1:38" hidden="1" x14ac:dyDescent="0.25">
      <c r="A22" t="s">
        <v>804</v>
      </c>
      <c r="D22" t="str">
        <f>LEFT(A22,5)</f>
        <v>21284</v>
      </c>
      <c r="E22" t="s">
        <v>799</v>
      </c>
      <c r="F22" t="str">
        <f>CONCATENATE("W",E22)</f>
        <v>WDBRN56J7AE066957</v>
      </c>
      <c r="G22" t="s">
        <v>1137</v>
      </c>
      <c r="H22">
        <v>2010</v>
      </c>
      <c r="I22" s="1" t="s">
        <v>1128</v>
      </c>
      <c r="J22">
        <v>95146</v>
      </c>
      <c r="K22" t="s">
        <v>211</v>
      </c>
      <c r="L22" s="1">
        <v>0.41666666666666669</v>
      </c>
      <c r="M22">
        <v>951460</v>
      </c>
      <c r="N22">
        <v>1</v>
      </c>
      <c r="O22" t="s">
        <v>805</v>
      </c>
      <c r="P22" t="s">
        <v>15</v>
      </c>
      <c r="Q22" t="s">
        <v>801</v>
      </c>
      <c r="R22">
        <v>20146671137</v>
      </c>
      <c r="S22" t="s">
        <v>802</v>
      </c>
      <c r="T22" t="s">
        <v>803</v>
      </c>
      <c r="U22">
        <v>3334</v>
      </c>
      <c r="V22" t="s">
        <v>6</v>
      </c>
      <c r="W22" t="s">
        <v>7</v>
      </c>
      <c r="X22">
        <v>3743</v>
      </c>
      <c r="Y22">
        <v>420658</v>
      </c>
      <c r="AC22">
        <v>9</v>
      </c>
      <c r="AD22">
        <v>48471</v>
      </c>
      <c r="AE22">
        <v>96942</v>
      </c>
      <c r="AF22">
        <v>0</v>
      </c>
      <c r="AG22">
        <v>200</v>
      </c>
      <c r="AH22">
        <v>2040</v>
      </c>
      <c r="AI22" t="s">
        <v>9</v>
      </c>
      <c r="AJ22" t="s">
        <v>10</v>
      </c>
    </row>
    <row r="23" spans="1:38" hidden="1" x14ac:dyDescent="0.25">
      <c r="A23" t="s">
        <v>806</v>
      </c>
      <c r="D23" t="str">
        <f>LEFT(A23,5)</f>
        <v>21603</v>
      </c>
      <c r="E23" t="s">
        <v>799</v>
      </c>
      <c r="F23" t="str">
        <f>CONCATENATE("W",E23)</f>
        <v>WDBRN56J7AE066957</v>
      </c>
      <c r="G23" t="s">
        <v>1137</v>
      </c>
      <c r="H23">
        <v>2010</v>
      </c>
      <c r="I23" s="1" t="s">
        <v>1128</v>
      </c>
      <c r="J23">
        <v>95146</v>
      </c>
      <c r="K23" t="s">
        <v>13</v>
      </c>
      <c r="L23" s="1">
        <v>0.66666666666666663</v>
      </c>
      <c r="M23">
        <v>951460</v>
      </c>
      <c r="N23">
        <v>1</v>
      </c>
      <c r="O23" t="s">
        <v>807</v>
      </c>
      <c r="P23" t="s">
        <v>15</v>
      </c>
      <c r="Q23" t="s">
        <v>801</v>
      </c>
      <c r="R23">
        <v>20146671137</v>
      </c>
      <c r="S23" t="s">
        <v>802</v>
      </c>
      <c r="T23" t="s">
        <v>803</v>
      </c>
      <c r="U23">
        <v>3334</v>
      </c>
      <c r="V23" t="s">
        <v>6</v>
      </c>
      <c r="W23" t="s">
        <v>7</v>
      </c>
      <c r="X23">
        <v>3743</v>
      </c>
      <c r="Y23">
        <v>420658</v>
      </c>
      <c r="AC23">
        <v>9</v>
      </c>
      <c r="AD23">
        <v>48471</v>
      </c>
      <c r="AE23">
        <v>135719</v>
      </c>
      <c r="AF23">
        <v>0</v>
      </c>
      <c r="AG23">
        <v>280</v>
      </c>
      <c r="AH23">
        <v>1767419</v>
      </c>
      <c r="AI23" t="s">
        <v>9</v>
      </c>
      <c r="AJ23" t="s">
        <v>10</v>
      </c>
    </row>
    <row r="24" spans="1:38" x14ac:dyDescent="0.25">
      <c r="A24" t="s">
        <v>779</v>
      </c>
      <c r="B24">
        <f>COUNTIFS(F:F,F18)</f>
        <v>4</v>
      </c>
      <c r="C24">
        <f>COUNTIFS(D:D,D18,F:F,F18)</f>
        <v>1</v>
      </c>
      <c r="D24" t="str">
        <f>LEFT(A24,5)</f>
        <v>21041</v>
      </c>
      <c r="E24" t="s">
        <v>780</v>
      </c>
      <c r="F24" t="str">
        <f>CONCATENATE("W",E24)</f>
        <v>WDDGF4HB7BA412235</v>
      </c>
      <c r="G24" t="s">
        <v>1162</v>
      </c>
      <c r="H24">
        <v>2010</v>
      </c>
      <c r="I24" s="1" t="s">
        <v>1128</v>
      </c>
      <c r="J24">
        <v>63042</v>
      </c>
      <c r="K24" t="s">
        <v>255</v>
      </c>
      <c r="L24" s="1">
        <v>0.54166666666666663</v>
      </c>
      <c r="M24">
        <v>630420</v>
      </c>
      <c r="N24">
        <v>1</v>
      </c>
      <c r="O24" t="s">
        <v>76</v>
      </c>
      <c r="P24" t="s">
        <v>2</v>
      </c>
      <c r="Q24" t="s">
        <v>781</v>
      </c>
      <c r="R24">
        <v>21781639</v>
      </c>
      <c r="S24" t="s">
        <v>782</v>
      </c>
      <c r="T24" t="s">
        <v>5</v>
      </c>
      <c r="U24">
        <v>3300</v>
      </c>
      <c r="V24" t="s">
        <v>6</v>
      </c>
      <c r="W24" t="s">
        <v>7</v>
      </c>
      <c r="X24">
        <v>376</v>
      </c>
      <c r="Y24">
        <v>4429120</v>
      </c>
      <c r="AA24" t="s">
        <v>783</v>
      </c>
      <c r="AB24" t="s">
        <v>784</v>
      </c>
      <c r="AC24">
        <v>9</v>
      </c>
      <c r="AD24">
        <v>48471</v>
      </c>
      <c r="AE24">
        <v>155107</v>
      </c>
      <c r="AF24">
        <v>0</v>
      </c>
      <c r="AG24">
        <v>320</v>
      </c>
      <c r="AH24">
        <v>654086</v>
      </c>
      <c r="AI24" t="s">
        <v>9</v>
      </c>
      <c r="AJ24" t="s">
        <v>10</v>
      </c>
    </row>
    <row r="25" spans="1:38" hidden="1" x14ac:dyDescent="0.25">
      <c r="A25" t="s">
        <v>804</v>
      </c>
      <c r="D25" s="3" t="s">
        <v>1230</v>
      </c>
      <c r="E25" s="3" t="s">
        <v>799</v>
      </c>
      <c r="F25" s="3" t="str">
        <f>CONCATENATE("W", E25)</f>
        <v>WDBRN56J7AE066957</v>
      </c>
      <c r="G25" s="3" t="s">
        <v>1137</v>
      </c>
      <c r="H25" s="3">
        <v>2010</v>
      </c>
      <c r="I25" s="5" t="s">
        <v>1128</v>
      </c>
      <c r="J25" s="3">
        <v>95146</v>
      </c>
      <c r="K25" s="3" t="s">
        <v>211</v>
      </c>
      <c r="O25" s="3" t="s">
        <v>805</v>
      </c>
      <c r="P25" s="3" t="s">
        <v>15</v>
      </c>
      <c r="Q25" s="3" t="s">
        <v>801</v>
      </c>
      <c r="R25" s="3">
        <v>20146671137</v>
      </c>
      <c r="S25" s="3" t="s">
        <v>802</v>
      </c>
      <c r="T25" s="3" t="s">
        <v>803</v>
      </c>
      <c r="U25" s="3">
        <v>3334</v>
      </c>
      <c r="V25" s="3" t="s">
        <v>6</v>
      </c>
      <c r="W25" s="3" t="s">
        <v>7</v>
      </c>
      <c r="X25" s="3">
        <v>3743</v>
      </c>
      <c r="Y25" s="3">
        <v>420658</v>
      </c>
      <c r="AC25" s="3"/>
      <c r="AD25" s="3">
        <v>9</v>
      </c>
      <c r="AE25" s="3">
        <v>48471</v>
      </c>
      <c r="AF25" s="3">
        <v>96942</v>
      </c>
      <c r="AG25" s="3">
        <v>0</v>
      </c>
      <c r="AH25" s="3">
        <v>550</v>
      </c>
      <c r="AI25" s="3">
        <v>0</v>
      </c>
      <c r="AJ25" s="3">
        <v>0</v>
      </c>
      <c r="AK25" s="3" t="s">
        <v>1213</v>
      </c>
      <c r="AL25" s="3" t="s">
        <v>10</v>
      </c>
    </row>
    <row r="26" spans="1:38" hidden="1" x14ac:dyDescent="0.25">
      <c r="A26" t="s">
        <v>806</v>
      </c>
      <c r="D26" s="3" t="s">
        <v>1231</v>
      </c>
      <c r="E26" s="3" t="s">
        <v>799</v>
      </c>
      <c r="F26" s="3" t="str">
        <f>CONCATENATE("W", E26)</f>
        <v>WDBRN56J7AE066957</v>
      </c>
      <c r="G26" s="3" t="s">
        <v>1138</v>
      </c>
      <c r="H26" s="3">
        <v>2008</v>
      </c>
      <c r="I26" s="5" t="s">
        <v>1128</v>
      </c>
      <c r="J26" s="3">
        <v>95146</v>
      </c>
      <c r="K26" s="3" t="s">
        <v>13</v>
      </c>
      <c r="O26" s="3" t="s">
        <v>807</v>
      </c>
      <c r="P26" s="3" t="s">
        <v>15</v>
      </c>
      <c r="Q26" s="3" t="s">
        <v>801</v>
      </c>
      <c r="R26" s="3">
        <v>20146671137</v>
      </c>
      <c r="S26" s="3" t="s">
        <v>802</v>
      </c>
      <c r="T26" s="3" t="s">
        <v>803</v>
      </c>
      <c r="U26" s="3">
        <v>3334</v>
      </c>
      <c r="V26" s="3" t="s">
        <v>6</v>
      </c>
      <c r="W26" s="3" t="s">
        <v>7</v>
      </c>
      <c r="X26" s="3">
        <v>3743</v>
      </c>
      <c r="Y26" s="3">
        <v>420658</v>
      </c>
      <c r="AC26" s="3"/>
      <c r="AD26" s="3">
        <v>9</v>
      </c>
      <c r="AE26" s="3">
        <v>48471</v>
      </c>
      <c r="AF26" s="3">
        <v>135719</v>
      </c>
      <c r="AG26" s="3">
        <v>0</v>
      </c>
      <c r="AH26" s="3">
        <v>150</v>
      </c>
      <c r="AI26" s="3">
        <v>0</v>
      </c>
      <c r="AJ26" s="3">
        <v>0</v>
      </c>
      <c r="AK26" s="3" t="s">
        <v>1213</v>
      </c>
      <c r="AL26" s="3" t="s">
        <v>10</v>
      </c>
    </row>
    <row r="27" spans="1:38" x14ac:dyDescent="0.25">
      <c r="A27" t="s">
        <v>561</v>
      </c>
      <c r="B27">
        <f>COUNTIFS(F:F,F21)</f>
        <v>2</v>
      </c>
      <c r="C27">
        <f>COUNTIFS(D:D,D21,F:F,F21)</f>
        <v>1</v>
      </c>
      <c r="D27" s="3" t="s">
        <v>1344</v>
      </c>
      <c r="E27" s="3" t="s">
        <v>562</v>
      </c>
      <c r="F27" s="3" t="str">
        <f>CONCATENATE("W", E27)</f>
        <v>WDDGF4HB0EA868565</v>
      </c>
      <c r="G27" s="3" t="s">
        <v>1161</v>
      </c>
      <c r="H27" s="3"/>
      <c r="I27" s="5" t="s">
        <v>1128</v>
      </c>
      <c r="J27" s="3">
        <v>24468</v>
      </c>
      <c r="K27" s="3" t="s">
        <v>0</v>
      </c>
      <c r="O27" s="3" t="s">
        <v>21</v>
      </c>
      <c r="P27" s="3" t="s">
        <v>15</v>
      </c>
      <c r="T27" s="3" t="s">
        <v>200</v>
      </c>
      <c r="U27" s="3">
        <v>30708383712</v>
      </c>
      <c r="V27" s="3" t="s">
        <v>201</v>
      </c>
      <c r="W27" s="3" t="s">
        <v>202</v>
      </c>
      <c r="X27" s="3">
        <v>3364</v>
      </c>
      <c r="Y27" s="3" t="s">
        <v>6</v>
      </c>
      <c r="Z27" s="3" t="s">
        <v>7</v>
      </c>
      <c r="AA27" s="3">
        <v>3755</v>
      </c>
      <c r="AB27" s="3">
        <v>470179470</v>
      </c>
      <c r="AC27" s="3"/>
      <c r="AD27" s="3">
        <v>9</v>
      </c>
      <c r="AE27" s="3">
        <v>48471</v>
      </c>
      <c r="AF27" s="3">
        <v>92095</v>
      </c>
      <c r="AG27" s="3">
        <v>0</v>
      </c>
      <c r="AH27" s="3">
        <v>210</v>
      </c>
      <c r="AI27" s="3">
        <v>0</v>
      </c>
      <c r="AJ27" s="3">
        <v>0</v>
      </c>
      <c r="AK27" s="3" t="s">
        <v>1213</v>
      </c>
      <c r="AL27" s="3" t="s">
        <v>10</v>
      </c>
    </row>
    <row r="28" spans="1:38" x14ac:dyDescent="0.25">
      <c r="A28" t="s">
        <v>563</v>
      </c>
      <c r="B28">
        <f>COUNTIFS(F:F,F22)</f>
        <v>6</v>
      </c>
      <c r="C28">
        <f>COUNTIFS(D:D,D22,F:F,F22)</f>
        <v>1</v>
      </c>
      <c r="D28" t="str">
        <f>LEFT(A28,5)</f>
        <v>21046</v>
      </c>
      <c r="E28" t="s">
        <v>564</v>
      </c>
      <c r="F28" t="str">
        <f>CONCATENATE("W",E28)</f>
        <v>WDCGG9AB9EG196477</v>
      </c>
      <c r="G28" t="s">
        <v>1147</v>
      </c>
      <c r="H28">
        <v>2014</v>
      </c>
      <c r="I28" s="1" t="s">
        <v>1128</v>
      </c>
      <c r="J28">
        <v>82774</v>
      </c>
      <c r="K28" t="s">
        <v>255</v>
      </c>
      <c r="L28" s="1">
        <v>0.4694444444444445</v>
      </c>
      <c r="M28">
        <v>827740</v>
      </c>
      <c r="N28">
        <v>1</v>
      </c>
      <c r="O28" t="s">
        <v>565</v>
      </c>
      <c r="P28" t="s">
        <v>15</v>
      </c>
      <c r="Q28" t="s">
        <v>16</v>
      </c>
      <c r="R28">
        <v>20111877794</v>
      </c>
      <c r="S28" t="s">
        <v>17</v>
      </c>
      <c r="T28" t="s">
        <v>5</v>
      </c>
      <c r="U28">
        <v>3300</v>
      </c>
      <c r="V28" t="s">
        <v>6</v>
      </c>
      <c r="W28" t="s">
        <v>7</v>
      </c>
      <c r="X28">
        <v>376</v>
      </c>
      <c r="Y28">
        <v>459709815</v>
      </c>
      <c r="AC28">
        <v>9</v>
      </c>
      <c r="AD28">
        <v>48471</v>
      </c>
      <c r="AE28">
        <v>218120</v>
      </c>
      <c r="AF28">
        <v>983841</v>
      </c>
      <c r="AG28">
        <v>450</v>
      </c>
      <c r="AH28">
        <v>10797266</v>
      </c>
      <c r="AI28" t="s">
        <v>9</v>
      </c>
      <c r="AJ28" t="s">
        <v>10</v>
      </c>
    </row>
    <row r="29" spans="1:38" hidden="1" x14ac:dyDescent="0.25">
      <c r="A29" t="s">
        <v>510</v>
      </c>
      <c r="D29" t="str">
        <f>LEFT(A29,5)</f>
        <v>21006</v>
      </c>
      <c r="E29" t="s">
        <v>511</v>
      </c>
      <c r="F29" t="str">
        <f>CONCATENATE("W",E29)</f>
        <v>WDCAB13E35A530180</v>
      </c>
      <c r="G29" t="s">
        <v>1139</v>
      </c>
      <c r="H29">
        <v>2005</v>
      </c>
      <c r="I29" s="1" t="s">
        <v>1128</v>
      </c>
      <c r="J29">
        <v>303757</v>
      </c>
      <c r="K29" t="s">
        <v>488</v>
      </c>
      <c r="L29" s="1">
        <v>0.60138888888888886</v>
      </c>
      <c r="M29">
        <v>3037570</v>
      </c>
      <c r="N29">
        <v>1</v>
      </c>
      <c r="O29" t="s">
        <v>512</v>
      </c>
      <c r="P29" t="s">
        <v>15</v>
      </c>
      <c r="Q29" t="s">
        <v>513</v>
      </c>
      <c r="R29">
        <v>20167489231</v>
      </c>
      <c r="S29" t="s">
        <v>514</v>
      </c>
      <c r="T29" t="s">
        <v>202</v>
      </c>
      <c r="U29">
        <v>3364</v>
      </c>
      <c r="V29" t="s">
        <v>6</v>
      </c>
      <c r="W29" t="s">
        <v>7</v>
      </c>
      <c r="X29">
        <v>3755</v>
      </c>
      <c r="Y29">
        <v>438986</v>
      </c>
      <c r="AA29" t="s">
        <v>515</v>
      </c>
      <c r="AB29" t="s">
        <v>516</v>
      </c>
      <c r="AC29">
        <v>9</v>
      </c>
      <c r="AD29">
        <v>48471</v>
      </c>
      <c r="AE29">
        <v>19388</v>
      </c>
      <c r="AF29">
        <v>0</v>
      </c>
      <c r="AG29">
        <v>40</v>
      </c>
      <c r="AH29">
        <v>0</v>
      </c>
      <c r="AI29" t="s">
        <v>9</v>
      </c>
      <c r="AJ29" t="s">
        <v>10</v>
      </c>
    </row>
    <row r="30" spans="1:38" x14ac:dyDescent="0.25">
      <c r="A30" t="s">
        <v>808</v>
      </c>
      <c r="B30">
        <f>COUNTIFS(F:F,F24)</f>
        <v>4</v>
      </c>
      <c r="C30">
        <f>COUNTIFS(D:D,D24,F:F,F24)</f>
        <v>1</v>
      </c>
      <c r="D30" t="str">
        <f>LEFT(A30,5)</f>
        <v>21056</v>
      </c>
      <c r="E30" t="s">
        <v>809</v>
      </c>
      <c r="F30" t="str">
        <f>CONCATENATE("W",E30)</f>
        <v>WDDGF41X19A169831</v>
      </c>
      <c r="G30" t="s">
        <v>1159</v>
      </c>
      <c r="H30">
        <v>2008</v>
      </c>
      <c r="I30" s="1" t="s">
        <v>1128</v>
      </c>
      <c r="J30">
        <v>76726</v>
      </c>
      <c r="K30" t="s">
        <v>498</v>
      </c>
      <c r="L30" s="1">
        <v>0.4375</v>
      </c>
      <c r="M30">
        <v>767260</v>
      </c>
      <c r="N30">
        <v>1</v>
      </c>
      <c r="O30" t="s">
        <v>810</v>
      </c>
      <c r="P30" t="s">
        <v>2</v>
      </c>
      <c r="Q30" t="s">
        <v>811</v>
      </c>
      <c r="R30">
        <v>17090149</v>
      </c>
      <c r="S30" t="s">
        <v>812</v>
      </c>
      <c r="T30" t="s">
        <v>304</v>
      </c>
      <c r="U30">
        <v>3350</v>
      </c>
      <c r="V30" t="s">
        <v>6</v>
      </c>
      <c r="W30" t="s">
        <v>7</v>
      </c>
      <c r="X30">
        <v>3758</v>
      </c>
      <c r="Y30">
        <v>423210</v>
      </c>
      <c r="AA30" t="s">
        <v>813</v>
      </c>
      <c r="AB30" t="s">
        <v>791</v>
      </c>
      <c r="AC30">
        <v>9</v>
      </c>
      <c r="AD30">
        <v>48471</v>
      </c>
      <c r="AE30">
        <v>87248</v>
      </c>
      <c r="AF30">
        <v>0</v>
      </c>
      <c r="AG30">
        <v>180</v>
      </c>
      <c r="AH30">
        <v>223238</v>
      </c>
      <c r="AI30" t="s">
        <v>9</v>
      </c>
      <c r="AJ30" t="s">
        <v>10</v>
      </c>
    </row>
    <row r="31" spans="1:38" hidden="1" x14ac:dyDescent="0.25">
      <c r="A31" t="s">
        <v>510</v>
      </c>
      <c r="D31" s="3" t="s">
        <v>1233</v>
      </c>
      <c r="E31" s="3" t="s">
        <v>511</v>
      </c>
      <c r="F31" s="3" t="str">
        <f>CONCATENATE("W", E31)</f>
        <v>WDCAB13E35A530180</v>
      </c>
      <c r="G31" s="3" t="s">
        <v>1139</v>
      </c>
      <c r="H31" s="3">
        <v>2005</v>
      </c>
      <c r="I31" s="5" t="s">
        <v>1128</v>
      </c>
      <c r="J31" s="3">
        <v>303757</v>
      </c>
      <c r="K31" s="3" t="s">
        <v>488</v>
      </c>
      <c r="O31" s="3" t="s">
        <v>512</v>
      </c>
      <c r="P31" s="3" t="s">
        <v>15</v>
      </c>
      <c r="Q31" s="3" t="s">
        <v>513</v>
      </c>
      <c r="R31" s="3">
        <v>20167489231</v>
      </c>
      <c r="S31" s="3" t="s">
        <v>514</v>
      </c>
      <c r="T31" s="3" t="s">
        <v>202</v>
      </c>
      <c r="U31" s="3">
        <v>3364</v>
      </c>
      <c r="V31" s="3" t="s">
        <v>6</v>
      </c>
      <c r="W31" s="3" t="s">
        <v>7</v>
      </c>
      <c r="X31" s="3">
        <v>3755</v>
      </c>
      <c r="Y31" s="3">
        <v>438986</v>
      </c>
      <c r="Z31" s="3" t="s">
        <v>515</v>
      </c>
      <c r="AD31" s="3">
        <v>9</v>
      </c>
      <c r="AE31" s="3">
        <v>48471</v>
      </c>
      <c r="AF31" s="3">
        <v>19388</v>
      </c>
      <c r="AG31" s="3">
        <v>0</v>
      </c>
      <c r="AH31" s="3">
        <v>50</v>
      </c>
      <c r="AI31" s="3">
        <v>0</v>
      </c>
      <c r="AJ31" s="3">
        <v>0</v>
      </c>
      <c r="AK31" s="3" t="s">
        <v>1213</v>
      </c>
      <c r="AL31" s="3" t="s">
        <v>10</v>
      </c>
    </row>
    <row r="32" spans="1:38" x14ac:dyDescent="0.25">
      <c r="A32" t="s">
        <v>756</v>
      </c>
      <c r="B32">
        <f>COUNTIFS(F:F,F26)</f>
        <v>6</v>
      </c>
      <c r="C32">
        <f>COUNTIFS(D:D,D26,F:F,F26)</f>
        <v>1</v>
      </c>
      <c r="D32" s="3" t="s">
        <v>1392</v>
      </c>
      <c r="E32" s="3" t="s">
        <v>757</v>
      </c>
      <c r="F32" s="3" t="str">
        <f>CONCATENATE("W", E32)</f>
        <v>WDDGF4JB7DF935268</v>
      </c>
      <c r="G32" s="3" t="s">
        <v>1169</v>
      </c>
      <c r="H32" s="3">
        <v>2012</v>
      </c>
      <c r="I32" s="5" t="s">
        <v>1128</v>
      </c>
      <c r="J32" s="3">
        <v>68322</v>
      </c>
      <c r="K32" s="3" t="s">
        <v>480</v>
      </c>
      <c r="O32" s="3" t="s">
        <v>165</v>
      </c>
      <c r="P32" s="3" t="s">
        <v>2</v>
      </c>
      <c r="T32" s="3" t="s">
        <v>758</v>
      </c>
      <c r="U32" s="3">
        <v>20238972</v>
      </c>
      <c r="V32" s="3" t="s">
        <v>759</v>
      </c>
      <c r="W32" s="3" t="s">
        <v>278</v>
      </c>
      <c r="X32" s="3">
        <v>3364</v>
      </c>
      <c r="Y32" s="3" t="s">
        <v>6</v>
      </c>
      <c r="Z32" s="3" t="s">
        <v>7</v>
      </c>
      <c r="AA32" s="3">
        <v>3755</v>
      </c>
      <c r="AB32" s="3">
        <v>460673</v>
      </c>
      <c r="AC32" s="3"/>
      <c r="AD32" s="3">
        <v>9</v>
      </c>
      <c r="AE32" s="3">
        <v>48471</v>
      </c>
      <c r="AF32" s="3">
        <v>96942</v>
      </c>
      <c r="AG32" s="3">
        <v>0</v>
      </c>
      <c r="AH32" s="3">
        <v>180</v>
      </c>
      <c r="AI32" s="3">
        <v>0</v>
      </c>
      <c r="AJ32" s="3">
        <v>0</v>
      </c>
      <c r="AK32" s="3" t="s">
        <v>1213</v>
      </c>
      <c r="AL32" s="3" t="s">
        <v>10</v>
      </c>
    </row>
    <row r="33" spans="1:38" x14ac:dyDescent="0.25">
      <c r="A33" t="s">
        <v>496</v>
      </c>
      <c r="B33">
        <f>COUNTIFS(F:F,F27)</f>
        <v>2</v>
      </c>
      <c r="C33">
        <f>COUNTIFS(D:D,D27,F:F,F27)</f>
        <v>1</v>
      </c>
      <c r="D33" t="str">
        <f>LEFT(A33,5)</f>
        <v>21057</v>
      </c>
      <c r="E33" t="s">
        <v>497</v>
      </c>
      <c r="F33" t="str">
        <f>CONCATENATE("W",E33)</f>
        <v>WDDGF4JBXDA800847</v>
      </c>
      <c r="G33" t="s">
        <v>1159</v>
      </c>
      <c r="H33">
        <v>2012</v>
      </c>
      <c r="I33" s="1" t="s">
        <v>1128</v>
      </c>
      <c r="J33">
        <v>36555</v>
      </c>
      <c r="K33" t="s">
        <v>498</v>
      </c>
      <c r="L33" s="1">
        <v>0.54166666666666663</v>
      </c>
      <c r="M33">
        <v>365550</v>
      </c>
      <c r="N33">
        <v>1</v>
      </c>
      <c r="O33" t="s">
        <v>76</v>
      </c>
      <c r="P33" t="s">
        <v>2</v>
      </c>
      <c r="Q33" t="s">
        <v>499</v>
      </c>
      <c r="R33">
        <v>32596755</v>
      </c>
      <c r="S33" t="s">
        <v>500</v>
      </c>
      <c r="T33" t="s">
        <v>501</v>
      </c>
      <c r="U33">
        <v>3308</v>
      </c>
      <c r="V33" t="s">
        <v>6</v>
      </c>
      <c r="W33" t="s">
        <v>7</v>
      </c>
      <c r="X33">
        <v>376</v>
      </c>
      <c r="Y33">
        <v>154211841</v>
      </c>
      <c r="AC33">
        <v>9</v>
      </c>
      <c r="AD33">
        <v>48471</v>
      </c>
      <c r="AE33">
        <v>87248</v>
      </c>
      <c r="AF33">
        <v>0</v>
      </c>
      <c r="AG33">
        <v>180</v>
      </c>
      <c r="AH33">
        <v>260297</v>
      </c>
      <c r="AI33" t="s">
        <v>9</v>
      </c>
      <c r="AJ33" t="s">
        <v>10</v>
      </c>
    </row>
    <row r="34" spans="1:38" x14ac:dyDescent="0.25">
      <c r="A34" t="s">
        <v>18</v>
      </c>
      <c r="B34">
        <f>COUNTIFS(F:F,F28)</f>
        <v>6</v>
      </c>
      <c r="C34">
        <f>COUNTIFS(D:D,D28,F:F,F28)</f>
        <v>1</v>
      </c>
      <c r="D34" s="3" t="s">
        <v>1406</v>
      </c>
      <c r="E34" s="3" t="s">
        <v>19</v>
      </c>
      <c r="F34" s="3" t="str">
        <f>CONCATENATE("W", E34)</f>
        <v>WDDGF7HB7DA841072</v>
      </c>
      <c r="G34" s="3" t="s">
        <v>1162</v>
      </c>
      <c r="H34" s="3">
        <v>2011</v>
      </c>
      <c r="I34" s="5" t="s">
        <v>1128</v>
      </c>
      <c r="J34" s="3">
        <v>7870</v>
      </c>
      <c r="K34" s="3" t="s">
        <v>20</v>
      </c>
      <c r="O34" s="3" t="s">
        <v>21</v>
      </c>
      <c r="P34" s="3" t="s">
        <v>15</v>
      </c>
      <c r="T34" s="3" t="s">
        <v>22</v>
      </c>
      <c r="U34" s="3">
        <v>20128522345</v>
      </c>
      <c r="V34" s="3" t="s">
        <v>23</v>
      </c>
      <c r="W34" s="3" t="s">
        <v>5</v>
      </c>
      <c r="X34" s="3">
        <v>3300</v>
      </c>
      <c r="Y34" s="3" t="s">
        <v>6</v>
      </c>
      <c r="Z34" s="3" t="s">
        <v>7</v>
      </c>
      <c r="AA34" s="3">
        <v>44357</v>
      </c>
      <c r="AB34" s="3">
        <v>50</v>
      </c>
      <c r="AC34" s="3"/>
      <c r="AD34" s="3">
        <v>9</v>
      </c>
      <c r="AE34" s="3">
        <v>48471</v>
      </c>
      <c r="AF34" s="3">
        <v>130872</v>
      </c>
      <c r="AG34" s="3">
        <v>0</v>
      </c>
      <c r="AH34" s="3">
        <v>230</v>
      </c>
      <c r="AI34" s="3">
        <v>0</v>
      </c>
      <c r="AJ34" s="3">
        <v>0</v>
      </c>
      <c r="AK34" s="3" t="s">
        <v>1213</v>
      </c>
      <c r="AL34" s="3" t="s">
        <v>10</v>
      </c>
    </row>
    <row r="35" spans="1:38" x14ac:dyDescent="0.25">
      <c r="A35" t="s">
        <v>571</v>
      </c>
      <c r="B35">
        <f>COUNTIFS(F:F,F29)</f>
        <v>4</v>
      </c>
      <c r="C35">
        <f>COUNTIFS(D:D,D29,F:F,F29)</f>
        <v>1</v>
      </c>
      <c r="D35" t="str">
        <f>LEFT(A35,5)</f>
        <v>21058</v>
      </c>
      <c r="E35" t="s">
        <v>572</v>
      </c>
      <c r="F35" t="str">
        <f>CONCATENATE("W",E35)</f>
        <v>WDDGJ4HB2DG017913</v>
      </c>
      <c r="G35" t="s">
        <v>1164</v>
      </c>
      <c r="H35">
        <v>2013</v>
      </c>
      <c r="I35" s="1" t="s">
        <v>1128</v>
      </c>
      <c r="J35">
        <v>19459</v>
      </c>
      <c r="K35" t="s">
        <v>498</v>
      </c>
      <c r="L35" s="1">
        <v>0.54166666666666663</v>
      </c>
      <c r="M35">
        <v>194590</v>
      </c>
      <c r="N35">
        <v>1</v>
      </c>
      <c r="O35" t="s">
        <v>76</v>
      </c>
      <c r="P35" t="s">
        <v>2</v>
      </c>
      <c r="Q35" t="s">
        <v>573</v>
      </c>
      <c r="R35">
        <v>14082888</v>
      </c>
      <c r="S35" t="s">
        <v>574</v>
      </c>
      <c r="T35" t="s">
        <v>575</v>
      </c>
      <c r="U35">
        <v>3357</v>
      </c>
      <c r="V35" t="s">
        <v>6</v>
      </c>
      <c r="W35" t="s">
        <v>7</v>
      </c>
      <c r="X35">
        <v>3757</v>
      </c>
      <c r="Y35">
        <v>15408549</v>
      </c>
      <c r="AA35" t="s">
        <v>576</v>
      </c>
      <c r="AB35" t="s">
        <v>577</v>
      </c>
      <c r="AC35">
        <v>9</v>
      </c>
      <c r="AD35">
        <v>48471</v>
      </c>
      <c r="AE35">
        <v>116330</v>
      </c>
      <c r="AF35">
        <v>0</v>
      </c>
      <c r="AG35">
        <v>240</v>
      </c>
      <c r="AH35">
        <v>260297</v>
      </c>
      <c r="AI35" t="s">
        <v>9</v>
      </c>
      <c r="AJ35" t="s">
        <v>10</v>
      </c>
    </row>
    <row r="36" spans="1:38" x14ac:dyDescent="0.25">
      <c r="A36" t="s">
        <v>1015</v>
      </c>
      <c r="B36">
        <f>COUNTIFS(F:F,F30)</f>
        <v>4</v>
      </c>
      <c r="C36">
        <f>COUNTIFS(D:D,D30,F:F,F30)</f>
        <v>1</v>
      </c>
      <c r="D36" s="3" t="s">
        <v>1300</v>
      </c>
      <c r="E36" s="3" t="s">
        <v>1016</v>
      </c>
      <c r="F36" s="3" t="str">
        <f>CONCATENATE("W", E36)</f>
        <v>WDDBF4DB1EJ106605</v>
      </c>
      <c r="G36" s="3" t="s">
        <v>1149</v>
      </c>
      <c r="H36" s="3">
        <v>2014</v>
      </c>
      <c r="I36" s="5" t="s">
        <v>1128</v>
      </c>
      <c r="J36" s="3">
        <v>24655</v>
      </c>
      <c r="K36" s="3" t="s">
        <v>66</v>
      </c>
      <c r="O36" s="3" t="s">
        <v>76</v>
      </c>
      <c r="P36" s="3" t="s">
        <v>15</v>
      </c>
      <c r="T36" s="3" t="s">
        <v>1017</v>
      </c>
      <c r="U36" s="3">
        <v>20143829031</v>
      </c>
      <c r="V36" s="3" t="s">
        <v>1018</v>
      </c>
      <c r="W36" s="3" t="s">
        <v>79</v>
      </c>
      <c r="X36" s="3">
        <v>3360</v>
      </c>
      <c r="Y36" s="3" t="s">
        <v>6</v>
      </c>
      <c r="Z36" s="3" t="s">
        <v>7</v>
      </c>
      <c r="AA36" s="3">
        <v>3755</v>
      </c>
      <c r="AB36" s="3">
        <v>409940</v>
      </c>
      <c r="AC36" s="3"/>
      <c r="AD36" s="3">
        <v>9</v>
      </c>
      <c r="AE36" s="3">
        <v>48471</v>
      </c>
      <c r="AF36" s="3">
        <v>135719</v>
      </c>
      <c r="AG36" s="3">
        <v>0</v>
      </c>
      <c r="AH36" s="3">
        <v>70</v>
      </c>
      <c r="AI36" s="3">
        <v>0</v>
      </c>
      <c r="AJ36" s="3">
        <v>0</v>
      </c>
      <c r="AK36" s="3" t="s">
        <v>1213</v>
      </c>
      <c r="AL36" s="3" t="s">
        <v>10</v>
      </c>
    </row>
    <row r="37" spans="1:38" x14ac:dyDescent="0.25">
      <c r="A37" t="s">
        <v>583</v>
      </c>
      <c r="B37">
        <f>COUNTIFS(F:F,F31)</f>
        <v>4</v>
      </c>
      <c r="C37">
        <f>COUNTIFS(D:D,D31,F:F,F31)</f>
        <v>1</v>
      </c>
      <c r="D37" t="str">
        <f>LEFT(A37,5)</f>
        <v>21065</v>
      </c>
      <c r="E37" t="s">
        <v>584</v>
      </c>
      <c r="F37" t="str">
        <f>CONCATENATE("W",E37)</f>
        <v>WDDBF4DB4EJ160030</v>
      </c>
      <c r="G37" t="s">
        <v>1149</v>
      </c>
      <c r="H37">
        <v>2013</v>
      </c>
      <c r="I37" s="1" t="s">
        <v>1128</v>
      </c>
      <c r="J37">
        <v>36064</v>
      </c>
      <c r="K37" t="s">
        <v>498</v>
      </c>
      <c r="L37" s="1">
        <v>0.72916666666666663</v>
      </c>
      <c r="M37">
        <v>360640</v>
      </c>
      <c r="N37">
        <v>1</v>
      </c>
      <c r="O37" t="s">
        <v>76</v>
      </c>
      <c r="P37" t="s">
        <v>2</v>
      </c>
      <c r="Q37" t="s">
        <v>585</v>
      </c>
      <c r="R37">
        <v>14136532</v>
      </c>
      <c r="S37" t="s">
        <v>586</v>
      </c>
      <c r="T37" t="s">
        <v>587</v>
      </c>
      <c r="U37">
        <v>3364</v>
      </c>
      <c r="V37" t="s">
        <v>6</v>
      </c>
      <c r="W37" t="s">
        <v>7</v>
      </c>
      <c r="X37">
        <v>3755</v>
      </c>
      <c r="Y37">
        <v>15582476</v>
      </c>
      <c r="AA37" t="s">
        <v>588</v>
      </c>
      <c r="AB37" t="s">
        <v>71</v>
      </c>
      <c r="AC37">
        <v>9</v>
      </c>
      <c r="AD37">
        <v>48471</v>
      </c>
      <c r="AE37">
        <v>58165</v>
      </c>
      <c r="AF37">
        <v>0</v>
      </c>
      <c r="AG37">
        <v>120</v>
      </c>
      <c r="AH37">
        <v>242373</v>
      </c>
      <c r="AI37" t="s">
        <v>9</v>
      </c>
      <c r="AJ37" t="s">
        <v>10</v>
      </c>
    </row>
    <row r="38" spans="1:38" x14ac:dyDescent="0.25">
      <c r="A38" t="s">
        <v>989</v>
      </c>
      <c r="B38">
        <f>COUNTIFS(F:F,F32)</f>
        <v>4</v>
      </c>
      <c r="C38">
        <f>COUNTIFS(D:D,D32,F:F,F32)</f>
        <v>1</v>
      </c>
      <c r="D38" s="3" t="s">
        <v>1380</v>
      </c>
      <c r="E38" s="3" t="s">
        <v>990</v>
      </c>
      <c r="F38" s="3" t="str">
        <f>CONCATENATE("W", E38)</f>
        <v>WDDGF4JB2EG235931</v>
      </c>
      <c r="G38" s="3" t="s">
        <v>1159</v>
      </c>
      <c r="H38" s="3">
        <v>2013</v>
      </c>
      <c r="I38" s="5" t="s">
        <v>1128</v>
      </c>
      <c r="J38" s="3">
        <v>5706</v>
      </c>
      <c r="K38" s="3" t="s">
        <v>991</v>
      </c>
      <c r="O38" s="3" t="s">
        <v>992</v>
      </c>
      <c r="P38" s="3" t="s">
        <v>15</v>
      </c>
      <c r="T38" s="3" t="s">
        <v>993</v>
      </c>
      <c r="U38" s="3">
        <v>20109923975</v>
      </c>
      <c r="V38" s="3" t="s">
        <v>994</v>
      </c>
      <c r="W38" s="3" t="s">
        <v>995</v>
      </c>
      <c r="X38" s="3">
        <v>3332</v>
      </c>
      <c r="Y38" s="3" t="s">
        <v>6</v>
      </c>
      <c r="Z38" s="3" t="s">
        <v>7</v>
      </c>
      <c r="AA38" s="3">
        <v>3743</v>
      </c>
      <c r="AB38" s="3">
        <v>15414261</v>
      </c>
      <c r="AC38" s="3" t="s">
        <v>996</v>
      </c>
      <c r="AD38" s="3">
        <v>9</v>
      </c>
      <c r="AE38" s="3">
        <v>42727</v>
      </c>
      <c r="AF38" s="3">
        <v>68363</v>
      </c>
      <c r="AG38" s="3">
        <v>0</v>
      </c>
      <c r="AH38" s="3">
        <v>250</v>
      </c>
      <c r="AI38" s="3">
        <v>0</v>
      </c>
      <c r="AJ38" s="3">
        <v>0</v>
      </c>
      <c r="AK38" s="3" t="s">
        <v>1213</v>
      </c>
      <c r="AL38" s="3" t="s">
        <v>10</v>
      </c>
    </row>
    <row r="39" spans="1:38" x14ac:dyDescent="0.25">
      <c r="A39" t="s">
        <v>632</v>
      </c>
      <c r="B39">
        <f>COUNTIFS(F:F,F33)</f>
        <v>2</v>
      </c>
      <c r="C39">
        <f>COUNTIFS(D:D,D33,F:F,F33)</f>
        <v>1</v>
      </c>
      <c r="D39" t="str">
        <f>LEFT(A39,5)</f>
        <v>21066</v>
      </c>
      <c r="E39" t="s">
        <v>626</v>
      </c>
      <c r="F39" t="str">
        <f>CONCATENATE("W",E39)</f>
        <v>WDDGF4JB3EG164982</v>
      </c>
      <c r="G39" t="s">
        <v>1159</v>
      </c>
      <c r="H39">
        <v>2013</v>
      </c>
      <c r="I39" s="1" t="s">
        <v>1128</v>
      </c>
      <c r="J39">
        <v>36326</v>
      </c>
      <c r="K39" t="s">
        <v>145</v>
      </c>
      <c r="L39" s="1">
        <v>0.75</v>
      </c>
      <c r="M39">
        <v>363260</v>
      </c>
      <c r="N39">
        <v>1</v>
      </c>
      <c r="O39" t="s">
        <v>633</v>
      </c>
      <c r="P39" t="s">
        <v>2</v>
      </c>
      <c r="Q39" t="s">
        <v>634</v>
      </c>
      <c r="R39">
        <v>74865150</v>
      </c>
      <c r="S39" t="s">
        <v>635</v>
      </c>
      <c r="T39" t="s">
        <v>5</v>
      </c>
      <c r="U39">
        <v>3300</v>
      </c>
      <c r="V39" t="s">
        <v>6</v>
      </c>
      <c r="W39" t="s">
        <v>7</v>
      </c>
      <c r="X39">
        <v>376</v>
      </c>
      <c r="Y39">
        <v>154586027</v>
      </c>
      <c r="AA39" t="s">
        <v>155</v>
      </c>
      <c r="AB39" t="s">
        <v>156</v>
      </c>
      <c r="AC39">
        <v>9</v>
      </c>
      <c r="AD39">
        <v>42727</v>
      </c>
      <c r="AE39">
        <v>0</v>
      </c>
      <c r="AF39">
        <v>0</v>
      </c>
      <c r="AG39">
        <v>0</v>
      </c>
      <c r="AH39">
        <v>1575711</v>
      </c>
      <c r="AI39" t="s">
        <v>9</v>
      </c>
      <c r="AJ39" t="s">
        <v>10</v>
      </c>
    </row>
    <row r="40" spans="1:38" x14ac:dyDescent="0.25">
      <c r="A40" t="s">
        <v>143</v>
      </c>
      <c r="B40">
        <f>COUNTIFS(F:F,F34)</f>
        <v>2</v>
      </c>
      <c r="C40">
        <f>COUNTIFS(D:D,D34,F:F,F34)</f>
        <v>1</v>
      </c>
      <c r="D40" t="str">
        <f>LEFT(A40,5)</f>
        <v>21069</v>
      </c>
      <c r="E40" t="s">
        <v>144</v>
      </c>
      <c r="F40" t="str">
        <f>CONCATENATE("W",E40)</f>
        <v>WDDGF4BB0AF455129</v>
      </c>
      <c r="G40" t="s">
        <v>1134</v>
      </c>
      <c r="H40">
        <v>2010</v>
      </c>
      <c r="I40" s="1" t="s">
        <v>1128</v>
      </c>
      <c r="J40">
        <v>42578</v>
      </c>
      <c r="K40" t="s">
        <v>145</v>
      </c>
      <c r="L40" s="1">
        <v>0.52083333333333337</v>
      </c>
      <c r="M40">
        <v>425780</v>
      </c>
      <c r="N40">
        <v>1</v>
      </c>
      <c r="O40" t="s">
        <v>146</v>
      </c>
      <c r="P40" t="s">
        <v>2</v>
      </c>
      <c r="Q40" t="s">
        <v>147</v>
      </c>
      <c r="R40">
        <v>16829162</v>
      </c>
      <c r="S40" t="s">
        <v>148</v>
      </c>
      <c r="T40" t="s">
        <v>5</v>
      </c>
      <c r="U40">
        <v>3300</v>
      </c>
      <c r="V40" t="s">
        <v>6</v>
      </c>
      <c r="W40" t="s">
        <v>7</v>
      </c>
      <c r="X40">
        <v>376</v>
      </c>
      <c r="Y40">
        <v>154646625</v>
      </c>
      <c r="AC40">
        <v>9</v>
      </c>
      <c r="AD40">
        <v>48471</v>
      </c>
      <c r="AE40">
        <v>227814</v>
      </c>
      <c r="AF40">
        <v>0</v>
      </c>
      <c r="AG40">
        <v>470</v>
      </c>
      <c r="AH40">
        <v>1206854</v>
      </c>
      <c r="AI40" t="s">
        <v>9</v>
      </c>
      <c r="AJ40" t="s">
        <v>10</v>
      </c>
    </row>
    <row r="41" spans="1:38" hidden="1" x14ac:dyDescent="0.25">
      <c r="A41" t="s">
        <v>365</v>
      </c>
      <c r="D41" t="str">
        <f>LEFT(A41,5)</f>
        <v>21027</v>
      </c>
      <c r="E41" t="s">
        <v>366</v>
      </c>
      <c r="F41" t="str">
        <f>CONCATENATE("W",E41)</f>
        <v>WDCBB72E0AA530186</v>
      </c>
      <c r="G41" t="s">
        <v>1143</v>
      </c>
      <c r="H41">
        <v>2010</v>
      </c>
      <c r="I41" s="1" t="s">
        <v>1128</v>
      </c>
      <c r="J41">
        <v>207196</v>
      </c>
      <c r="K41" t="s">
        <v>367</v>
      </c>
      <c r="L41" s="1">
        <v>0.75</v>
      </c>
      <c r="M41">
        <v>2071960</v>
      </c>
      <c r="N41">
        <v>1</v>
      </c>
      <c r="O41" t="s">
        <v>368</v>
      </c>
      <c r="P41" t="s">
        <v>15</v>
      </c>
      <c r="Q41" t="s">
        <v>369</v>
      </c>
      <c r="R41">
        <v>30687917282</v>
      </c>
      <c r="S41" t="s">
        <v>370</v>
      </c>
      <c r="T41" t="s">
        <v>278</v>
      </c>
      <c r="U41">
        <v>3364</v>
      </c>
      <c r="V41" t="s">
        <v>6</v>
      </c>
      <c r="W41" t="s">
        <v>7</v>
      </c>
      <c r="X41">
        <v>3755</v>
      </c>
      <c r="Y41">
        <v>460677</v>
      </c>
      <c r="AA41" t="s">
        <v>371</v>
      </c>
      <c r="AB41" t="s">
        <v>372</v>
      </c>
      <c r="AC41">
        <v>9</v>
      </c>
      <c r="AD41">
        <v>48471</v>
      </c>
      <c r="AE41">
        <v>33930</v>
      </c>
      <c r="AF41">
        <v>0</v>
      </c>
      <c r="AG41">
        <v>70</v>
      </c>
      <c r="AH41">
        <v>1506721</v>
      </c>
      <c r="AI41" t="s">
        <v>9</v>
      </c>
      <c r="AJ41" t="s">
        <v>10</v>
      </c>
    </row>
    <row r="42" spans="1:38" x14ac:dyDescent="0.25">
      <c r="A42" t="s">
        <v>519</v>
      </c>
      <c r="B42">
        <f>COUNTIFS(F:F,F36)</f>
        <v>2</v>
      </c>
      <c r="C42">
        <f>COUNTIFS(D:D,D36,F:F,F36)</f>
        <v>1</v>
      </c>
      <c r="D42" t="str">
        <f>LEFT(A42,5)</f>
        <v>21072</v>
      </c>
      <c r="E42" t="s">
        <v>520</v>
      </c>
      <c r="F42" t="str">
        <f>CONCATENATE("W",E42)</f>
        <v>WDCGG9AB2EG166401</v>
      </c>
      <c r="G42" t="s">
        <v>1147</v>
      </c>
      <c r="H42">
        <v>2013</v>
      </c>
      <c r="I42" s="1" t="s">
        <v>1128</v>
      </c>
      <c r="J42">
        <v>20585</v>
      </c>
      <c r="K42" t="s">
        <v>145</v>
      </c>
      <c r="L42" s="1">
        <v>0.75</v>
      </c>
      <c r="M42">
        <v>205850</v>
      </c>
      <c r="N42">
        <v>1</v>
      </c>
      <c r="O42" t="s">
        <v>521</v>
      </c>
      <c r="P42" t="s">
        <v>15</v>
      </c>
      <c r="Q42" t="s">
        <v>181</v>
      </c>
      <c r="R42">
        <v>30708379456</v>
      </c>
      <c r="S42" t="s">
        <v>182</v>
      </c>
      <c r="T42" t="s">
        <v>183</v>
      </c>
      <c r="U42">
        <v>3304</v>
      </c>
      <c r="V42" t="s">
        <v>6</v>
      </c>
      <c r="W42" t="s">
        <v>7</v>
      </c>
      <c r="X42">
        <v>376</v>
      </c>
      <c r="Y42">
        <v>4481488</v>
      </c>
      <c r="AC42">
        <v>9</v>
      </c>
      <c r="AD42">
        <v>42727</v>
      </c>
      <c r="AE42">
        <v>153817</v>
      </c>
      <c r="AF42">
        <v>0</v>
      </c>
      <c r="AG42">
        <v>360</v>
      </c>
      <c r="AH42">
        <v>496121</v>
      </c>
      <c r="AI42" t="s">
        <v>9</v>
      </c>
      <c r="AJ42" t="s">
        <v>10</v>
      </c>
    </row>
    <row r="43" spans="1:38" x14ac:dyDescent="0.25">
      <c r="A43" t="s">
        <v>690</v>
      </c>
      <c r="B43">
        <f>COUNTIFS(F:F,F37)</f>
        <v>2</v>
      </c>
      <c r="C43">
        <f>COUNTIFS(D:D,D37,F:F,F37)</f>
        <v>1</v>
      </c>
      <c r="D43" s="3" t="s">
        <v>1307</v>
      </c>
      <c r="E43" s="3" t="s">
        <v>691</v>
      </c>
      <c r="F43" s="3" t="str">
        <f>CONCATENATE("W", E43)</f>
        <v>WDDBF4DB9EJ222912</v>
      </c>
      <c r="G43" s="3" t="s">
        <v>1152</v>
      </c>
      <c r="H43" s="3">
        <v>2013</v>
      </c>
      <c r="I43" s="5" t="s">
        <v>1128</v>
      </c>
      <c r="J43" s="3">
        <v>25341</v>
      </c>
      <c r="K43" s="3" t="s">
        <v>692</v>
      </c>
      <c r="O43" s="3" t="s">
        <v>21</v>
      </c>
      <c r="P43" s="3" t="s">
        <v>2</v>
      </c>
      <c r="T43" s="3" t="s">
        <v>693</v>
      </c>
      <c r="U43" s="3">
        <v>13633687</v>
      </c>
      <c r="V43" s="3" t="s">
        <v>694</v>
      </c>
      <c r="W43" s="3" t="s">
        <v>5</v>
      </c>
      <c r="X43" s="3">
        <v>3300</v>
      </c>
      <c r="Y43" s="3" t="s">
        <v>6</v>
      </c>
      <c r="Z43" s="3" t="s">
        <v>7</v>
      </c>
      <c r="AA43" s="3">
        <v>376</v>
      </c>
      <c r="AB43" s="3">
        <v>4427014</v>
      </c>
      <c r="AC43" s="3" t="s">
        <v>695</v>
      </c>
      <c r="AD43" s="3">
        <v>9</v>
      </c>
      <c r="AE43" s="3">
        <v>48471</v>
      </c>
      <c r="AF43" s="3">
        <v>140566</v>
      </c>
      <c r="AG43" s="3">
        <v>0</v>
      </c>
      <c r="AH43" s="3">
        <v>150</v>
      </c>
      <c r="AI43" s="3">
        <v>0</v>
      </c>
      <c r="AJ43" s="3">
        <v>0</v>
      </c>
      <c r="AK43" s="3" t="s">
        <v>1213</v>
      </c>
      <c r="AL43" s="3" t="s">
        <v>10</v>
      </c>
    </row>
    <row r="44" spans="1:38" hidden="1" x14ac:dyDescent="0.25">
      <c r="A44" t="s">
        <v>365</v>
      </c>
      <c r="D44" s="3" t="s">
        <v>1239</v>
      </c>
      <c r="E44" s="3" t="s">
        <v>366</v>
      </c>
      <c r="F44" s="3" t="str">
        <f>CONCATENATE("W", E44)</f>
        <v>WDCBB72E0AA530186</v>
      </c>
      <c r="G44" s="3" t="s">
        <v>1143</v>
      </c>
      <c r="H44" s="3">
        <v>2010</v>
      </c>
      <c r="I44" s="5" t="s">
        <v>1128</v>
      </c>
      <c r="J44" s="3">
        <v>207196</v>
      </c>
      <c r="K44" s="3" t="s">
        <v>367</v>
      </c>
      <c r="O44" s="3" t="s">
        <v>368</v>
      </c>
      <c r="P44" s="3" t="s">
        <v>15</v>
      </c>
      <c r="T44" s="3" t="s">
        <v>369</v>
      </c>
      <c r="U44" s="3">
        <v>30687917282</v>
      </c>
      <c r="V44" s="3" t="s">
        <v>370</v>
      </c>
      <c r="W44" s="3" t="s">
        <v>278</v>
      </c>
      <c r="X44" s="3">
        <v>3364</v>
      </c>
      <c r="Y44" s="3" t="s">
        <v>6</v>
      </c>
      <c r="Z44" s="3" t="s">
        <v>7</v>
      </c>
      <c r="AA44" s="3">
        <v>3755</v>
      </c>
      <c r="AB44" s="3">
        <v>460677</v>
      </c>
      <c r="AC44" s="3" t="s">
        <v>371</v>
      </c>
      <c r="AD44" s="3">
        <v>9</v>
      </c>
      <c r="AE44" s="3">
        <v>48471</v>
      </c>
      <c r="AF44" s="3">
        <v>33930</v>
      </c>
      <c r="AG44" s="3">
        <v>0</v>
      </c>
      <c r="AH44" s="3">
        <v>600</v>
      </c>
      <c r="AI44" s="3">
        <v>0</v>
      </c>
      <c r="AJ44" s="3">
        <v>0</v>
      </c>
      <c r="AK44" s="3" t="s">
        <v>1213</v>
      </c>
      <c r="AL44" s="3" t="s">
        <v>10</v>
      </c>
    </row>
    <row r="45" spans="1:38" x14ac:dyDescent="0.25">
      <c r="A45" t="s">
        <v>64</v>
      </c>
      <c r="B45">
        <f>COUNTIFS(F:F,F39)</f>
        <v>4</v>
      </c>
      <c r="C45">
        <f>COUNTIFS(D:D,D39,F:F,F39)</f>
        <v>1</v>
      </c>
      <c r="D45" s="3" t="s">
        <v>1227</v>
      </c>
      <c r="E45" s="3" t="s">
        <v>65</v>
      </c>
      <c r="F45" s="3" t="str">
        <f>CONCATENATE("W", E45)</f>
        <v>WDBRF64J71A115930</v>
      </c>
      <c r="G45" s="3" t="s">
        <v>1136</v>
      </c>
      <c r="H45" s="3">
        <v>2005</v>
      </c>
      <c r="I45" s="5" t="s">
        <v>1128</v>
      </c>
      <c r="J45" s="3">
        <v>131715</v>
      </c>
      <c r="K45" s="3" t="s">
        <v>66</v>
      </c>
      <c r="O45" s="3" t="s">
        <v>67</v>
      </c>
      <c r="P45" s="3" t="s">
        <v>15</v>
      </c>
      <c r="Q45" s="3" t="s">
        <v>68</v>
      </c>
      <c r="R45" s="3">
        <v>20071423949</v>
      </c>
      <c r="S45" s="3" t="s">
        <v>69</v>
      </c>
      <c r="T45" s="3" t="s">
        <v>5</v>
      </c>
      <c r="U45" s="3">
        <v>3300</v>
      </c>
      <c r="V45" s="3" t="s">
        <v>6</v>
      </c>
      <c r="W45" s="3" t="s">
        <v>7</v>
      </c>
      <c r="X45" s="3">
        <v>376</v>
      </c>
      <c r="Y45" s="3">
        <v>154427421</v>
      </c>
      <c r="Z45" s="3" t="s">
        <v>70</v>
      </c>
      <c r="AD45" s="3">
        <v>9</v>
      </c>
      <c r="AE45" s="3">
        <v>48471</v>
      </c>
      <c r="AF45" s="3">
        <v>213272</v>
      </c>
      <c r="AG45" s="3">
        <v>0</v>
      </c>
      <c r="AH45" s="3">
        <v>140</v>
      </c>
      <c r="AI45" s="3">
        <v>0</v>
      </c>
      <c r="AJ45" s="3">
        <v>0</v>
      </c>
      <c r="AK45" s="3" t="s">
        <v>1213</v>
      </c>
      <c r="AL45" s="3" t="s">
        <v>10</v>
      </c>
    </row>
    <row r="46" spans="1:38" x14ac:dyDescent="0.25">
      <c r="A46" t="s">
        <v>798</v>
      </c>
      <c r="B46">
        <f>COUNTIFS(F:F,F40)</f>
        <v>2</v>
      </c>
      <c r="C46">
        <f>COUNTIFS(D:D,D40,F:F,F40)</f>
        <v>1</v>
      </c>
      <c r="D46" t="str">
        <f>LEFT(A46,5)</f>
        <v>21076</v>
      </c>
      <c r="E46" t="s">
        <v>799</v>
      </c>
      <c r="F46" t="str">
        <f>CONCATENATE("W",E46)</f>
        <v>WDBRN56J7AE066957</v>
      </c>
      <c r="G46" t="s">
        <v>1137</v>
      </c>
      <c r="H46">
        <v>2010</v>
      </c>
      <c r="I46" s="1" t="s">
        <v>1128</v>
      </c>
      <c r="J46">
        <v>95146</v>
      </c>
      <c r="K46" t="s">
        <v>145</v>
      </c>
      <c r="L46" s="1">
        <v>0.70833333333333337</v>
      </c>
      <c r="M46">
        <v>951460</v>
      </c>
      <c r="N46">
        <v>1</v>
      </c>
      <c r="O46" t="s">
        <v>800</v>
      </c>
      <c r="P46" t="s">
        <v>15</v>
      </c>
      <c r="Q46" t="s">
        <v>801</v>
      </c>
      <c r="R46">
        <v>20146671137</v>
      </c>
      <c r="S46" t="s">
        <v>802</v>
      </c>
      <c r="T46" t="s">
        <v>803</v>
      </c>
      <c r="U46">
        <v>3334</v>
      </c>
      <c r="V46" t="s">
        <v>6</v>
      </c>
      <c r="W46" t="s">
        <v>7</v>
      </c>
      <c r="X46">
        <v>3743</v>
      </c>
      <c r="Y46">
        <v>420658</v>
      </c>
      <c r="AC46">
        <v>9</v>
      </c>
      <c r="AD46">
        <v>48471</v>
      </c>
      <c r="AE46">
        <v>53318</v>
      </c>
      <c r="AF46">
        <v>0</v>
      </c>
      <c r="AG46">
        <v>110</v>
      </c>
      <c r="AH46">
        <v>976458</v>
      </c>
      <c r="AI46" t="s">
        <v>9</v>
      </c>
      <c r="AJ46" t="s">
        <v>10</v>
      </c>
    </row>
    <row r="47" spans="1:38" x14ac:dyDescent="0.25">
      <c r="A47" t="s">
        <v>213</v>
      </c>
      <c r="B47">
        <f>COUNTIFS(F:F,F41)</f>
        <v>6</v>
      </c>
      <c r="C47">
        <f>COUNTIFS(D:D,D41,F:F,F41)</f>
        <v>1</v>
      </c>
      <c r="D47" t="str">
        <f>LEFT(A47,5)</f>
        <v>21077</v>
      </c>
      <c r="E47" t="s">
        <v>214</v>
      </c>
      <c r="F47" t="str">
        <f>CONCATENATE("W",E47)</f>
        <v>WDDGF4HB2BA414295</v>
      </c>
      <c r="G47" t="s">
        <v>1162</v>
      </c>
      <c r="H47">
        <v>2011</v>
      </c>
      <c r="I47" s="1" t="s">
        <v>1128</v>
      </c>
      <c r="J47">
        <v>55539</v>
      </c>
      <c r="K47" t="s">
        <v>145</v>
      </c>
      <c r="L47" s="1">
        <v>0.64652777777777781</v>
      </c>
      <c r="M47">
        <v>555390</v>
      </c>
      <c r="N47">
        <v>1</v>
      </c>
      <c r="O47" t="s">
        <v>215</v>
      </c>
      <c r="P47" t="s">
        <v>2</v>
      </c>
      <c r="Q47" t="s">
        <v>216</v>
      </c>
      <c r="R47">
        <v>24573612</v>
      </c>
      <c r="S47" t="s">
        <v>217</v>
      </c>
      <c r="T47" t="s">
        <v>5</v>
      </c>
      <c r="U47">
        <v>3300</v>
      </c>
      <c r="V47" t="s">
        <v>6</v>
      </c>
      <c r="W47" t="s">
        <v>7</v>
      </c>
      <c r="X47">
        <v>376</v>
      </c>
      <c r="Y47">
        <v>154644167</v>
      </c>
      <c r="AC47">
        <v>9</v>
      </c>
      <c r="AD47">
        <v>48471</v>
      </c>
      <c r="AE47">
        <v>179343</v>
      </c>
      <c r="AF47">
        <v>117001</v>
      </c>
      <c r="AG47">
        <v>370</v>
      </c>
      <c r="AH47">
        <v>0</v>
      </c>
      <c r="AI47" t="s">
        <v>9</v>
      </c>
      <c r="AJ47" t="s">
        <v>10</v>
      </c>
    </row>
    <row r="48" spans="1:38" x14ac:dyDescent="0.25">
      <c r="A48" t="s">
        <v>1102</v>
      </c>
      <c r="B48">
        <f>COUNTIFS(F:F,F42)</f>
        <v>2</v>
      </c>
      <c r="C48">
        <f>COUNTIFS(D:D,D42,F:F,F42)</f>
        <v>1</v>
      </c>
      <c r="D48" s="3" t="s">
        <v>1266</v>
      </c>
      <c r="E48" s="3" t="s">
        <v>1103</v>
      </c>
      <c r="F48" s="3" t="str">
        <f>CONCATENATE("W", E48)</f>
        <v>WDCGG8BB2DF932995</v>
      </c>
      <c r="G48" s="3" t="s">
        <v>1147</v>
      </c>
      <c r="H48" s="3">
        <v>2010</v>
      </c>
      <c r="I48" s="5" t="s">
        <v>1128</v>
      </c>
      <c r="J48" s="3">
        <v>42662</v>
      </c>
      <c r="K48" s="3" t="s">
        <v>600</v>
      </c>
      <c r="O48" s="3" t="s">
        <v>199</v>
      </c>
      <c r="P48" s="3" t="s">
        <v>15</v>
      </c>
      <c r="T48" s="3" t="s">
        <v>1104</v>
      </c>
      <c r="U48" s="3">
        <v>30521857370</v>
      </c>
      <c r="V48" s="3" t="s">
        <v>1105</v>
      </c>
      <c r="W48" s="3" t="s">
        <v>911</v>
      </c>
      <c r="X48" s="3">
        <v>3230</v>
      </c>
      <c r="Y48" s="3" t="s">
        <v>88</v>
      </c>
      <c r="Z48" s="3" t="s">
        <v>7</v>
      </c>
      <c r="AA48" s="3">
        <v>3772</v>
      </c>
      <c r="AB48" s="3">
        <v>15561996</v>
      </c>
      <c r="AC48" s="3"/>
      <c r="AD48" s="3">
        <v>9</v>
      </c>
      <c r="AE48" s="3">
        <v>48471</v>
      </c>
      <c r="AF48" s="3">
        <v>67859</v>
      </c>
      <c r="AG48" s="3">
        <v>0</v>
      </c>
      <c r="AH48" s="3">
        <v>180</v>
      </c>
      <c r="AI48" s="3">
        <v>0</v>
      </c>
      <c r="AJ48" s="3">
        <v>0</v>
      </c>
      <c r="AK48" s="3" t="s">
        <v>1213</v>
      </c>
      <c r="AL48" s="3" t="s">
        <v>10</v>
      </c>
    </row>
    <row r="49" spans="1:38" hidden="1" x14ac:dyDescent="0.25">
      <c r="A49" t="s">
        <v>746</v>
      </c>
      <c r="D49" t="str">
        <f>LEFT(A49,5)</f>
        <v>21096</v>
      </c>
      <c r="E49" t="s">
        <v>747</v>
      </c>
      <c r="F49" t="str">
        <f>CONCATENATE("W",E49)</f>
        <v>WDCBB8GB0BA680871</v>
      </c>
      <c r="G49" t="s">
        <v>1145</v>
      </c>
      <c r="H49">
        <v>2011</v>
      </c>
      <c r="I49" s="1" t="s">
        <v>1128</v>
      </c>
      <c r="J49">
        <v>66212</v>
      </c>
      <c r="K49" t="s">
        <v>435</v>
      </c>
      <c r="L49" s="1">
        <v>0.54166666666666663</v>
      </c>
      <c r="M49">
        <v>662120</v>
      </c>
      <c r="N49">
        <v>1</v>
      </c>
      <c r="O49" t="s">
        <v>525</v>
      </c>
      <c r="P49">
        <v>33672410199</v>
      </c>
      <c r="S49" t="s">
        <v>526</v>
      </c>
      <c r="T49" t="s">
        <v>5</v>
      </c>
      <c r="U49">
        <v>3300</v>
      </c>
      <c r="V49" t="s">
        <v>6</v>
      </c>
      <c r="W49" t="s">
        <v>7</v>
      </c>
      <c r="X49">
        <v>376</v>
      </c>
      <c r="Y49">
        <v>4468100</v>
      </c>
      <c r="AA49" t="s">
        <v>527</v>
      </c>
      <c r="AC49">
        <v>9</v>
      </c>
      <c r="AD49">
        <v>48471</v>
      </c>
      <c r="AE49">
        <v>63012</v>
      </c>
      <c r="AF49">
        <v>0</v>
      </c>
      <c r="AG49">
        <v>130</v>
      </c>
      <c r="AH49">
        <v>453800</v>
      </c>
      <c r="AI49" t="s">
        <v>9</v>
      </c>
      <c r="AJ49" t="s">
        <v>10</v>
      </c>
    </row>
    <row r="50" spans="1:38" hidden="1" x14ac:dyDescent="0.25">
      <c r="A50" t="s">
        <v>746</v>
      </c>
      <c r="D50" s="3" t="s">
        <v>1243</v>
      </c>
      <c r="E50" s="3" t="s">
        <v>747</v>
      </c>
      <c r="F50" s="3" t="str">
        <f>CONCATENATE("W", E50)</f>
        <v>WDCBB8GB0BA680871</v>
      </c>
      <c r="G50" s="3" t="s">
        <v>1145</v>
      </c>
      <c r="H50" s="3">
        <v>2011</v>
      </c>
      <c r="I50" s="5" t="s">
        <v>1128</v>
      </c>
      <c r="J50" s="3">
        <v>66212</v>
      </c>
      <c r="K50" s="3" t="s">
        <v>435</v>
      </c>
      <c r="O50" s="3" t="s">
        <v>748</v>
      </c>
      <c r="P50" s="3" t="s">
        <v>15</v>
      </c>
      <c r="T50" s="3" t="s">
        <v>525</v>
      </c>
      <c r="U50" s="3">
        <v>33672410199</v>
      </c>
      <c r="V50" s="3" t="s">
        <v>526</v>
      </c>
      <c r="W50" s="3" t="s">
        <v>5</v>
      </c>
      <c r="X50" s="3">
        <v>3300</v>
      </c>
      <c r="Y50" s="3" t="s">
        <v>6</v>
      </c>
      <c r="Z50" s="3" t="s">
        <v>7</v>
      </c>
      <c r="AA50" s="3">
        <v>376</v>
      </c>
      <c r="AB50" s="3">
        <v>4468100</v>
      </c>
      <c r="AC50" s="3" t="s">
        <v>527</v>
      </c>
      <c r="AD50" s="3">
        <v>9</v>
      </c>
      <c r="AE50" s="3">
        <v>48471</v>
      </c>
      <c r="AF50" s="3">
        <v>63012</v>
      </c>
      <c r="AG50" s="3">
        <v>0</v>
      </c>
      <c r="AH50" s="3">
        <v>210</v>
      </c>
      <c r="AI50" s="3">
        <v>0</v>
      </c>
      <c r="AJ50" s="3">
        <v>0</v>
      </c>
      <c r="AK50" s="3" t="s">
        <v>1213</v>
      </c>
      <c r="AL50" s="3" t="s">
        <v>10</v>
      </c>
    </row>
    <row r="51" spans="1:38" x14ac:dyDescent="0.25">
      <c r="A51" t="s">
        <v>347</v>
      </c>
      <c r="B51">
        <f>COUNTIFS(F:F,F45)</f>
        <v>2</v>
      </c>
      <c r="C51">
        <f>COUNTIFS(D:D,D45,F:F,F45)</f>
        <v>1</v>
      </c>
      <c r="D51" t="str">
        <f>LEFT(A51,5)</f>
        <v>21078</v>
      </c>
      <c r="E51" t="s">
        <v>344</v>
      </c>
      <c r="F51" t="str">
        <f>CONCATENATE("W",E51)</f>
        <v>WDCGG8BB3BF571631</v>
      </c>
      <c r="G51" t="s">
        <v>1147</v>
      </c>
      <c r="H51">
        <v>2010</v>
      </c>
      <c r="I51" s="1" t="s">
        <v>1128</v>
      </c>
      <c r="J51">
        <v>142987</v>
      </c>
      <c r="K51" t="s">
        <v>145</v>
      </c>
      <c r="L51" s="1">
        <v>0.70833333333333337</v>
      </c>
      <c r="M51">
        <v>1429870</v>
      </c>
      <c r="N51">
        <v>1</v>
      </c>
      <c r="O51" t="s">
        <v>348</v>
      </c>
      <c r="P51" t="s">
        <v>15</v>
      </c>
      <c r="Q51" t="s">
        <v>181</v>
      </c>
      <c r="R51">
        <v>30708379456</v>
      </c>
      <c r="S51" t="s">
        <v>182</v>
      </c>
      <c r="T51" t="s">
        <v>183</v>
      </c>
      <c r="U51">
        <v>3304</v>
      </c>
      <c r="V51" t="s">
        <v>6</v>
      </c>
      <c r="W51" t="s">
        <v>7</v>
      </c>
      <c r="X51">
        <v>376</v>
      </c>
      <c r="Y51">
        <v>4481488</v>
      </c>
      <c r="AC51">
        <v>9</v>
      </c>
      <c r="AD51">
        <v>42727</v>
      </c>
      <c r="AE51">
        <v>42727</v>
      </c>
      <c r="AF51">
        <v>0</v>
      </c>
      <c r="AG51">
        <v>100</v>
      </c>
      <c r="AH51">
        <v>512248</v>
      </c>
      <c r="AI51" t="s">
        <v>9</v>
      </c>
      <c r="AJ51" t="s">
        <v>10</v>
      </c>
    </row>
    <row r="52" spans="1:38" x14ac:dyDescent="0.25">
      <c r="A52" t="s">
        <v>1042</v>
      </c>
      <c r="B52">
        <f>COUNTIFS(F:F,F46)</f>
        <v>6</v>
      </c>
      <c r="C52">
        <f>COUNTIFS(D:D,D46,F:F,F46)</f>
        <v>1</v>
      </c>
      <c r="D52" s="3" t="s">
        <v>1450</v>
      </c>
      <c r="E52" s="3" t="s">
        <v>1043</v>
      </c>
      <c r="F52" s="3" t="str">
        <f>CONCATENATE("W", E52)</f>
        <v>WDDPK5HA2EF079393</v>
      </c>
      <c r="G52" s="3" t="s">
        <v>1182</v>
      </c>
      <c r="H52" s="3">
        <v>2014</v>
      </c>
      <c r="I52" s="5" t="s">
        <v>1128</v>
      </c>
      <c r="J52" s="3">
        <v>4584</v>
      </c>
      <c r="K52" s="3" t="s">
        <v>1044</v>
      </c>
      <c r="O52" s="3" t="s">
        <v>199</v>
      </c>
      <c r="P52" s="3" t="s">
        <v>15</v>
      </c>
      <c r="T52" s="3" t="s">
        <v>1045</v>
      </c>
      <c r="U52" s="3">
        <v>30656256512</v>
      </c>
      <c r="V52" s="3" t="s">
        <v>1046</v>
      </c>
      <c r="W52" s="3" t="s">
        <v>5</v>
      </c>
      <c r="X52" s="3">
        <v>3300</v>
      </c>
      <c r="Y52" s="3" t="s">
        <v>6</v>
      </c>
      <c r="Z52" s="3" t="s">
        <v>7</v>
      </c>
      <c r="AA52" s="3">
        <v>376</v>
      </c>
      <c r="AB52" s="3">
        <v>4451300</v>
      </c>
      <c r="AC52" s="3" t="s">
        <v>1047</v>
      </c>
      <c r="AD52" s="3">
        <v>9</v>
      </c>
      <c r="AE52" s="3">
        <v>48471</v>
      </c>
      <c r="AF52" s="3"/>
      <c r="AG52" s="3">
        <v>0</v>
      </c>
      <c r="AH52" s="3">
        <v>290</v>
      </c>
      <c r="AI52" s="3">
        <v>0</v>
      </c>
      <c r="AJ52" s="3">
        <v>0</v>
      </c>
      <c r="AK52" s="3" t="s">
        <v>1213</v>
      </c>
      <c r="AL52" s="3" t="s">
        <v>10</v>
      </c>
    </row>
    <row r="53" spans="1:38" x14ac:dyDescent="0.25">
      <c r="A53" t="s">
        <v>184</v>
      </c>
      <c r="B53">
        <f>COUNTIFS(F:F,F47)</f>
        <v>4</v>
      </c>
      <c r="C53">
        <f>COUNTIFS(D:D,D47,F:F,F47)</f>
        <v>1</v>
      </c>
      <c r="D53" t="str">
        <f>LEFT(A53,5)</f>
        <v>21088</v>
      </c>
      <c r="E53" t="s">
        <v>185</v>
      </c>
      <c r="F53" t="str">
        <f>CONCATENATE("W",E53)</f>
        <v>WDDSJ4EB4EN032991</v>
      </c>
      <c r="G53" t="s">
        <v>1183</v>
      </c>
      <c r="H53">
        <v>2013</v>
      </c>
      <c r="I53" s="1" t="s">
        <v>1128</v>
      </c>
      <c r="J53">
        <v>23106</v>
      </c>
      <c r="K53" t="s">
        <v>186</v>
      </c>
      <c r="L53" s="1">
        <v>0.75</v>
      </c>
      <c r="M53">
        <v>231060</v>
      </c>
      <c r="N53">
        <v>1</v>
      </c>
      <c r="O53" t="s">
        <v>187</v>
      </c>
      <c r="P53" t="s">
        <v>2</v>
      </c>
      <c r="Q53" t="s">
        <v>188</v>
      </c>
      <c r="R53">
        <v>20286756140</v>
      </c>
      <c r="S53" t="s">
        <v>189</v>
      </c>
      <c r="T53" t="s">
        <v>5</v>
      </c>
      <c r="U53">
        <v>3300</v>
      </c>
      <c r="V53" t="s">
        <v>6</v>
      </c>
      <c r="W53" t="s">
        <v>7</v>
      </c>
      <c r="X53">
        <v>376</v>
      </c>
      <c r="Y53">
        <v>154630523</v>
      </c>
      <c r="AC53">
        <v>9</v>
      </c>
      <c r="AD53">
        <v>42727</v>
      </c>
      <c r="AE53">
        <v>136726</v>
      </c>
      <c r="AF53">
        <v>0</v>
      </c>
      <c r="AG53">
        <v>320</v>
      </c>
      <c r="AH53">
        <v>869034</v>
      </c>
      <c r="AI53" t="s">
        <v>9</v>
      </c>
      <c r="AJ53" t="s">
        <v>10</v>
      </c>
    </row>
    <row r="54" spans="1:38" x14ac:dyDescent="0.25">
      <c r="A54" t="s">
        <v>873</v>
      </c>
      <c r="B54">
        <f>COUNTIFS(F:F,F48)</f>
        <v>2</v>
      </c>
      <c r="C54">
        <f>COUNTIFS(D:D,D48,F:F,F48)</f>
        <v>1</v>
      </c>
      <c r="D54" s="3" t="s">
        <v>1432</v>
      </c>
      <c r="E54" s="3" t="s">
        <v>874</v>
      </c>
      <c r="F54" s="3" t="str">
        <f>CONCATENATE("W", E54)</f>
        <v>WDDKJ5GB5BF058704</v>
      </c>
      <c r="G54" s="3" t="s">
        <v>1179</v>
      </c>
      <c r="H54" s="3">
        <v>2013</v>
      </c>
      <c r="I54" s="5" t="s">
        <v>1128</v>
      </c>
      <c r="J54" s="3">
        <v>48854</v>
      </c>
      <c r="K54" s="3" t="s">
        <v>875</v>
      </c>
      <c r="O54" s="3" t="s">
        <v>876</v>
      </c>
      <c r="P54" s="3" t="s">
        <v>15</v>
      </c>
      <c r="T54" s="3" t="s">
        <v>877</v>
      </c>
      <c r="U54" s="3">
        <v>33707463169</v>
      </c>
      <c r="V54" s="3" t="s">
        <v>878</v>
      </c>
      <c r="W54" s="3" t="s">
        <v>142</v>
      </c>
      <c r="X54" s="3"/>
      <c r="Y54" s="3" t="s">
        <v>6</v>
      </c>
      <c r="Z54" s="3" t="s">
        <v>7</v>
      </c>
      <c r="AA54" s="3">
        <v>3754</v>
      </c>
      <c r="AB54" s="3">
        <v>422265</v>
      </c>
      <c r="AC54" s="3"/>
      <c r="AD54" s="3">
        <v>9</v>
      </c>
      <c r="AE54" s="3">
        <v>48471</v>
      </c>
      <c r="AF54" s="3">
        <v>150260</v>
      </c>
      <c r="AG54" s="3">
        <v>0</v>
      </c>
      <c r="AH54" s="3">
        <v>150</v>
      </c>
      <c r="AI54" s="3">
        <v>0</v>
      </c>
      <c r="AJ54" s="3">
        <v>0</v>
      </c>
      <c r="AK54" s="3" t="s">
        <v>1213</v>
      </c>
      <c r="AL54" s="3" t="s">
        <v>10</v>
      </c>
    </row>
    <row r="55" spans="1:38" x14ac:dyDescent="0.25">
      <c r="A55" t="s">
        <v>319</v>
      </c>
      <c r="B55">
        <f>COUNTIFS(F:F,F49)</f>
        <v>2</v>
      </c>
      <c r="C55">
        <f>COUNTIFS(D:D,D49,F:F,F49)</f>
        <v>1</v>
      </c>
      <c r="D55" t="str">
        <f>LEFT(A55,5)</f>
        <v>21092</v>
      </c>
      <c r="E55" t="s">
        <v>320</v>
      </c>
      <c r="F55" t="str">
        <f>CONCATENATE("W",E55)</f>
        <v>WDDKJ5KB8EF244863</v>
      </c>
      <c r="G55" t="s">
        <v>1179</v>
      </c>
      <c r="H55">
        <v>2014</v>
      </c>
      <c r="I55" s="1" t="s">
        <v>1128</v>
      </c>
      <c r="J55">
        <v>33297</v>
      </c>
      <c r="K55" t="s">
        <v>321</v>
      </c>
      <c r="L55" s="1">
        <v>0.5</v>
      </c>
      <c r="M55">
        <v>332970</v>
      </c>
      <c r="N55">
        <v>1</v>
      </c>
      <c r="O55" t="s">
        <v>21</v>
      </c>
      <c r="P55" t="s">
        <v>15</v>
      </c>
      <c r="Q55" t="s">
        <v>322</v>
      </c>
      <c r="R55">
        <v>20187619913</v>
      </c>
      <c r="S55" t="s">
        <v>323</v>
      </c>
      <c r="T55" t="s">
        <v>5</v>
      </c>
      <c r="U55">
        <v>3300</v>
      </c>
      <c r="V55" t="s">
        <v>6</v>
      </c>
      <c r="W55" t="s">
        <v>7</v>
      </c>
      <c r="X55">
        <v>376</v>
      </c>
      <c r="Y55">
        <v>4425000</v>
      </c>
      <c r="AC55">
        <v>9</v>
      </c>
      <c r="AD55">
        <v>48471</v>
      </c>
      <c r="AE55">
        <v>92095</v>
      </c>
      <c r="AF55">
        <v>0</v>
      </c>
      <c r="AG55">
        <v>190</v>
      </c>
      <c r="AH55">
        <v>325623</v>
      </c>
      <c r="AI55" t="s">
        <v>9</v>
      </c>
      <c r="AJ55" t="s">
        <v>10</v>
      </c>
    </row>
    <row r="56" spans="1:38" x14ac:dyDescent="0.25">
      <c r="A56" t="s">
        <v>375</v>
      </c>
      <c r="B56">
        <f>COUNTIFS(F:F,F50)</f>
        <v>2</v>
      </c>
      <c r="C56">
        <f>COUNTIFS(D:D,D50,F:F,F50)</f>
        <v>1</v>
      </c>
      <c r="D56" s="3" t="s">
        <v>1241</v>
      </c>
      <c r="E56" s="3" t="s">
        <v>366</v>
      </c>
      <c r="F56" s="3" t="str">
        <f>CONCATENATE("W", E56)</f>
        <v>WDCBB72E0AA530186</v>
      </c>
      <c r="G56" s="3" t="s">
        <v>1144</v>
      </c>
      <c r="H56" s="3">
        <v>2007</v>
      </c>
      <c r="I56" s="5" t="s">
        <v>1128</v>
      </c>
      <c r="J56" s="3">
        <v>207196</v>
      </c>
      <c r="K56" s="3" t="s">
        <v>34</v>
      </c>
      <c r="O56" s="3" t="s">
        <v>376</v>
      </c>
      <c r="P56" s="3" t="s">
        <v>15</v>
      </c>
      <c r="T56" s="3" t="s">
        <v>369</v>
      </c>
      <c r="U56" s="3">
        <v>30687917282</v>
      </c>
      <c r="V56" s="3" t="s">
        <v>370</v>
      </c>
      <c r="W56" s="3" t="s">
        <v>278</v>
      </c>
      <c r="X56" s="3">
        <v>3364</v>
      </c>
      <c r="Y56" s="3" t="s">
        <v>6</v>
      </c>
      <c r="Z56" s="3" t="s">
        <v>7</v>
      </c>
      <c r="AA56" s="3">
        <v>3755</v>
      </c>
      <c r="AB56" s="3">
        <v>460677</v>
      </c>
      <c r="AC56" s="3" t="s">
        <v>371</v>
      </c>
      <c r="AD56" s="3">
        <v>9</v>
      </c>
      <c r="AE56" s="3">
        <v>48471</v>
      </c>
      <c r="AF56" s="3">
        <v>290826</v>
      </c>
      <c r="AG56" s="3">
        <v>0</v>
      </c>
      <c r="AH56" s="3">
        <v>300</v>
      </c>
      <c r="AI56" s="3">
        <v>0</v>
      </c>
      <c r="AJ56" s="3">
        <v>0</v>
      </c>
      <c r="AK56" s="3" t="s">
        <v>1213</v>
      </c>
      <c r="AL56" s="3" t="s">
        <v>10</v>
      </c>
    </row>
    <row r="57" spans="1:38" x14ac:dyDescent="0.25">
      <c r="A57" t="s">
        <v>760</v>
      </c>
      <c r="B57">
        <f>COUNTIFS(F:F,F51)</f>
        <v>12</v>
      </c>
      <c r="C57">
        <f>COUNTIFS(D:D,D51,F:F,F51)</f>
        <v>1</v>
      </c>
      <c r="D57" s="3" t="s">
        <v>1393</v>
      </c>
      <c r="E57" s="3" t="s">
        <v>757</v>
      </c>
      <c r="F57" s="3" t="str">
        <f>CONCATENATE("W", E57)</f>
        <v>WDDGF4JB7DF935268</v>
      </c>
      <c r="G57" s="3" t="s">
        <v>1159</v>
      </c>
      <c r="H57" s="3">
        <v>2012</v>
      </c>
      <c r="I57" s="5" t="s">
        <v>1128</v>
      </c>
      <c r="J57" s="3">
        <v>68322</v>
      </c>
      <c r="K57" s="3" t="s">
        <v>145</v>
      </c>
      <c r="O57" s="3" t="s">
        <v>76</v>
      </c>
      <c r="P57" s="3" t="s">
        <v>2</v>
      </c>
      <c r="T57" s="3" t="s">
        <v>758</v>
      </c>
      <c r="U57" s="3">
        <v>20238972</v>
      </c>
      <c r="V57" s="3" t="s">
        <v>759</v>
      </c>
      <c r="W57" s="3" t="s">
        <v>278</v>
      </c>
      <c r="X57" s="3">
        <v>3364</v>
      </c>
      <c r="Y57" s="3" t="s">
        <v>6</v>
      </c>
      <c r="Z57" s="3" t="s">
        <v>7</v>
      </c>
      <c r="AA57" s="3">
        <v>3755</v>
      </c>
      <c r="AB57" s="3">
        <v>460673</v>
      </c>
      <c r="AC57" s="3"/>
      <c r="AD57" s="3">
        <v>9</v>
      </c>
      <c r="AE57" s="3">
        <v>48471</v>
      </c>
      <c r="AF57" s="3">
        <v>48471</v>
      </c>
      <c r="AG57" s="3">
        <v>0</v>
      </c>
      <c r="AH57" s="3">
        <v>1270</v>
      </c>
      <c r="AI57" s="3">
        <v>0</v>
      </c>
      <c r="AJ57" s="3">
        <v>0</v>
      </c>
      <c r="AK57" s="3" t="s">
        <v>1213</v>
      </c>
      <c r="AL57" s="3" t="s">
        <v>10</v>
      </c>
    </row>
    <row r="58" spans="1:38" x14ac:dyDescent="0.25">
      <c r="A58" t="s">
        <v>832</v>
      </c>
      <c r="B58">
        <f>COUNTIFS(F:F,F52)</f>
        <v>2</v>
      </c>
      <c r="C58">
        <f>COUNTIFS(D:D,D52,F:F,F52)</f>
        <v>1</v>
      </c>
      <c r="D58" s="3" t="s">
        <v>1254</v>
      </c>
      <c r="E58" s="3" t="s">
        <v>830</v>
      </c>
      <c r="F58" s="3" t="str">
        <f>CONCATENATE("W", E58)</f>
        <v>WDCDA5HB4EA258888</v>
      </c>
      <c r="G58" s="3" t="s">
        <v>1145</v>
      </c>
      <c r="H58" s="3">
        <v>2013</v>
      </c>
      <c r="I58" s="5" t="s">
        <v>1128</v>
      </c>
      <c r="J58" s="3">
        <v>35205</v>
      </c>
      <c r="K58" s="3" t="s">
        <v>833</v>
      </c>
      <c r="O58" s="3" t="s">
        <v>834</v>
      </c>
      <c r="P58" s="3" t="s">
        <v>15</v>
      </c>
      <c r="Q58" s="3" t="s">
        <v>302</v>
      </c>
      <c r="R58" s="3">
        <v>30687841081</v>
      </c>
      <c r="S58" s="3" t="s">
        <v>303</v>
      </c>
      <c r="T58" s="3" t="s">
        <v>304</v>
      </c>
      <c r="U58" s="3">
        <v>3350</v>
      </c>
      <c r="V58" s="3" t="s">
        <v>6</v>
      </c>
      <c r="W58" s="3" t="s">
        <v>7</v>
      </c>
      <c r="X58" s="3">
        <v>376</v>
      </c>
      <c r="Y58" s="3">
        <v>4456516</v>
      </c>
      <c r="AC58" s="3"/>
      <c r="AD58" s="3">
        <v>9</v>
      </c>
      <c r="AE58" s="3">
        <v>42727</v>
      </c>
      <c r="AF58" s="3">
        <v>111090</v>
      </c>
      <c r="AG58" s="3">
        <v>0</v>
      </c>
      <c r="AH58" s="3">
        <v>50</v>
      </c>
      <c r="AI58" s="3">
        <v>0</v>
      </c>
      <c r="AJ58" s="3">
        <v>0</v>
      </c>
      <c r="AK58" s="3" t="s">
        <v>1213</v>
      </c>
      <c r="AL58" s="3" t="s">
        <v>10</v>
      </c>
    </row>
    <row r="59" spans="1:38" x14ac:dyDescent="0.25">
      <c r="A59" t="s">
        <v>533</v>
      </c>
      <c r="B59">
        <f>COUNTIFS(F:F,F53)</f>
        <v>4</v>
      </c>
      <c r="C59">
        <f>COUNTIFS(D:D,D53,F:F,F53)</f>
        <v>1</v>
      </c>
      <c r="D59" t="str">
        <f>LEFT(A59,5)</f>
        <v>21101</v>
      </c>
      <c r="E59" t="s">
        <v>534</v>
      </c>
      <c r="F59" t="str">
        <f>CONCATENATE("W",E59)</f>
        <v>WDCDA5HB8EA349498</v>
      </c>
      <c r="G59" t="s">
        <v>1145</v>
      </c>
      <c r="H59">
        <v>2014</v>
      </c>
      <c r="I59" s="1" t="s">
        <v>1128</v>
      </c>
      <c r="J59">
        <v>12515</v>
      </c>
      <c r="K59" t="s">
        <v>435</v>
      </c>
      <c r="L59" s="1">
        <v>0.54166666666666663</v>
      </c>
      <c r="M59">
        <v>125150</v>
      </c>
      <c r="N59">
        <v>1</v>
      </c>
      <c r="O59" t="s">
        <v>76</v>
      </c>
      <c r="P59" t="s">
        <v>15</v>
      </c>
      <c r="Q59" t="s">
        <v>535</v>
      </c>
      <c r="R59">
        <v>30568711420</v>
      </c>
      <c r="S59" t="s">
        <v>536</v>
      </c>
      <c r="T59" t="s">
        <v>5</v>
      </c>
      <c r="U59">
        <v>3300</v>
      </c>
      <c r="V59" t="s">
        <v>6</v>
      </c>
      <c r="W59" t="s">
        <v>7</v>
      </c>
      <c r="X59">
        <v>376</v>
      </c>
      <c r="Y59">
        <v>154640168</v>
      </c>
      <c r="AC59">
        <v>9</v>
      </c>
      <c r="AD59">
        <v>48471</v>
      </c>
      <c r="AE59">
        <v>67859</v>
      </c>
      <c r="AF59">
        <v>0</v>
      </c>
      <c r="AG59">
        <v>140</v>
      </c>
      <c r="AH59">
        <v>352291</v>
      </c>
      <c r="AI59" t="s">
        <v>9</v>
      </c>
      <c r="AJ59" t="s">
        <v>10</v>
      </c>
    </row>
    <row r="60" spans="1:38" x14ac:dyDescent="0.25">
      <c r="A60" t="s">
        <v>602</v>
      </c>
      <c r="B60">
        <f>COUNTIFS(F:F,F54)</f>
        <v>2</v>
      </c>
      <c r="C60">
        <f>COUNTIFS(D:D,D54,F:F,F54)</f>
        <v>1</v>
      </c>
      <c r="D60" s="3" t="s">
        <v>1301</v>
      </c>
      <c r="E60" s="3" t="s">
        <v>603</v>
      </c>
      <c r="F60" s="3" t="str">
        <f>CONCATENATE("W", E60)</f>
        <v>WDDBF4DB3EJ200226</v>
      </c>
      <c r="G60" s="3" t="s">
        <v>1149</v>
      </c>
      <c r="H60" s="3">
        <v>2013</v>
      </c>
      <c r="I60" s="5" t="s">
        <v>1128</v>
      </c>
      <c r="J60" s="3">
        <v>13148</v>
      </c>
      <c r="K60" s="3" t="s">
        <v>350</v>
      </c>
      <c r="O60" s="3" t="s">
        <v>199</v>
      </c>
      <c r="P60" s="3" t="s">
        <v>2</v>
      </c>
      <c r="T60" s="3" t="s">
        <v>604</v>
      </c>
      <c r="U60" s="3">
        <v>27281628505</v>
      </c>
      <c r="V60" s="3" t="s">
        <v>605</v>
      </c>
      <c r="W60" s="3"/>
      <c r="X60" s="3">
        <v>3370</v>
      </c>
      <c r="Y60" s="3" t="s">
        <v>6</v>
      </c>
      <c r="Z60" s="3" t="s">
        <v>7</v>
      </c>
      <c r="AA60" s="3">
        <v>3764</v>
      </c>
      <c r="AB60" s="3">
        <v>270838</v>
      </c>
      <c r="AC60" s="3"/>
      <c r="AD60" s="3">
        <v>9</v>
      </c>
      <c r="AE60" s="3">
        <v>48471</v>
      </c>
      <c r="AF60" s="3">
        <v>58165</v>
      </c>
      <c r="AG60" s="3">
        <v>0</v>
      </c>
      <c r="AH60" s="3">
        <v>140</v>
      </c>
      <c r="AI60" s="3">
        <v>0</v>
      </c>
      <c r="AJ60" s="3">
        <v>0</v>
      </c>
      <c r="AK60" s="3" t="s">
        <v>1213</v>
      </c>
      <c r="AL60" s="3" t="s">
        <v>10</v>
      </c>
    </row>
    <row r="61" spans="1:38" x14ac:dyDescent="0.25">
      <c r="A61" t="s">
        <v>683</v>
      </c>
      <c r="B61">
        <f>COUNTIFS(F:F,F55)</f>
        <v>4</v>
      </c>
      <c r="C61">
        <f>COUNTIFS(D:D,D55,F:F,F55)</f>
        <v>1</v>
      </c>
      <c r="D61" t="str">
        <f>LEFT(A61,5)</f>
        <v>21103</v>
      </c>
      <c r="E61" t="s">
        <v>684</v>
      </c>
      <c r="F61" t="str">
        <f>CONCATENATE("W",E61)</f>
        <v>WDDBF4DB6EJ100220</v>
      </c>
      <c r="G61" t="s">
        <v>1150</v>
      </c>
      <c r="H61">
        <v>2013</v>
      </c>
      <c r="I61" s="1" t="s">
        <v>1128</v>
      </c>
      <c r="J61">
        <v>34782</v>
      </c>
      <c r="K61" t="s">
        <v>435</v>
      </c>
      <c r="L61" s="1">
        <v>0.5</v>
      </c>
      <c r="M61">
        <v>347820</v>
      </c>
      <c r="N61">
        <v>1</v>
      </c>
      <c r="O61" t="s">
        <v>685</v>
      </c>
      <c r="P61" t="s">
        <v>15</v>
      </c>
      <c r="Q61" t="s">
        <v>686</v>
      </c>
      <c r="R61">
        <v>20107076345</v>
      </c>
      <c r="S61" t="s">
        <v>687</v>
      </c>
      <c r="T61" t="s">
        <v>45</v>
      </c>
      <c r="U61">
        <v>3370</v>
      </c>
      <c r="V61" t="s">
        <v>6</v>
      </c>
      <c r="W61" t="s">
        <v>7</v>
      </c>
      <c r="X61">
        <v>376</v>
      </c>
      <c r="Y61">
        <v>15551003</v>
      </c>
      <c r="AC61">
        <v>9</v>
      </c>
      <c r="AD61">
        <v>42727</v>
      </c>
      <c r="AE61">
        <v>136726</v>
      </c>
      <c r="AF61">
        <v>0</v>
      </c>
      <c r="AG61">
        <v>320</v>
      </c>
      <c r="AH61">
        <v>681435</v>
      </c>
      <c r="AI61" t="s">
        <v>9</v>
      </c>
      <c r="AJ61" t="s">
        <v>10</v>
      </c>
    </row>
    <row r="62" spans="1:38" x14ac:dyDescent="0.25">
      <c r="A62" t="s">
        <v>688</v>
      </c>
      <c r="B62">
        <f>COUNTIFS(F:F,F56)</f>
        <v>6</v>
      </c>
      <c r="C62">
        <f>COUNTIFS(D:D,D56,F:F,F56)</f>
        <v>1</v>
      </c>
      <c r="D62" s="3" t="s">
        <v>1304</v>
      </c>
      <c r="E62" s="3" t="s">
        <v>684</v>
      </c>
      <c r="F62" s="3" t="str">
        <f>CONCATENATE("W", E62)</f>
        <v>WDDBF4DB6EJ100220</v>
      </c>
      <c r="G62" s="3" t="s">
        <v>1149</v>
      </c>
      <c r="H62" s="4">
        <v>2013</v>
      </c>
      <c r="I62" s="5" t="s">
        <v>1128</v>
      </c>
      <c r="J62" s="3">
        <v>34782</v>
      </c>
      <c r="K62" s="3" t="s">
        <v>567</v>
      </c>
      <c r="O62" s="3" t="s">
        <v>689</v>
      </c>
      <c r="P62" s="3" t="s">
        <v>15</v>
      </c>
      <c r="T62" s="3" t="s">
        <v>686</v>
      </c>
      <c r="U62" s="3">
        <v>20107076345</v>
      </c>
      <c r="V62" s="3" t="s">
        <v>687</v>
      </c>
      <c r="W62" s="3" t="s">
        <v>45</v>
      </c>
      <c r="X62" s="3">
        <v>3370</v>
      </c>
      <c r="Y62" s="3" t="s">
        <v>6</v>
      </c>
      <c r="Z62" s="3" t="s">
        <v>7</v>
      </c>
      <c r="AA62" s="3">
        <v>376</v>
      </c>
      <c r="AB62" s="3">
        <v>15551003</v>
      </c>
      <c r="AC62" s="3"/>
      <c r="AD62" s="3">
        <v>9</v>
      </c>
      <c r="AE62" s="3">
        <v>42727</v>
      </c>
      <c r="AF62" s="3">
        <v>51272</v>
      </c>
      <c r="AG62" s="3">
        <v>0</v>
      </c>
      <c r="AH62" s="3">
        <v>130</v>
      </c>
      <c r="AI62" s="3">
        <v>0</v>
      </c>
      <c r="AJ62" s="3">
        <v>0</v>
      </c>
      <c r="AK62" s="3" t="s">
        <v>1213</v>
      </c>
      <c r="AL62" s="3" t="s">
        <v>10</v>
      </c>
    </row>
    <row r="63" spans="1:38" x14ac:dyDescent="0.25">
      <c r="A63" t="s">
        <v>433</v>
      </c>
      <c r="B63">
        <f>COUNTIFS(F:F,F57)</f>
        <v>4</v>
      </c>
      <c r="C63">
        <f>COUNTIFS(D:D,D57,F:F,F57)</f>
        <v>1</v>
      </c>
      <c r="D63" t="str">
        <f>LEFT(A63,5)</f>
        <v>21104</v>
      </c>
      <c r="E63" t="s">
        <v>434</v>
      </c>
      <c r="F63" t="str">
        <f>CONCATENATE("W",E63)</f>
        <v>WDDBF4DB9EJ172450</v>
      </c>
      <c r="G63" t="s">
        <v>1149</v>
      </c>
      <c r="H63">
        <v>2014</v>
      </c>
      <c r="I63" s="1" t="s">
        <v>1128</v>
      </c>
      <c r="J63">
        <v>43285</v>
      </c>
      <c r="K63" t="s">
        <v>435</v>
      </c>
      <c r="L63" s="1">
        <v>0.39444444444444443</v>
      </c>
      <c r="M63">
        <v>432850</v>
      </c>
      <c r="N63">
        <v>1</v>
      </c>
      <c r="O63" t="s">
        <v>21</v>
      </c>
      <c r="P63" t="s">
        <v>15</v>
      </c>
      <c r="Q63" t="s">
        <v>436</v>
      </c>
      <c r="R63">
        <v>20306196309</v>
      </c>
      <c r="S63" t="s">
        <v>437</v>
      </c>
      <c r="T63" t="s">
        <v>5</v>
      </c>
      <c r="U63">
        <v>3300</v>
      </c>
      <c r="V63" t="s">
        <v>6</v>
      </c>
      <c r="W63" t="s">
        <v>7</v>
      </c>
      <c r="X63">
        <v>376</v>
      </c>
      <c r="Y63">
        <v>154740000</v>
      </c>
      <c r="AC63">
        <v>9</v>
      </c>
      <c r="AD63">
        <v>48471</v>
      </c>
      <c r="AE63">
        <v>58165</v>
      </c>
      <c r="AF63">
        <v>0</v>
      </c>
      <c r="AG63">
        <v>120</v>
      </c>
      <c r="AH63">
        <v>242373</v>
      </c>
      <c r="AI63" t="s">
        <v>9</v>
      </c>
      <c r="AJ63" t="s">
        <v>10</v>
      </c>
    </row>
    <row r="64" spans="1:38" x14ac:dyDescent="0.25">
      <c r="A64" t="s">
        <v>479</v>
      </c>
      <c r="B64">
        <f>COUNTIFS(F:F,F58)</f>
        <v>4</v>
      </c>
      <c r="C64">
        <f>COUNTIFS(D:D,D58,F:F,F58)</f>
        <v>1</v>
      </c>
      <c r="D64" s="3" t="s">
        <v>1284</v>
      </c>
      <c r="E64" s="3" t="s">
        <v>470</v>
      </c>
      <c r="F64" s="3" t="str">
        <f>CONCATENATE("W", E64)</f>
        <v>WDCGG8BB9DF933741</v>
      </c>
      <c r="G64" s="3" t="s">
        <v>1147</v>
      </c>
      <c r="H64" s="3">
        <v>2014</v>
      </c>
      <c r="I64" s="5" t="s">
        <v>1128</v>
      </c>
      <c r="J64" s="3">
        <v>38036</v>
      </c>
      <c r="K64" s="3" t="s">
        <v>480</v>
      </c>
      <c r="O64" s="3" t="s">
        <v>481</v>
      </c>
      <c r="P64" s="3" t="s">
        <v>2</v>
      </c>
      <c r="T64" s="3" t="s">
        <v>472</v>
      </c>
      <c r="U64" s="3">
        <v>22045936</v>
      </c>
      <c r="V64" s="3" t="s">
        <v>473</v>
      </c>
      <c r="W64" s="3" t="s">
        <v>5</v>
      </c>
      <c r="X64" s="3">
        <v>3300</v>
      </c>
      <c r="Y64" s="3" t="s">
        <v>6</v>
      </c>
      <c r="Z64" s="3" t="s">
        <v>7</v>
      </c>
      <c r="AA64" s="3">
        <v>376</v>
      </c>
      <c r="AB64" s="3">
        <v>154537709</v>
      </c>
      <c r="AC64" s="3" t="s">
        <v>474</v>
      </c>
      <c r="AD64" s="3">
        <v>9</v>
      </c>
      <c r="AE64" s="3">
        <v>48471</v>
      </c>
      <c r="AF64" s="3">
        <v>96942</v>
      </c>
      <c r="AG64" s="3">
        <v>0</v>
      </c>
      <c r="AH64" s="3">
        <v>600</v>
      </c>
      <c r="AI64" s="3">
        <v>0</v>
      </c>
      <c r="AJ64" s="3">
        <v>0</v>
      </c>
      <c r="AK64" s="3" t="s">
        <v>1213</v>
      </c>
      <c r="AL64" s="3" t="s">
        <v>10</v>
      </c>
    </row>
    <row r="65" spans="1:38" x14ac:dyDescent="0.25">
      <c r="A65" t="s">
        <v>816</v>
      </c>
      <c r="B65">
        <f>COUNTIFS(F:F,F59)</f>
        <v>2</v>
      </c>
      <c r="C65">
        <f>COUNTIFS(D:D,D59,F:F,F59)</f>
        <v>1</v>
      </c>
      <c r="D65" t="str">
        <f>LEFT(A65,5)</f>
        <v>21109</v>
      </c>
      <c r="E65" t="s">
        <v>817</v>
      </c>
      <c r="F65" t="str">
        <f>CONCATENATE("W",E65)</f>
        <v>WDCGG9AB2EG105968</v>
      </c>
      <c r="G65" t="s">
        <v>1147</v>
      </c>
      <c r="H65">
        <v>2013</v>
      </c>
      <c r="I65" s="1" t="s">
        <v>1128</v>
      </c>
      <c r="J65">
        <v>37793</v>
      </c>
      <c r="K65" t="s">
        <v>435</v>
      </c>
      <c r="L65" s="1">
        <v>0.75</v>
      </c>
      <c r="M65">
        <v>377930</v>
      </c>
      <c r="N65">
        <v>1</v>
      </c>
      <c r="O65" t="s">
        <v>76</v>
      </c>
      <c r="P65" t="s">
        <v>15</v>
      </c>
      <c r="Q65" t="s">
        <v>818</v>
      </c>
      <c r="R65">
        <v>27922028805</v>
      </c>
      <c r="S65" t="s">
        <v>819</v>
      </c>
      <c r="T65" t="s">
        <v>5</v>
      </c>
      <c r="U65">
        <v>3300</v>
      </c>
      <c r="V65" t="s">
        <v>6</v>
      </c>
      <c r="W65" t="s">
        <v>7</v>
      </c>
      <c r="X65">
        <v>376</v>
      </c>
      <c r="Y65">
        <v>154635476</v>
      </c>
      <c r="AA65" t="s">
        <v>820</v>
      </c>
      <c r="AB65" t="s">
        <v>821</v>
      </c>
      <c r="AC65">
        <v>9</v>
      </c>
      <c r="AD65">
        <v>48471</v>
      </c>
      <c r="AE65">
        <v>72707</v>
      </c>
      <c r="AF65">
        <v>0</v>
      </c>
      <c r="AG65">
        <v>150</v>
      </c>
      <c r="AH65">
        <v>459753</v>
      </c>
      <c r="AI65" t="s">
        <v>9</v>
      </c>
      <c r="AJ65" t="s">
        <v>10</v>
      </c>
    </row>
    <row r="66" spans="1:38" x14ac:dyDescent="0.25">
      <c r="A66" t="s">
        <v>533</v>
      </c>
      <c r="B66">
        <f>COUNTIFS(F:F,F60)</f>
        <v>2</v>
      </c>
      <c r="C66">
        <f>COUNTIFS(D:D,D60,F:F,F60)</f>
        <v>1</v>
      </c>
      <c r="D66" s="3" t="s">
        <v>1256</v>
      </c>
      <c r="E66" s="3" t="s">
        <v>534</v>
      </c>
      <c r="F66" s="3" t="str">
        <f>CONCATENATE("W", E66)</f>
        <v>WDCDA5HB8EA349498</v>
      </c>
      <c r="G66" s="3" t="s">
        <v>1145</v>
      </c>
      <c r="H66" s="4">
        <v>2014</v>
      </c>
      <c r="I66" s="5" t="s">
        <v>1128</v>
      </c>
      <c r="J66" s="3">
        <v>12515</v>
      </c>
      <c r="K66" s="3" t="s">
        <v>435</v>
      </c>
      <c r="O66" s="3" t="s">
        <v>76</v>
      </c>
      <c r="P66" s="3" t="s">
        <v>15</v>
      </c>
      <c r="Q66" s="3" t="s">
        <v>535</v>
      </c>
      <c r="R66" s="3">
        <v>30568711420</v>
      </c>
      <c r="S66" s="3" t="s">
        <v>536</v>
      </c>
      <c r="T66" s="3" t="s">
        <v>5</v>
      </c>
      <c r="U66" s="3">
        <v>3300</v>
      </c>
      <c r="V66" s="3" t="s">
        <v>6</v>
      </c>
      <c r="W66" s="3" t="s">
        <v>7</v>
      </c>
      <c r="X66" s="3">
        <v>376</v>
      </c>
      <c r="Y66" s="3">
        <v>154640168</v>
      </c>
      <c r="AC66" s="3"/>
      <c r="AD66" s="3">
        <v>9</v>
      </c>
      <c r="AE66" s="3">
        <v>48471</v>
      </c>
      <c r="AF66" s="3">
        <v>67859</v>
      </c>
      <c r="AG66" s="3">
        <v>0</v>
      </c>
      <c r="AH66" s="3">
        <v>20</v>
      </c>
      <c r="AI66" s="3">
        <v>0</v>
      </c>
      <c r="AJ66" s="3">
        <v>0</v>
      </c>
      <c r="AK66" s="3" t="s">
        <v>1213</v>
      </c>
      <c r="AL66" s="3" t="s">
        <v>10</v>
      </c>
    </row>
    <row r="67" spans="1:38" x14ac:dyDescent="0.25">
      <c r="A67" t="s">
        <v>736</v>
      </c>
      <c r="B67">
        <f>COUNTIFS(F:F,F61)</f>
        <v>4</v>
      </c>
      <c r="C67">
        <f>COUNTIFS(D:D,D61,F:F,F61)</f>
        <v>1</v>
      </c>
      <c r="D67" t="str">
        <f>LEFT(A67,5)</f>
        <v>21122</v>
      </c>
      <c r="E67" t="s">
        <v>737</v>
      </c>
      <c r="F67" t="str">
        <f>CONCATENATE("W",E67)</f>
        <v>WDCDA5HBXEA198695</v>
      </c>
      <c r="G67" t="s">
        <v>1145</v>
      </c>
      <c r="H67">
        <v>2014</v>
      </c>
      <c r="I67" s="1" t="s">
        <v>1128</v>
      </c>
      <c r="J67">
        <v>7811</v>
      </c>
      <c r="K67" t="s">
        <v>321</v>
      </c>
      <c r="L67" s="1">
        <v>0.70833333333333337</v>
      </c>
      <c r="M67">
        <v>78110</v>
      </c>
      <c r="N67">
        <v>1</v>
      </c>
      <c r="O67" t="s">
        <v>738</v>
      </c>
      <c r="P67" t="s">
        <v>2</v>
      </c>
      <c r="Q67" t="s">
        <v>739</v>
      </c>
      <c r="R67">
        <v>32165498</v>
      </c>
      <c r="S67" t="s">
        <v>740</v>
      </c>
      <c r="T67" t="s">
        <v>5</v>
      </c>
      <c r="U67">
        <v>3300</v>
      </c>
      <c r="V67" t="s">
        <v>6</v>
      </c>
      <c r="W67" t="s">
        <v>7</v>
      </c>
      <c r="X67">
        <v>376</v>
      </c>
      <c r="Y67">
        <v>154664203</v>
      </c>
      <c r="AC67">
        <v>9</v>
      </c>
      <c r="AD67">
        <v>42727</v>
      </c>
      <c r="AE67">
        <v>119636</v>
      </c>
      <c r="AF67">
        <v>0</v>
      </c>
      <c r="AG67">
        <v>280</v>
      </c>
      <c r="AH67">
        <v>0</v>
      </c>
      <c r="AI67" t="s">
        <v>9</v>
      </c>
      <c r="AJ67" t="s">
        <v>10</v>
      </c>
    </row>
    <row r="68" spans="1:38" x14ac:dyDescent="0.25">
      <c r="A68" t="s">
        <v>744</v>
      </c>
      <c r="B68">
        <f>COUNTIFS(F:F,F62)</f>
        <v>4</v>
      </c>
      <c r="C68">
        <f>COUNTIFS(D:D,D62,F:F,F62)</f>
        <v>1</v>
      </c>
      <c r="D68" t="str">
        <f>LEFT(A68,5)</f>
        <v>21123</v>
      </c>
      <c r="E68" t="s">
        <v>737</v>
      </c>
      <c r="F68" t="str">
        <f>CONCATENATE("W",E68)</f>
        <v>WDCDA5HBXEA198695</v>
      </c>
      <c r="G68" t="s">
        <v>1145</v>
      </c>
      <c r="H68">
        <v>2014</v>
      </c>
      <c r="I68" s="1" t="s">
        <v>1128</v>
      </c>
      <c r="J68">
        <v>7811</v>
      </c>
      <c r="K68" t="s">
        <v>480</v>
      </c>
      <c r="L68" s="1">
        <v>0.70833333333333337</v>
      </c>
      <c r="M68">
        <v>78110</v>
      </c>
      <c r="N68">
        <v>1</v>
      </c>
      <c r="O68" t="s">
        <v>745</v>
      </c>
      <c r="P68" t="s">
        <v>2</v>
      </c>
      <c r="Q68" t="s">
        <v>739</v>
      </c>
      <c r="R68">
        <v>32165498</v>
      </c>
      <c r="S68" t="s">
        <v>740</v>
      </c>
      <c r="T68" t="s">
        <v>5</v>
      </c>
      <c r="U68">
        <v>3300</v>
      </c>
      <c r="V68" t="s">
        <v>6</v>
      </c>
      <c r="W68" t="s">
        <v>7</v>
      </c>
      <c r="X68">
        <v>376</v>
      </c>
      <c r="Y68">
        <v>154664203</v>
      </c>
      <c r="AC68">
        <v>9</v>
      </c>
      <c r="AD68">
        <v>42727</v>
      </c>
      <c r="AE68">
        <v>119636</v>
      </c>
      <c r="AF68">
        <v>45793</v>
      </c>
      <c r="AG68">
        <v>280</v>
      </c>
      <c r="AH68">
        <v>1785696</v>
      </c>
      <c r="AI68" t="s">
        <v>9</v>
      </c>
      <c r="AJ68" t="s">
        <v>10</v>
      </c>
    </row>
    <row r="69" spans="1:38" x14ac:dyDescent="0.25">
      <c r="A69" t="s">
        <v>741</v>
      </c>
      <c r="B69">
        <f>COUNTIFS(F:F,F63)</f>
        <v>2</v>
      </c>
      <c r="C69">
        <f>COUNTIFS(D:D,D63,F:F,F63)</f>
        <v>1</v>
      </c>
      <c r="D69" s="3" t="s">
        <v>1259</v>
      </c>
      <c r="E69" s="3" t="s">
        <v>737</v>
      </c>
      <c r="F69" s="3" t="str">
        <f>CONCATENATE("W", E69)</f>
        <v>WDCDA5HBXEA198695</v>
      </c>
      <c r="G69" s="3" t="s">
        <v>1145</v>
      </c>
      <c r="H69" s="3">
        <v>2014</v>
      </c>
      <c r="I69" s="5" t="s">
        <v>1128</v>
      </c>
      <c r="J69" s="3">
        <v>7811</v>
      </c>
      <c r="K69" s="3" t="s">
        <v>488</v>
      </c>
      <c r="O69" s="3" t="s">
        <v>742</v>
      </c>
      <c r="P69" s="3" t="s">
        <v>2</v>
      </c>
      <c r="T69" s="3" t="s">
        <v>739</v>
      </c>
      <c r="U69" s="3">
        <v>32165498</v>
      </c>
      <c r="V69" s="3" t="s">
        <v>740</v>
      </c>
      <c r="W69" s="3" t="s">
        <v>5</v>
      </c>
      <c r="X69" s="3">
        <v>3300</v>
      </c>
      <c r="Y69" s="3" t="s">
        <v>6</v>
      </c>
      <c r="Z69" s="3" t="s">
        <v>7</v>
      </c>
      <c r="AA69" s="3">
        <v>376</v>
      </c>
      <c r="AB69" s="3">
        <v>154664203</v>
      </c>
      <c r="AC69" s="3"/>
      <c r="AD69" s="3">
        <v>9</v>
      </c>
      <c r="AE69" s="3">
        <v>42727</v>
      </c>
      <c r="AF69" s="3">
        <v>47000</v>
      </c>
      <c r="AG69" s="3">
        <v>0</v>
      </c>
      <c r="AH69" s="3">
        <v>330</v>
      </c>
      <c r="AI69" s="3">
        <v>0</v>
      </c>
      <c r="AJ69" s="3">
        <v>0</v>
      </c>
      <c r="AK69" s="3" t="s">
        <v>1213</v>
      </c>
      <c r="AL69" s="3" t="s">
        <v>10</v>
      </c>
    </row>
    <row r="70" spans="1:38" x14ac:dyDescent="0.25">
      <c r="A70" t="s">
        <v>46</v>
      </c>
      <c r="B70">
        <f>COUNTIFS(F:F,F64)</f>
        <v>6</v>
      </c>
      <c r="C70">
        <f>COUNTIFS(D:D,D64,F:F,F64)</f>
        <v>1</v>
      </c>
      <c r="D70" s="3" t="s">
        <v>1390</v>
      </c>
      <c r="E70" s="3" t="s">
        <v>47</v>
      </c>
      <c r="F70" s="3" t="str">
        <f>CONCATENATE("W", E70)</f>
        <v>WDDGF4JB6EA877636</v>
      </c>
      <c r="G70" s="3" t="s">
        <v>1169</v>
      </c>
      <c r="H70" s="3"/>
      <c r="I70" s="5" t="s">
        <v>1128</v>
      </c>
      <c r="J70" s="3">
        <v>28567</v>
      </c>
      <c r="K70" s="3" t="s">
        <v>33</v>
      </c>
      <c r="O70" s="3" t="s">
        <v>48</v>
      </c>
      <c r="P70" s="3" t="s">
        <v>2</v>
      </c>
      <c r="T70" s="3" t="s">
        <v>49</v>
      </c>
      <c r="U70" s="3">
        <v>20085454898</v>
      </c>
      <c r="V70" s="3" t="s">
        <v>50</v>
      </c>
      <c r="W70" s="3" t="s">
        <v>51</v>
      </c>
      <c r="X70" s="3">
        <v>3364</v>
      </c>
      <c r="Y70" s="3" t="s">
        <v>6</v>
      </c>
      <c r="Z70" s="3" t="s">
        <v>7</v>
      </c>
      <c r="AA70" s="3">
        <v>3757</v>
      </c>
      <c r="AB70" s="3">
        <v>15506321</v>
      </c>
      <c r="AC70" s="3"/>
      <c r="AD70" s="3">
        <v>9</v>
      </c>
      <c r="AE70" s="3">
        <v>48471</v>
      </c>
      <c r="AF70" s="3">
        <v>101789</v>
      </c>
      <c r="AG70" s="3">
        <v>0</v>
      </c>
      <c r="AH70" s="3">
        <v>670</v>
      </c>
      <c r="AI70" s="3">
        <v>0</v>
      </c>
      <c r="AJ70" s="3">
        <v>0</v>
      </c>
      <c r="AK70" s="3" t="s">
        <v>1213</v>
      </c>
      <c r="AL70" s="3" t="s">
        <v>10</v>
      </c>
    </row>
    <row r="71" spans="1:38" x14ac:dyDescent="0.25">
      <c r="A71" t="s">
        <v>756</v>
      </c>
      <c r="B71">
        <f>COUNTIFS(F:F,F65)</f>
        <v>2</v>
      </c>
      <c r="C71">
        <f>COUNTIFS(D:D,D65,F:F,F65)</f>
        <v>1</v>
      </c>
      <c r="D71" t="str">
        <f>LEFT(A71,5)</f>
        <v>21129</v>
      </c>
      <c r="E71" t="s">
        <v>757</v>
      </c>
      <c r="F71" t="str">
        <f>CONCATENATE("W",E71)</f>
        <v>WDDGF4JB7DF935268</v>
      </c>
      <c r="G71" t="s">
        <v>1169</v>
      </c>
      <c r="H71">
        <v>2012</v>
      </c>
      <c r="I71" s="1" t="s">
        <v>1128</v>
      </c>
      <c r="J71">
        <v>68322</v>
      </c>
      <c r="K71" t="s">
        <v>480</v>
      </c>
      <c r="L71" s="1">
        <v>0.36527777777777781</v>
      </c>
      <c r="M71">
        <v>683220</v>
      </c>
      <c r="N71">
        <v>1</v>
      </c>
      <c r="O71" t="s">
        <v>165</v>
      </c>
      <c r="P71" t="s">
        <v>2</v>
      </c>
      <c r="Q71" t="s">
        <v>758</v>
      </c>
      <c r="R71">
        <v>20238972</v>
      </c>
      <c r="S71" t="s">
        <v>759</v>
      </c>
      <c r="T71" t="s">
        <v>278</v>
      </c>
      <c r="U71">
        <v>3364</v>
      </c>
      <c r="V71" t="s">
        <v>6</v>
      </c>
      <c r="W71" t="s">
        <v>7</v>
      </c>
      <c r="X71">
        <v>3755</v>
      </c>
      <c r="Y71">
        <v>460673</v>
      </c>
      <c r="AC71">
        <v>9</v>
      </c>
      <c r="AD71">
        <v>48471</v>
      </c>
      <c r="AE71">
        <v>96942</v>
      </c>
      <c r="AF71">
        <v>0</v>
      </c>
      <c r="AG71">
        <v>200</v>
      </c>
      <c r="AH71">
        <v>408010</v>
      </c>
      <c r="AI71" t="s">
        <v>9</v>
      </c>
      <c r="AJ71" t="s">
        <v>10</v>
      </c>
    </row>
    <row r="72" spans="1:38" x14ac:dyDescent="0.25">
      <c r="A72" t="s">
        <v>479</v>
      </c>
      <c r="B72">
        <f>COUNTIFS(F:F,F66)</f>
        <v>2</v>
      </c>
      <c r="C72">
        <f>COUNTIFS(D:D,D66,F:F,F66)</f>
        <v>1</v>
      </c>
      <c r="D72" t="str">
        <f>LEFT(A72,5)</f>
        <v>21130</v>
      </c>
      <c r="E72" t="s">
        <v>470</v>
      </c>
      <c r="F72" t="str">
        <f>CONCATENATE("W",E72)</f>
        <v>WDCGG8BB9DF933741</v>
      </c>
      <c r="G72" t="s">
        <v>1147</v>
      </c>
      <c r="H72">
        <v>2013</v>
      </c>
      <c r="I72" s="1" t="s">
        <v>1128</v>
      </c>
      <c r="J72">
        <v>38036</v>
      </c>
      <c r="K72" t="s">
        <v>480</v>
      </c>
      <c r="L72" s="1">
        <v>0.70833333333333337</v>
      </c>
      <c r="M72">
        <v>380360</v>
      </c>
      <c r="N72">
        <v>1</v>
      </c>
      <c r="O72" t="s">
        <v>481</v>
      </c>
      <c r="P72" t="s">
        <v>2</v>
      </c>
      <c r="Q72" t="s">
        <v>472</v>
      </c>
      <c r="R72">
        <v>22045936</v>
      </c>
      <c r="S72" t="s">
        <v>473</v>
      </c>
      <c r="T72" t="s">
        <v>5</v>
      </c>
      <c r="U72">
        <v>3300</v>
      </c>
      <c r="V72" t="s">
        <v>6</v>
      </c>
      <c r="W72" t="s">
        <v>7</v>
      </c>
      <c r="X72">
        <v>376</v>
      </c>
      <c r="Y72">
        <v>154537709</v>
      </c>
      <c r="AA72" t="s">
        <v>474</v>
      </c>
      <c r="AB72" t="s">
        <v>475</v>
      </c>
      <c r="AC72">
        <v>9</v>
      </c>
      <c r="AD72">
        <v>48471</v>
      </c>
      <c r="AE72">
        <v>96942</v>
      </c>
      <c r="AF72">
        <v>0</v>
      </c>
      <c r="AG72">
        <v>200</v>
      </c>
      <c r="AH72">
        <v>0</v>
      </c>
      <c r="AI72" t="s">
        <v>9</v>
      </c>
      <c r="AJ72" t="s">
        <v>10</v>
      </c>
    </row>
    <row r="73" spans="1:38" x14ac:dyDescent="0.25">
      <c r="A73" t="s">
        <v>469</v>
      </c>
      <c r="B73">
        <f>COUNTIFS(F:F,F67)</f>
        <v>8</v>
      </c>
      <c r="C73">
        <f>COUNTIFS(D:D,D67,F:F,F67)</f>
        <v>1</v>
      </c>
      <c r="D73" s="3" t="s">
        <v>1282</v>
      </c>
      <c r="E73" s="3" t="s">
        <v>470</v>
      </c>
      <c r="F73" s="3" t="str">
        <f>CONCATENATE("W", E73)</f>
        <v>WDCGG8BB9DF933741</v>
      </c>
      <c r="G73" s="3" t="s">
        <v>1147</v>
      </c>
      <c r="H73" s="3">
        <v>2013</v>
      </c>
      <c r="I73" s="5" t="s">
        <v>1128</v>
      </c>
      <c r="J73" s="3">
        <v>38036</v>
      </c>
      <c r="K73" s="3" t="s">
        <v>471</v>
      </c>
      <c r="O73" s="3" t="s">
        <v>165</v>
      </c>
      <c r="P73" s="3" t="s">
        <v>2</v>
      </c>
      <c r="T73" s="3" t="s">
        <v>472</v>
      </c>
      <c r="U73" s="3">
        <v>22045936</v>
      </c>
      <c r="V73" s="3" t="s">
        <v>473</v>
      </c>
      <c r="W73" s="3" t="s">
        <v>5</v>
      </c>
      <c r="X73" s="3">
        <v>3300</v>
      </c>
      <c r="Y73" s="3" t="s">
        <v>6</v>
      </c>
      <c r="Z73" s="3" t="s">
        <v>7</v>
      </c>
      <c r="AA73" s="3">
        <v>376</v>
      </c>
      <c r="AB73" s="3">
        <v>154537709</v>
      </c>
      <c r="AC73" s="3" t="s">
        <v>474</v>
      </c>
      <c r="AD73" s="3">
        <v>9</v>
      </c>
      <c r="AE73" s="3">
        <v>48471</v>
      </c>
      <c r="AF73" s="3">
        <v>101789</v>
      </c>
      <c r="AG73" s="3">
        <v>0</v>
      </c>
      <c r="AH73" s="3">
        <v>170</v>
      </c>
      <c r="AI73" s="3">
        <v>0</v>
      </c>
      <c r="AJ73" s="3">
        <v>0</v>
      </c>
      <c r="AK73" s="3" t="s">
        <v>1213</v>
      </c>
      <c r="AL73" s="3" t="s">
        <v>10</v>
      </c>
    </row>
    <row r="74" spans="1:38" x14ac:dyDescent="0.25">
      <c r="A74" t="s">
        <v>324</v>
      </c>
      <c r="B74">
        <f>COUNTIFS(F:F,F68)</f>
        <v>8</v>
      </c>
      <c r="C74">
        <f>COUNTIFS(D:D,D68,F:F,F68)</f>
        <v>2</v>
      </c>
      <c r="D74" s="3" t="s">
        <v>1435</v>
      </c>
      <c r="E74" s="3" t="s">
        <v>320</v>
      </c>
      <c r="F74" s="3" t="str">
        <f>CONCATENATE("W", E74)</f>
        <v>WDDKJ5KB8EF244863</v>
      </c>
      <c r="G74" s="3" t="s">
        <v>1137</v>
      </c>
      <c r="H74" s="3">
        <v>2013</v>
      </c>
      <c r="I74" s="5" t="s">
        <v>1128</v>
      </c>
      <c r="J74" s="3">
        <v>33297</v>
      </c>
      <c r="K74" s="3" t="s">
        <v>66</v>
      </c>
      <c r="O74" s="3" t="s">
        <v>325</v>
      </c>
      <c r="P74" s="3" t="s">
        <v>15</v>
      </c>
      <c r="T74" s="3" t="s">
        <v>322</v>
      </c>
      <c r="U74" s="3">
        <v>20187619913</v>
      </c>
      <c r="V74" s="3" t="s">
        <v>323</v>
      </c>
      <c r="W74" s="3" t="s">
        <v>5</v>
      </c>
      <c r="X74" s="3">
        <v>3300</v>
      </c>
      <c r="Y74" s="3" t="s">
        <v>6</v>
      </c>
      <c r="Z74" s="3" t="s">
        <v>7</v>
      </c>
      <c r="AA74" s="3">
        <v>376</v>
      </c>
      <c r="AB74" s="3">
        <v>4425000</v>
      </c>
      <c r="AC74" s="3"/>
      <c r="AD74" s="3">
        <v>9</v>
      </c>
      <c r="AE74" s="3">
        <v>48471</v>
      </c>
      <c r="AF74" s="3">
        <v>111483</v>
      </c>
      <c r="AG74" s="3">
        <v>0</v>
      </c>
      <c r="AH74" s="3">
        <v>350</v>
      </c>
      <c r="AI74" s="3">
        <v>0</v>
      </c>
      <c r="AJ74" s="3">
        <v>0</v>
      </c>
      <c r="AK74" s="3" t="s">
        <v>1213</v>
      </c>
      <c r="AL74" s="3" t="s">
        <v>10</v>
      </c>
    </row>
    <row r="75" spans="1:38" x14ac:dyDescent="0.25">
      <c r="A75" t="s">
        <v>636</v>
      </c>
      <c r="B75">
        <f>COUNTIFS(F:F,F69)</f>
        <v>8</v>
      </c>
      <c r="C75">
        <f>COUNTIFS(D:D,D69,F:F,F69)</f>
        <v>2</v>
      </c>
      <c r="D75" t="str">
        <f>LEFT(A75,5)</f>
        <v>21139</v>
      </c>
      <c r="E75" t="s">
        <v>637</v>
      </c>
      <c r="F75" t="str">
        <f>CONCATENATE("W",E75)</f>
        <v>WDDMH4DB0EN054587</v>
      </c>
      <c r="G75" t="s">
        <v>1180</v>
      </c>
      <c r="H75">
        <v>2013</v>
      </c>
      <c r="I75" s="1" t="s">
        <v>1128</v>
      </c>
      <c r="J75">
        <v>71310</v>
      </c>
      <c r="K75" t="s">
        <v>480</v>
      </c>
      <c r="L75" s="1">
        <v>0.53194444444444444</v>
      </c>
      <c r="M75">
        <v>713100</v>
      </c>
      <c r="N75">
        <v>1</v>
      </c>
      <c r="O75" t="s">
        <v>638</v>
      </c>
      <c r="P75" t="s">
        <v>15</v>
      </c>
      <c r="Q75" t="s">
        <v>181</v>
      </c>
      <c r="R75">
        <v>30708379456</v>
      </c>
      <c r="S75" t="s">
        <v>182</v>
      </c>
      <c r="T75" t="s">
        <v>183</v>
      </c>
      <c r="U75">
        <v>3304</v>
      </c>
      <c r="V75" t="s">
        <v>6</v>
      </c>
      <c r="W75" t="s">
        <v>7</v>
      </c>
      <c r="X75">
        <v>376</v>
      </c>
      <c r="Y75">
        <v>4481488</v>
      </c>
      <c r="AC75">
        <v>9</v>
      </c>
      <c r="AD75">
        <v>42727</v>
      </c>
      <c r="AE75">
        <v>0</v>
      </c>
      <c r="AF75">
        <v>804001</v>
      </c>
      <c r="AG75">
        <v>0</v>
      </c>
      <c r="AH75">
        <v>0</v>
      </c>
      <c r="AI75" t="s">
        <v>9</v>
      </c>
      <c r="AJ75" t="s">
        <v>10</v>
      </c>
    </row>
    <row r="76" spans="1:38" x14ac:dyDescent="0.25">
      <c r="A76" t="s">
        <v>210</v>
      </c>
      <c r="B76">
        <f>COUNTIFS(F:F,F70)</f>
        <v>4</v>
      </c>
      <c r="C76">
        <f>COUNTIFS(D:D,D70,F:F,F70)</f>
        <v>1</v>
      </c>
      <c r="D76" s="3" t="s">
        <v>1277</v>
      </c>
      <c r="E76" s="3" t="s">
        <v>204</v>
      </c>
      <c r="F76" s="3" t="str">
        <f>CONCATENATE("W", E76)</f>
        <v>WDCGG8BB5DF902762</v>
      </c>
      <c r="G76" s="3" t="s">
        <v>1147</v>
      </c>
      <c r="H76" s="3">
        <v>2011</v>
      </c>
      <c r="I76" s="5" t="s">
        <v>1128</v>
      </c>
      <c r="J76" s="3">
        <v>64579</v>
      </c>
      <c r="K76" s="3" t="s">
        <v>211</v>
      </c>
      <c r="O76" s="3" t="s">
        <v>212</v>
      </c>
      <c r="P76" s="3" t="s">
        <v>15</v>
      </c>
      <c r="T76" s="3" t="s">
        <v>207</v>
      </c>
      <c r="U76" s="3">
        <v>30709748064</v>
      </c>
      <c r="V76" s="3" t="s">
        <v>208</v>
      </c>
      <c r="W76" s="3" t="s">
        <v>209</v>
      </c>
      <c r="X76" s="3">
        <v>3364</v>
      </c>
      <c r="Y76" s="3" t="s">
        <v>6</v>
      </c>
      <c r="Z76" s="3" t="s">
        <v>7</v>
      </c>
      <c r="AA76" s="3">
        <v>3755</v>
      </c>
      <c r="AB76" s="3">
        <v>495031</v>
      </c>
      <c r="AC76" s="3"/>
      <c r="AD76" s="3">
        <v>9</v>
      </c>
      <c r="AE76" s="3">
        <v>42727</v>
      </c>
      <c r="AF76" s="3">
        <v>85454</v>
      </c>
      <c r="AG76" s="3">
        <v>0</v>
      </c>
      <c r="AH76" s="3">
        <v>150</v>
      </c>
      <c r="AI76" s="3">
        <v>0</v>
      </c>
      <c r="AJ76" s="3">
        <v>0</v>
      </c>
      <c r="AK76" s="3" t="s">
        <v>1213</v>
      </c>
      <c r="AL76" s="3" t="s">
        <v>10</v>
      </c>
    </row>
    <row r="77" spans="1:38" x14ac:dyDescent="0.25">
      <c r="A77" t="s">
        <v>196</v>
      </c>
      <c r="B77">
        <f>COUNTIFS(F:F,F71)</f>
        <v>4</v>
      </c>
      <c r="C77">
        <f>COUNTIFS(D:D,D71,F:F,F71)</f>
        <v>1</v>
      </c>
      <c r="D77" t="str">
        <f>LEFT(A77,5)</f>
        <v>21141</v>
      </c>
      <c r="E77" t="s">
        <v>197</v>
      </c>
      <c r="F77" t="str">
        <f>CONCATENATE("W",E77)</f>
        <v>WDCGG8BB6DF925192</v>
      </c>
      <c r="G77" t="s">
        <v>1147</v>
      </c>
      <c r="H77">
        <v>2012</v>
      </c>
      <c r="I77" s="1" t="s">
        <v>1128</v>
      </c>
      <c r="J77">
        <v>93897</v>
      </c>
      <c r="K77" t="s">
        <v>198</v>
      </c>
      <c r="L77" s="1">
        <v>0.5</v>
      </c>
      <c r="M77">
        <v>938970</v>
      </c>
      <c r="N77">
        <v>1</v>
      </c>
      <c r="O77" t="s">
        <v>199</v>
      </c>
      <c r="P77" t="s">
        <v>15</v>
      </c>
      <c r="Q77" t="s">
        <v>200</v>
      </c>
      <c r="R77">
        <v>30708383712</v>
      </c>
      <c r="S77" t="s">
        <v>201</v>
      </c>
      <c r="T77" t="s">
        <v>202</v>
      </c>
      <c r="U77">
        <v>3364</v>
      </c>
      <c r="V77" t="s">
        <v>6</v>
      </c>
      <c r="W77" t="s">
        <v>7</v>
      </c>
      <c r="X77">
        <v>3755</v>
      </c>
      <c r="Y77">
        <v>470179470</v>
      </c>
      <c r="AC77">
        <v>9</v>
      </c>
      <c r="AD77">
        <v>42727</v>
      </c>
      <c r="AE77">
        <v>64091</v>
      </c>
      <c r="AF77">
        <v>0</v>
      </c>
      <c r="AG77">
        <v>150</v>
      </c>
      <c r="AH77">
        <v>685222</v>
      </c>
      <c r="AI77" t="s">
        <v>9</v>
      </c>
      <c r="AJ77" t="s">
        <v>10</v>
      </c>
    </row>
    <row r="78" spans="1:38" x14ac:dyDescent="0.25">
      <c r="A78" t="s">
        <v>796</v>
      </c>
      <c r="B78">
        <f>COUNTIFS(F:F,F72)</f>
        <v>6</v>
      </c>
      <c r="C78">
        <f>COUNTIFS(D:D,D72,F:F,F72)</f>
        <v>2</v>
      </c>
      <c r="D78" s="3" t="s">
        <v>1252</v>
      </c>
      <c r="E78" s="3" t="s">
        <v>793</v>
      </c>
      <c r="F78" s="3" t="str">
        <f>CONCATENATE("W", E78)</f>
        <v>WDCBB8GB9BA607014</v>
      </c>
      <c r="G78" s="3" t="s">
        <v>1145</v>
      </c>
      <c r="H78" s="3">
        <v>2014</v>
      </c>
      <c r="I78" s="5" t="s">
        <v>1128</v>
      </c>
      <c r="J78" s="3">
        <v>43608</v>
      </c>
      <c r="K78" s="3" t="s">
        <v>612</v>
      </c>
      <c r="O78" s="3" t="s">
        <v>797</v>
      </c>
      <c r="P78" s="3" t="s">
        <v>15</v>
      </c>
      <c r="Q78" s="3" t="s">
        <v>398</v>
      </c>
      <c r="R78" s="3">
        <v>27187004239</v>
      </c>
      <c r="S78" s="3" t="s">
        <v>399</v>
      </c>
      <c r="T78" s="3" t="s">
        <v>45</v>
      </c>
      <c r="U78" s="3">
        <v>3370</v>
      </c>
      <c r="V78" s="3" t="s">
        <v>6</v>
      </c>
      <c r="W78" s="3" t="s">
        <v>7</v>
      </c>
      <c r="X78" s="3">
        <v>3757</v>
      </c>
      <c r="Y78" s="3">
        <v>15672283</v>
      </c>
      <c r="AC78" s="3"/>
      <c r="AD78" s="3">
        <v>9</v>
      </c>
      <c r="AE78" s="3">
        <v>48471</v>
      </c>
      <c r="AF78" s="3">
        <v>184190</v>
      </c>
      <c r="AG78" s="3">
        <v>0</v>
      </c>
      <c r="AH78" s="3">
        <v>130</v>
      </c>
      <c r="AI78" s="3">
        <v>0</v>
      </c>
      <c r="AJ78" s="3">
        <v>0</v>
      </c>
      <c r="AK78" s="3" t="s">
        <v>1213</v>
      </c>
      <c r="AL78" s="3" t="s">
        <v>10</v>
      </c>
    </row>
    <row r="79" spans="1:38" x14ac:dyDescent="0.25">
      <c r="A79" t="s">
        <v>832</v>
      </c>
      <c r="B79">
        <f>COUNTIFS(F:F,F73)</f>
        <v>6</v>
      </c>
      <c r="C79">
        <f>COUNTIFS(D:D,D73,F:F,F73)</f>
        <v>2</v>
      </c>
      <c r="D79" t="str">
        <f>LEFT(A79,5)</f>
        <v>21153</v>
      </c>
      <c r="E79" t="s">
        <v>830</v>
      </c>
      <c r="F79" t="str">
        <f>CONCATENATE("W",E79)</f>
        <v>WDCDA5HB4EA258888</v>
      </c>
      <c r="G79" t="s">
        <v>1145</v>
      </c>
      <c r="H79">
        <v>2014</v>
      </c>
      <c r="I79" s="1" t="s">
        <v>1128</v>
      </c>
      <c r="J79">
        <v>35205</v>
      </c>
      <c r="K79" t="s">
        <v>833</v>
      </c>
      <c r="L79" s="1">
        <v>0.6875</v>
      </c>
      <c r="M79">
        <v>352050</v>
      </c>
      <c r="N79">
        <v>1</v>
      </c>
      <c r="O79" t="s">
        <v>834</v>
      </c>
      <c r="P79" t="s">
        <v>15</v>
      </c>
      <c r="Q79" t="s">
        <v>302</v>
      </c>
      <c r="R79">
        <v>30687841081</v>
      </c>
      <c r="S79" t="s">
        <v>303</v>
      </c>
      <c r="T79" t="s">
        <v>304</v>
      </c>
      <c r="U79">
        <v>3350</v>
      </c>
      <c r="V79" t="s">
        <v>6</v>
      </c>
      <c r="W79" t="s">
        <v>7</v>
      </c>
      <c r="X79">
        <v>376</v>
      </c>
      <c r="Y79">
        <v>4456516</v>
      </c>
      <c r="AC79">
        <v>9</v>
      </c>
      <c r="AD79">
        <v>42727</v>
      </c>
      <c r="AE79">
        <v>111090</v>
      </c>
      <c r="AF79">
        <v>0</v>
      </c>
      <c r="AG79">
        <v>260</v>
      </c>
      <c r="AH79">
        <v>500572</v>
      </c>
      <c r="AI79" t="s">
        <v>9</v>
      </c>
      <c r="AJ79" t="s">
        <v>10</v>
      </c>
    </row>
    <row r="80" spans="1:38" x14ac:dyDescent="0.25">
      <c r="A80" t="s">
        <v>822</v>
      </c>
      <c r="B80">
        <f>COUNTIFS(F:F,F74)</f>
        <v>4</v>
      </c>
      <c r="C80">
        <f>COUNTIFS(D:D,D74,F:F,F74)</f>
        <v>1</v>
      </c>
      <c r="D80" s="3" t="s">
        <v>1397</v>
      </c>
      <c r="E80" s="3" t="s">
        <v>823</v>
      </c>
      <c r="F80" s="3" t="str">
        <f>CONCATENATE("W", E80)</f>
        <v>WDDGF54X39A218514</v>
      </c>
      <c r="G80" s="3" t="s">
        <v>1170</v>
      </c>
      <c r="H80" s="3">
        <v>2008</v>
      </c>
      <c r="I80" s="5" t="s">
        <v>1128</v>
      </c>
      <c r="J80" s="3">
        <v>26934</v>
      </c>
      <c r="K80" s="3" t="s">
        <v>345</v>
      </c>
      <c r="O80" s="3" t="s">
        <v>76</v>
      </c>
      <c r="P80" s="3" t="s">
        <v>15</v>
      </c>
      <c r="T80" s="3" t="s">
        <v>824</v>
      </c>
      <c r="U80" s="3">
        <v>20213002539</v>
      </c>
      <c r="V80" s="3" t="s">
        <v>825</v>
      </c>
      <c r="W80" s="3" t="s">
        <v>826</v>
      </c>
      <c r="X80" s="3">
        <v>3315</v>
      </c>
      <c r="Y80" s="3" t="s">
        <v>6</v>
      </c>
      <c r="Z80" s="3" t="s">
        <v>7</v>
      </c>
      <c r="AA80" s="3">
        <v>3754</v>
      </c>
      <c r="AB80" s="3">
        <v>15433427</v>
      </c>
      <c r="AC80" s="3" t="s">
        <v>827</v>
      </c>
      <c r="AD80" s="3">
        <v>9</v>
      </c>
      <c r="AE80" s="3">
        <v>48471</v>
      </c>
      <c r="AF80" s="3">
        <v>101789</v>
      </c>
      <c r="AG80" s="3">
        <v>0</v>
      </c>
      <c r="AH80" s="3">
        <v>260</v>
      </c>
      <c r="AI80" s="3">
        <v>0</v>
      </c>
      <c r="AJ80" s="3">
        <v>0</v>
      </c>
      <c r="AK80" s="3" t="s">
        <v>1213</v>
      </c>
      <c r="AL80" s="3" t="s">
        <v>10</v>
      </c>
    </row>
    <row r="81" spans="1:38" x14ac:dyDescent="0.25">
      <c r="A81" t="s">
        <v>622</v>
      </c>
      <c r="B81">
        <f>COUNTIFS(F:F,F75)</f>
        <v>4</v>
      </c>
      <c r="C81">
        <f>COUNTIFS(D:D,D75,F:F,F75)</f>
        <v>1</v>
      </c>
      <c r="D81" t="str">
        <f>LEFT(A81,5)</f>
        <v>21155</v>
      </c>
      <c r="E81" t="s">
        <v>618</v>
      </c>
      <c r="F81" t="str">
        <f>CONCATENATE("W",E81)</f>
        <v>WDDGF54X79F231933</v>
      </c>
      <c r="G81" t="s">
        <v>1170</v>
      </c>
      <c r="H81">
        <v>2008</v>
      </c>
      <c r="I81" s="1" t="s">
        <v>1128</v>
      </c>
      <c r="J81">
        <v>117932</v>
      </c>
      <c r="K81" t="s">
        <v>623</v>
      </c>
      <c r="L81" s="1">
        <v>0.52083333333333337</v>
      </c>
      <c r="M81">
        <v>1179320</v>
      </c>
      <c r="N81">
        <v>1</v>
      </c>
      <c r="O81" t="s">
        <v>199</v>
      </c>
      <c r="P81" t="s">
        <v>15</v>
      </c>
      <c r="Q81" t="s">
        <v>620</v>
      </c>
      <c r="R81">
        <v>20216972725</v>
      </c>
      <c r="S81" t="s">
        <v>621</v>
      </c>
      <c r="T81" t="s">
        <v>99</v>
      </c>
      <c r="U81">
        <v>3380</v>
      </c>
      <c r="V81" t="s">
        <v>6</v>
      </c>
      <c r="W81" t="s">
        <v>7</v>
      </c>
      <c r="X81">
        <v>3751</v>
      </c>
      <c r="Y81">
        <v>15543178</v>
      </c>
      <c r="AC81">
        <v>9</v>
      </c>
      <c r="AD81">
        <v>48471</v>
      </c>
      <c r="AE81">
        <v>67859</v>
      </c>
      <c r="AF81">
        <v>0</v>
      </c>
      <c r="AG81">
        <v>140</v>
      </c>
      <c r="AH81">
        <v>579545</v>
      </c>
      <c r="AI81" t="s">
        <v>9</v>
      </c>
      <c r="AJ81" t="s">
        <v>10</v>
      </c>
    </row>
    <row r="82" spans="1:38" x14ac:dyDescent="0.25">
      <c r="A82" t="s">
        <v>749</v>
      </c>
      <c r="B82">
        <f>COUNTIFS(F:F,F76)</f>
        <v>4</v>
      </c>
      <c r="C82">
        <f>COUNTIFS(D:D,D76,F:F,F76)</f>
        <v>1</v>
      </c>
      <c r="D82" s="3" t="s">
        <v>1449</v>
      </c>
      <c r="E82" s="3" t="s">
        <v>750</v>
      </c>
      <c r="F82" s="3" t="str">
        <f>CONCATENATE("W", E82)</f>
        <v>WDDMH4DBXEN071803</v>
      </c>
      <c r="G82" s="3" t="s">
        <v>1181</v>
      </c>
      <c r="H82" s="3"/>
      <c r="I82" s="5" t="s">
        <v>1128</v>
      </c>
      <c r="J82" s="3">
        <v>13828</v>
      </c>
      <c r="K82" s="3" t="s">
        <v>494</v>
      </c>
      <c r="O82" s="3" t="s">
        <v>751</v>
      </c>
      <c r="P82" s="3" t="s">
        <v>2</v>
      </c>
      <c r="T82" s="3" t="s">
        <v>752</v>
      </c>
      <c r="U82" s="3">
        <v>16079748</v>
      </c>
      <c r="V82" s="3" t="s">
        <v>753</v>
      </c>
      <c r="W82" s="3" t="s">
        <v>142</v>
      </c>
      <c r="X82" s="3">
        <v>3315</v>
      </c>
      <c r="Y82" s="3" t="s">
        <v>6</v>
      </c>
      <c r="Z82" s="3" t="s">
        <v>7</v>
      </c>
      <c r="AA82" s="3">
        <v>3755</v>
      </c>
      <c r="AB82" s="3">
        <v>15652054</v>
      </c>
      <c r="AC82" s="3" t="s">
        <v>754</v>
      </c>
      <c r="AD82" s="3">
        <v>9</v>
      </c>
      <c r="AE82" s="3">
        <v>42727</v>
      </c>
      <c r="AF82" s="3">
        <v>87248</v>
      </c>
      <c r="AG82" s="3">
        <v>0</v>
      </c>
      <c r="AH82" s="3">
        <v>230</v>
      </c>
      <c r="AI82" s="3">
        <v>0</v>
      </c>
      <c r="AJ82" s="3">
        <v>0</v>
      </c>
      <c r="AK82" s="3" t="s">
        <v>1213</v>
      </c>
      <c r="AL82" s="3" t="s">
        <v>10</v>
      </c>
    </row>
    <row r="83" spans="1:38" x14ac:dyDescent="0.25">
      <c r="A83" t="s">
        <v>849</v>
      </c>
      <c r="B83">
        <f>COUNTIFS(F:F,F77)</f>
        <v>2</v>
      </c>
      <c r="C83">
        <f>COUNTIFS(D:D,D77,F:F,F77)</f>
        <v>1</v>
      </c>
      <c r="D83" t="str">
        <f>LEFT(A83,5)</f>
        <v>21172</v>
      </c>
      <c r="E83" t="s">
        <v>850</v>
      </c>
      <c r="F83" t="str">
        <f>CONCATENATE("W",E83)</f>
        <v>WDDSJ4DBXEN030261</v>
      </c>
      <c r="G83" t="s">
        <v>1182</v>
      </c>
      <c r="H83">
        <v>2014</v>
      </c>
      <c r="I83" s="1" t="s">
        <v>1128</v>
      </c>
      <c r="J83">
        <v>14915</v>
      </c>
      <c r="K83" t="s">
        <v>306</v>
      </c>
      <c r="L83" s="1">
        <v>0.72916666666666663</v>
      </c>
      <c r="M83">
        <v>149150</v>
      </c>
      <c r="N83">
        <v>1</v>
      </c>
      <c r="O83" t="s">
        <v>851</v>
      </c>
      <c r="P83" t="s">
        <v>15</v>
      </c>
      <c r="Q83" t="s">
        <v>852</v>
      </c>
      <c r="R83">
        <v>30710043619</v>
      </c>
      <c r="S83" t="s">
        <v>853</v>
      </c>
      <c r="T83" t="s">
        <v>854</v>
      </c>
      <c r="U83">
        <v>3362</v>
      </c>
      <c r="V83" t="s">
        <v>6</v>
      </c>
      <c r="W83" t="s">
        <v>7</v>
      </c>
      <c r="X83">
        <v>3755</v>
      </c>
      <c r="Y83">
        <v>405737</v>
      </c>
      <c r="AC83">
        <v>9</v>
      </c>
      <c r="AD83">
        <v>48471</v>
      </c>
      <c r="AE83">
        <v>92095</v>
      </c>
      <c r="AF83">
        <v>0</v>
      </c>
      <c r="AG83">
        <v>190</v>
      </c>
      <c r="AH83">
        <v>511200</v>
      </c>
      <c r="AI83" t="s">
        <v>9</v>
      </c>
      <c r="AJ83" t="s">
        <v>10</v>
      </c>
    </row>
    <row r="84" spans="1:38" x14ac:dyDescent="0.25">
      <c r="A84" t="s">
        <v>846</v>
      </c>
      <c r="B84">
        <f>COUNTIFS(F:F,F78)</f>
        <v>4</v>
      </c>
      <c r="C84">
        <f>COUNTIFS(D:D,D78,F:F,F78)</f>
        <v>1</v>
      </c>
      <c r="D84" s="3" t="s">
        <v>1296</v>
      </c>
      <c r="E84" s="3" t="s">
        <v>847</v>
      </c>
      <c r="F84" s="3" t="str">
        <f>CONCATENATE("W", E84)</f>
        <v>WDCTG4DB9FJ108819</v>
      </c>
      <c r="G84" s="3" t="s">
        <v>1149</v>
      </c>
      <c r="H84" s="3">
        <v>2013</v>
      </c>
      <c r="I84" s="5" t="s">
        <v>1128</v>
      </c>
      <c r="J84" s="3">
        <v>11</v>
      </c>
      <c r="K84" s="3" t="s">
        <v>20</v>
      </c>
      <c r="O84" s="3" t="s">
        <v>848</v>
      </c>
      <c r="P84" s="3" t="e">
        <f>LEFT(#REF!,1)</f>
        <v>#REF!</v>
      </c>
      <c r="T84" s="3" t="s">
        <v>181</v>
      </c>
      <c r="U84" s="3">
        <v>30708379456</v>
      </c>
      <c r="V84" s="3" t="s">
        <v>182</v>
      </c>
      <c r="W84" s="3" t="s">
        <v>183</v>
      </c>
      <c r="X84" s="3">
        <v>3304</v>
      </c>
      <c r="Y84" s="3" t="s">
        <v>6</v>
      </c>
      <c r="Z84" s="3" t="s">
        <v>7</v>
      </c>
      <c r="AA84" s="3">
        <v>376</v>
      </c>
      <c r="AB84" s="3">
        <v>4481488</v>
      </c>
      <c r="AC84" s="3"/>
      <c r="AD84" s="3">
        <v>9</v>
      </c>
      <c r="AE84" s="3">
        <v>48471</v>
      </c>
      <c r="AF84" s="3">
        <v>0</v>
      </c>
      <c r="AG84" s="3">
        <v>0</v>
      </c>
      <c r="AH84" s="3">
        <v>430</v>
      </c>
      <c r="AI84" s="3">
        <v>0</v>
      </c>
      <c r="AJ84" s="3">
        <v>0</v>
      </c>
      <c r="AK84" s="3" t="s">
        <v>1213</v>
      </c>
      <c r="AL84" s="3" t="s">
        <v>10</v>
      </c>
    </row>
    <row r="85" spans="1:38" x14ac:dyDescent="0.25">
      <c r="A85" t="s">
        <v>305</v>
      </c>
      <c r="B85">
        <f>COUNTIFS(F:F,F79)</f>
        <v>4</v>
      </c>
      <c r="C85">
        <f>COUNTIFS(D:D,D79,F:F,F79)</f>
        <v>1</v>
      </c>
      <c r="D85" t="str">
        <f>LEFT(A85,5)</f>
        <v>21173</v>
      </c>
      <c r="E85" t="s">
        <v>300</v>
      </c>
      <c r="F85" t="str">
        <f>CONCATENATE("W",E85)</f>
        <v>WDDBF4DB1EJ081785</v>
      </c>
      <c r="G85" t="s">
        <v>1149</v>
      </c>
      <c r="H85">
        <v>2013</v>
      </c>
      <c r="I85" s="1" t="s">
        <v>1128</v>
      </c>
      <c r="J85">
        <v>22679</v>
      </c>
      <c r="K85" t="s">
        <v>306</v>
      </c>
      <c r="L85" s="1">
        <v>0.61597222222222225</v>
      </c>
      <c r="M85">
        <v>226790</v>
      </c>
      <c r="N85">
        <v>1</v>
      </c>
      <c r="O85" t="s">
        <v>21</v>
      </c>
      <c r="P85" t="s">
        <v>15</v>
      </c>
      <c r="Q85" t="s">
        <v>302</v>
      </c>
      <c r="R85">
        <v>30687841081</v>
      </c>
      <c r="S85" t="s">
        <v>303</v>
      </c>
      <c r="T85" t="s">
        <v>304</v>
      </c>
      <c r="U85">
        <v>3350</v>
      </c>
      <c r="V85" t="s">
        <v>6</v>
      </c>
      <c r="W85" t="s">
        <v>7</v>
      </c>
      <c r="X85">
        <v>376</v>
      </c>
      <c r="Y85">
        <v>4456516</v>
      </c>
      <c r="AC85">
        <v>9</v>
      </c>
      <c r="AD85">
        <v>48471</v>
      </c>
      <c r="AE85">
        <v>92095</v>
      </c>
      <c r="AF85">
        <v>0</v>
      </c>
      <c r="AG85">
        <v>190</v>
      </c>
      <c r="AH85">
        <v>382414</v>
      </c>
      <c r="AI85" t="s">
        <v>9</v>
      </c>
      <c r="AJ85" t="s">
        <v>10</v>
      </c>
    </row>
    <row r="86" spans="1:38" x14ac:dyDescent="0.25">
      <c r="A86" t="s">
        <v>855</v>
      </c>
      <c r="B86">
        <f>COUNTIFS(F:F,F80)</f>
        <v>2</v>
      </c>
      <c r="C86">
        <f>COUNTIFS(D:D,D80,F:F,F80)</f>
        <v>1</v>
      </c>
      <c r="D86" t="str">
        <f>LEFT(A86,5)</f>
        <v>21177</v>
      </c>
      <c r="E86" t="s">
        <v>856</v>
      </c>
      <c r="F86" t="str">
        <f>CONCATENATE("W",E86)</f>
        <v>WDBWK42F78F181232</v>
      </c>
      <c r="G86" t="s">
        <v>1138</v>
      </c>
      <c r="H86">
        <v>2008</v>
      </c>
      <c r="I86" s="1" t="s">
        <v>1128</v>
      </c>
      <c r="J86">
        <v>29597</v>
      </c>
      <c r="K86" t="s">
        <v>422</v>
      </c>
      <c r="L86" s="1">
        <v>0.4291666666666667</v>
      </c>
      <c r="M86">
        <v>295970</v>
      </c>
      <c r="N86">
        <v>1</v>
      </c>
      <c r="O86" t="s">
        <v>608</v>
      </c>
      <c r="P86" t="s">
        <v>2</v>
      </c>
      <c r="Q86" t="s">
        <v>857</v>
      </c>
      <c r="R86">
        <v>27054352862</v>
      </c>
      <c r="S86" t="s">
        <v>858</v>
      </c>
      <c r="T86" t="s">
        <v>5</v>
      </c>
      <c r="U86">
        <v>330</v>
      </c>
      <c r="V86" t="s">
        <v>6</v>
      </c>
      <c r="W86" t="s">
        <v>7</v>
      </c>
      <c r="X86">
        <v>376</v>
      </c>
      <c r="Y86">
        <v>4431497</v>
      </c>
      <c r="AC86">
        <v>9</v>
      </c>
      <c r="AD86">
        <v>42727</v>
      </c>
      <c r="AE86">
        <v>81181</v>
      </c>
      <c r="AF86">
        <v>0</v>
      </c>
      <c r="AG86">
        <v>190</v>
      </c>
      <c r="AH86">
        <v>271597</v>
      </c>
      <c r="AI86" t="s">
        <v>9</v>
      </c>
      <c r="AJ86" t="s">
        <v>10</v>
      </c>
    </row>
    <row r="87" spans="1:38" x14ac:dyDescent="0.25">
      <c r="A87" t="s">
        <v>863</v>
      </c>
      <c r="B87">
        <f>COUNTIFS(F:F,F81)</f>
        <v>6</v>
      </c>
      <c r="C87">
        <f>COUNTIFS(D:D,D81,F:F,F81)</f>
        <v>1</v>
      </c>
      <c r="D87" s="3" t="s">
        <v>1431</v>
      </c>
      <c r="E87" s="3" t="s">
        <v>864</v>
      </c>
      <c r="F87" s="3" t="str">
        <f>CONCATENATE("W", E87)</f>
        <v>WDDKJ5GB2AF035654</v>
      </c>
      <c r="G87" s="3" t="s">
        <v>1179</v>
      </c>
      <c r="H87" s="3">
        <v>2010</v>
      </c>
      <c r="I87" s="5" t="s">
        <v>1128</v>
      </c>
      <c r="J87" s="3">
        <v>27727</v>
      </c>
      <c r="K87" s="3" t="s">
        <v>865</v>
      </c>
      <c r="O87" s="3" t="s">
        <v>346</v>
      </c>
      <c r="P87" s="3" t="s">
        <v>2</v>
      </c>
      <c r="T87" s="3" t="s">
        <v>866</v>
      </c>
      <c r="U87" s="3">
        <v>20645544</v>
      </c>
      <c r="V87" s="3" t="s">
        <v>867</v>
      </c>
      <c r="W87" s="3" t="s">
        <v>5</v>
      </c>
      <c r="X87" s="3">
        <v>3300</v>
      </c>
      <c r="Y87" s="3" t="s">
        <v>6</v>
      </c>
      <c r="Z87" s="3" t="s">
        <v>7</v>
      </c>
      <c r="AA87" s="3">
        <v>376</v>
      </c>
      <c r="AB87" s="3">
        <v>154668818</v>
      </c>
      <c r="AC87" s="3" t="s">
        <v>868</v>
      </c>
      <c r="AD87" s="3">
        <v>9</v>
      </c>
      <c r="AE87" s="3">
        <v>48471</v>
      </c>
      <c r="AF87" s="3">
        <v>126025</v>
      </c>
      <c r="AG87" s="3">
        <v>0</v>
      </c>
      <c r="AH87" s="3">
        <v>330</v>
      </c>
      <c r="AI87" s="3">
        <v>0</v>
      </c>
      <c r="AJ87" s="3">
        <v>0</v>
      </c>
      <c r="AK87" s="3" t="s">
        <v>1213</v>
      </c>
      <c r="AL87" s="3" t="s">
        <v>10</v>
      </c>
    </row>
    <row r="88" spans="1:38" x14ac:dyDescent="0.25">
      <c r="A88" t="s">
        <v>859</v>
      </c>
      <c r="B88">
        <f>COUNTIFS(F:F,F82)</f>
        <v>2</v>
      </c>
      <c r="C88">
        <f>COUNTIFS(D:D,D82,F:F,F82)</f>
        <v>1</v>
      </c>
      <c r="D88" t="str">
        <f>LEFT(A88,5)</f>
        <v>21180</v>
      </c>
      <c r="E88" t="s">
        <v>860</v>
      </c>
      <c r="F88" t="str">
        <f>CONCATENATE("W",E88)</f>
        <v>WDDKJ5KB6EF216060</v>
      </c>
      <c r="G88" t="s">
        <v>1179</v>
      </c>
      <c r="H88">
        <v>2013</v>
      </c>
      <c r="I88" s="1" t="s">
        <v>1128</v>
      </c>
      <c r="J88">
        <v>25166</v>
      </c>
      <c r="K88" t="s">
        <v>422</v>
      </c>
      <c r="L88" s="1">
        <v>0.51041666666666663</v>
      </c>
      <c r="M88">
        <v>251660</v>
      </c>
      <c r="N88">
        <v>1</v>
      </c>
      <c r="O88" t="s">
        <v>21</v>
      </c>
      <c r="P88" t="s">
        <v>15</v>
      </c>
      <c r="Q88" t="s">
        <v>861</v>
      </c>
      <c r="R88">
        <v>30711981108</v>
      </c>
      <c r="S88" t="s">
        <v>862</v>
      </c>
      <c r="T88" t="s">
        <v>5</v>
      </c>
      <c r="U88">
        <v>3300</v>
      </c>
      <c r="V88" t="s">
        <v>6</v>
      </c>
      <c r="W88" t="s">
        <v>7</v>
      </c>
      <c r="X88">
        <v>376</v>
      </c>
      <c r="Y88">
        <v>4455318</v>
      </c>
      <c r="AA88" t="s">
        <v>155</v>
      </c>
      <c r="AB88" t="s">
        <v>156</v>
      </c>
      <c r="AC88">
        <v>9</v>
      </c>
      <c r="AD88">
        <v>42727</v>
      </c>
      <c r="AE88">
        <v>102545</v>
      </c>
      <c r="AF88">
        <v>0</v>
      </c>
      <c r="AG88">
        <v>240</v>
      </c>
      <c r="AH88">
        <v>473336</v>
      </c>
      <c r="AI88" t="s">
        <v>9</v>
      </c>
      <c r="AJ88" t="s">
        <v>10</v>
      </c>
    </row>
    <row r="89" spans="1:38" hidden="1" x14ac:dyDescent="0.25">
      <c r="A89" t="s">
        <v>157</v>
      </c>
      <c r="D89" t="str">
        <f>LEFT(A89,5)</f>
        <v>21713</v>
      </c>
      <c r="E89" t="s">
        <v>158</v>
      </c>
      <c r="F89" t="str">
        <f>CONCATENATE("W",E89)</f>
        <v>WDCGG81D89F293337</v>
      </c>
      <c r="G89" t="s">
        <v>1146</v>
      </c>
      <c r="H89">
        <v>2010</v>
      </c>
      <c r="I89" s="1" t="s">
        <v>1128</v>
      </c>
      <c r="J89">
        <v>106289</v>
      </c>
      <c r="K89" t="s">
        <v>66</v>
      </c>
      <c r="L89" s="1">
        <v>0.35694444444444445</v>
      </c>
      <c r="M89">
        <v>1062890</v>
      </c>
      <c r="N89">
        <v>1</v>
      </c>
      <c r="O89" t="s">
        <v>160</v>
      </c>
      <c r="P89">
        <v>30687925544</v>
      </c>
      <c r="S89" t="s">
        <v>161</v>
      </c>
      <c r="T89" t="s">
        <v>5</v>
      </c>
      <c r="V89" t="s">
        <v>6</v>
      </c>
      <c r="W89" t="s">
        <v>7</v>
      </c>
      <c r="X89">
        <v>376</v>
      </c>
      <c r="Y89">
        <v>154691503</v>
      </c>
      <c r="AC89">
        <v>9</v>
      </c>
      <c r="AD89">
        <v>48471</v>
      </c>
      <c r="AE89">
        <v>271438</v>
      </c>
      <c r="AF89">
        <v>0</v>
      </c>
      <c r="AG89">
        <v>560</v>
      </c>
      <c r="AH89">
        <v>562428</v>
      </c>
      <c r="AI89" t="s">
        <v>9</v>
      </c>
      <c r="AJ89" t="s">
        <v>10</v>
      </c>
    </row>
    <row r="90" spans="1:38" hidden="1" x14ac:dyDescent="0.25">
      <c r="A90" t="s">
        <v>157</v>
      </c>
      <c r="D90" s="3" t="s">
        <v>1263</v>
      </c>
      <c r="E90" s="3" t="s">
        <v>158</v>
      </c>
      <c r="F90" s="3" t="str">
        <f>CONCATENATE("W", E90)</f>
        <v>WDCGG81D89F293337</v>
      </c>
      <c r="G90" s="3" t="s">
        <v>1147</v>
      </c>
      <c r="H90" s="3">
        <v>2010</v>
      </c>
      <c r="I90" s="5" t="s">
        <v>1128</v>
      </c>
      <c r="J90" s="3">
        <v>106289</v>
      </c>
      <c r="K90" s="3" t="s">
        <v>66</v>
      </c>
      <c r="O90" s="3" t="s">
        <v>159</v>
      </c>
      <c r="P90" s="3" t="s">
        <v>15</v>
      </c>
      <c r="T90" s="3" t="s">
        <v>160</v>
      </c>
      <c r="U90" s="3">
        <v>30687925544</v>
      </c>
      <c r="V90" s="3" t="s">
        <v>161</v>
      </c>
      <c r="W90" s="3" t="s">
        <v>5</v>
      </c>
      <c r="X90" s="3"/>
      <c r="Y90" s="3" t="s">
        <v>6</v>
      </c>
      <c r="Z90" s="3" t="s">
        <v>7</v>
      </c>
      <c r="AA90" s="3">
        <v>376</v>
      </c>
      <c r="AB90" s="3">
        <v>154691503</v>
      </c>
      <c r="AC90" s="3"/>
      <c r="AD90" s="3">
        <v>9</v>
      </c>
      <c r="AE90" s="3">
        <v>48471</v>
      </c>
      <c r="AF90" s="3">
        <v>271438</v>
      </c>
      <c r="AG90" s="3">
        <v>0</v>
      </c>
      <c r="AH90" s="3">
        <v>290</v>
      </c>
      <c r="AI90" s="3">
        <v>0</v>
      </c>
      <c r="AJ90" s="3">
        <v>0</v>
      </c>
      <c r="AK90" s="3" t="s">
        <v>1213</v>
      </c>
      <c r="AL90" s="3" t="s">
        <v>10</v>
      </c>
    </row>
    <row r="91" spans="1:38" x14ac:dyDescent="0.25">
      <c r="A91" t="s">
        <v>247</v>
      </c>
      <c r="B91">
        <f>COUNTIFS(F:F,F85)</f>
        <v>6</v>
      </c>
      <c r="C91">
        <f>COUNTIFS(D:D,D85,F:F,F85)</f>
        <v>1</v>
      </c>
      <c r="D91" s="3" t="s">
        <v>1401</v>
      </c>
      <c r="E91" s="3" t="s">
        <v>248</v>
      </c>
      <c r="F91" s="3" t="str">
        <f>CONCATENATE("W", E91)</f>
        <v>WDDGF56X68F009301</v>
      </c>
      <c r="G91" s="3" t="s">
        <v>1171</v>
      </c>
      <c r="H91" s="3">
        <v>2014</v>
      </c>
      <c r="I91" s="5" t="s">
        <v>1128</v>
      </c>
      <c r="J91" s="3">
        <v>146614</v>
      </c>
      <c r="K91" s="3" t="s">
        <v>0</v>
      </c>
      <c r="O91" s="3" t="s">
        <v>249</v>
      </c>
      <c r="P91" s="3" t="s">
        <v>2</v>
      </c>
      <c r="T91" s="3" t="s">
        <v>250</v>
      </c>
      <c r="U91" s="3">
        <v>27000000</v>
      </c>
      <c r="V91" s="3" t="s">
        <v>251</v>
      </c>
      <c r="W91" s="3" t="s">
        <v>252</v>
      </c>
      <c r="X91" s="3">
        <v>3300</v>
      </c>
      <c r="Y91" s="3" t="s">
        <v>6</v>
      </c>
      <c r="Z91" s="3" t="s">
        <v>7</v>
      </c>
      <c r="AA91" s="3">
        <v>376</v>
      </c>
      <c r="AB91" s="3">
        <v>154580233</v>
      </c>
      <c r="AC91" s="3"/>
      <c r="AD91" s="3">
        <v>9</v>
      </c>
      <c r="AE91" s="3">
        <v>48471</v>
      </c>
      <c r="AF91" s="3">
        <v>470169</v>
      </c>
      <c r="AG91" s="3">
        <v>0</v>
      </c>
      <c r="AH91" s="3">
        <v>470</v>
      </c>
      <c r="AI91" s="3">
        <v>0</v>
      </c>
      <c r="AJ91" s="3">
        <v>0</v>
      </c>
      <c r="AK91" s="3" t="s">
        <v>1213</v>
      </c>
      <c r="AL91" s="3" t="s">
        <v>10</v>
      </c>
    </row>
    <row r="92" spans="1:38" x14ac:dyDescent="0.25">
      <c r="A92" t="s">
        <v>421</v>
      </c>
      <c r="B92">
        <f>COUNTIFS(F:F,F86)</f>
        <v>2</v>
      </c>
      <c r="C92">
        <f>COUNTIFS(D:D,D86,F:F,F86)</f>
        <v>1</v>
      </c>
      <c r="D92" t="str">
        <f>LEFT(A92,5)</f>
        <v>21181</v>
      </c>
      <c r="E92" t="s">
        <v>419</v>
      </c>
      <c r="F92" t="str">
        <f>CONCATENATE("W",E92)</f>
        <v>WDDGF5HB1EA905807</v>
      </c>
      <c r="G92" t="s">
        <v>1171</v>
      </c>
      <c r="H92">
        <v>2014</v>
      </c>
      <c r="I92" s="1" t="s">
        <v>1128</v>
      </c>
      <c r="J92">
        <v>27568</v>
      </c>
      <c r="K92" t="s">
        <v>422</v>
      </c>
      <c r="L92" s="1">
        <v>0.69791666666666663</v>
      </c>
      <c r="M92">
        <v>275680</v>
      </c>
      <c r="N92">
        <v>1</v>
      </c>
      <c r="O92" t="s">
        <v>423</v>
      </c>
      <c r="P92" t="s">
        <v>15</v>
      </c>
      <c r="Q92" t="s">
        <v>181</v>
      </c>
      <c r="R92">
        <v>30708379456</v>
      </c>
      <c r="S92" t="s">
        <v>182</v>
      </c>
      <c r="T92" t="s">
        <v>183</v>
      </c>
      <c r="U92">
        <v>3304</v>
      </c>
      <c r="V92" t="s">
        <v>6</v>
      </c>
      <c r="W92" t="s">
        <v>7</v>
      </c>
      <c r="X92">
        <v>376</v>
      </c>
      <c r="Y92">
        <v>4481488</v>
      </c>
      <c r="AC92">
        <v>9</v>
      </c>
      <c r="AD92">
        <v>42727</v>
      </c>
      <c r="AE92">
        <v>25636</v>
      </c>
      <c r="AF92">
        <v>350000</v>
      </c>
      <c r="AG92">
        <v>60</v>
      </c>
      <c r="AH92">
        <v>2600464</v>
      </c>
      <c r="AI92" t="s">
        <v>9</v>
      </c>
      <c r="AJ92" t="s">
        <v>10</v>
      </c>
    </row>
    <row r="93" spans="1:38" x14ac:dyDescent="0.25">
      <c r="A93" t="s">
        <v>721</v>
      </c>
      <c r="B93">
        <f>COUNTIFS(F:F,F87)</f>
        <v>2</v>
      </c>
      <c r="C93">
        <f>COUNTIFS(D:D,D87,F:F,F87)</f>
        <v>1</v>
      </c>
      <c r="D93" s="3" t="s">
        <v>1247</v>
      </c>
      <c r="E93" s="3" t="s">
        <v>717</v>
      </c>
      <c r="F93" s="3" t="str">
        <f>CONCATENATE("W", E93)</f>
        <v>WDCBB8GB8BA656477</v>
      </c>
      <c r="G93" s="3" t="s">
        <v>1142</v>
      </c>
      <c r="H93" s="3">
        <v>2011</v>
      </c>
      <c r="I93" s="5" t="s">
        <v>1128</v>
      </c>
      <c r="J93" s="3">
        <v>45752</v>
      </c>
      <c r="K93" s="3" t="s">
        <v>261</v>
      </c>
      <c r="O93" s="3" t="s">
        <v>722</v>
      </c>
      <c r="P93" s="3" t="s">
        <v>15</v>
      </c>
      <c r="T93" s="3" t="s">
        <v>719</v>
      </c>
      <c r="U93" s="3">
        <v>20075851228</v>
      </c>
      <c r="V93" s="3" t="s">
        <v>720</v>
      </c>
      <c r="W93" s="3" t="s">
        <v>79</v>
      </c>
      <c r="X93" s="3">
        <v>3360</v>
      </c>
      <c r="Y93" s="3" t="s">
        <v>6</v>
      </c>
      <c r="Z93" s="3" t="s">
        <v>7</v>
      </c>
      <c r="AA93" s="3">
        <v>3755</v>
      </c>
      <c r="AB93" s="3">
        <v>422768</v>
      </c>
      <c r="AC93" s="3"/>
      <c r="AD93" s="3">
        <v>9</v>
      </c>
      <c r="AE93" s="3">
        <v>48471</v>
      </c>
      <c r="AF93" s="3">
        <v>121178</v>
      </c>
      <c r="AG93" s="3">
        <v>0</v>
      </c>
      <c r="AH93" s="3">
        <v>230</v>
      </c>
      <c r="AI93" s="3">
        <v>0</v>
      </c>
      <c r="AJ93" s="3">
        <v>0</v>
      </c>
      <c r="AK93" s="3" t="s">
        <v>1213</v>
      </c>
      <c r="AL93" s="3" t="s">
        <v>10</v>
      </c>
    </row>
    <row r="94" spans="1:38" x14ac:dyDescent="0.25">
      <c r="A94" t="s">
        <v>268</v>
      </c>
      <c r="B94">
        <f>COUNTIFS(F:F,F88)</f>
        <v>2</v>
      </c>
      <c r="C94">
        <f>COUNTIFS(D:D,D88,F:F,F88)</f>
        <v>1</v>
      </c>
      <c r="D94" t="str">
        <f>LEFT(A94,5)</f>
        <v>21198</v>
      </c>
      <c r="E94" t="s">
        <v>260</v>
      </c>
      <c r="F94" t="str">
        <f>CONCATENATE("W",E94)</f>
        <v>WDCBB8GB8BA659489</v>
      </c>
      <c r="G94" t="s">
        <v>1142</v>
      </c>
      <c r="H94">
        <v>2011</v>
      </c>
      <c r="I94" s="1" t="s">
        <v>1128</v>
      </c>
      <c r="J94">
        <v>153882</v>
      </c>
      <c r="K94" t="s">
        <v>269</v>
      </c>
      <c r="L94" s="1">
        <v>0.47222222222222227</v>
      </c>
      <c r="M94">
        <v>1538820</v>
      </c>
      <c r="N94">
        <v>1</v>
      </c>
      <c r="O94" t="s">
        <v>21</v>
      </c>
      <c r="P94" t="s">
        <v>15</v>
      </c>
      <c r="Q94" t="s">
        <v>263</v>
      </c>
      <c r="R94">
        <v>27200880485</v>
      </c>
      <c r="S94" t="s">
        <v>264</v>
      </c>
      <c r="T94" t="s">
        <v>265</v>
      </c>
      <c r="U94">
        <v>3580</v>
      </c>
      <c r="V94" t="s">
        <v>266</v>
      </c>
      <c r="W94" t="s">
        <v>7</v>
      </c>
      <c r="X94">
        <v>376</v>
      </c>
      <c r="Y94">
        <v>154843854</v>
      </c>
      <c r="AA94" t="s">
        <v>267</v>
      </c>
      <c r="AC94">
        <v>9</v>
      </c>
      <c r="AD94">
        <v>48471</v>
      </c>
      <c r="AE94">
        <v>111483</v>
      </c>
      <c r="AF94">
        <v>0</v>
      </c>
      <c r="AG94">
        <v>230</v>
      </c>
      <c r="AH94">
        <v>496116</v>
      </c>
      <c r="AI94" t="s">
        <v>9</v>
      </c>
      <c r="AJ94" t="s">
        <v>10</v>
      </c>
    </row>
    <row r="95" spans="1:38" x14ac:dyDescent="0.25">
      <c r="A95" t="s">
        <v>647</v>
      </c>
      <c r="B95">
        <f>COUNTIFS(F:F,F89)</f>
        <v>2</v>
      </c>
      <c r="C95">
        <f>COUNTIFS(D:D,D89,F:F,F89)</f>
        <v>1</v>
      </c>
      <c r="D95" t="str">
        <f>LEFT(A95,5)</f>
        <v>21204</v>
      </c>
      <c r="E95" t="s">
        <v>643</v>
      </c>
      <c r="F95" t="str">
        <f>CONCATENATE("W",E95)</f>
        <v>WDDHF5KB9EA904580</v>
      </c>
      <c r="G95" t="s">
        <v>1177</v>
      </c>
      <c r="H95">
        <v>2014</v>
      </c>
      <c r="I95" s="1" t="s">
        <v>1128</v>
      </c>
      <c r="J95">
        <v>23034</v>
      </c>
      <c r="K95" t="s">
        <v>269</v>
      </c>
      <c r="L95" s="1">
        <v>0.76180555555555562</v>
      </c>
      <c r="M95">
        <v>230340</v>
      </c>
      <c r="N95">
        <v>1</v>
      </c>
      <c r="O95" t="s">
        <v>648</v>
      </c>
      <c r="P95" t="s">
        <v>2</v>
      </c>
      <c r="Q95" t="s">
        <v>645</v>
      </c>
      <c r="R95">
        <v>20106342599</v>
      </c>
      <c r="S95" t="s">
        <v>646</v>
      </c>
      <c r="T95" t="s">
        <v>5</v>
      </c>
      <c r="U95">
        <v>3300</v>
      </c>
      <c r="V95" t="s">
        <v>6</v>
      </c>
      <c r="W95" t="s">
        <v>7</v>
      </c>
      <c r="X95">
        <v>376</v>
      </c>
      <c r="Y95">
        <v>4437011</v>
      </c>
      <c r="AC95">
        <v>9</v>
      </c>
      <c r="AD95">
        <v>42727</v>
      </c>
      <c r="AE95">
        <v>64091</v>
      </c>
      <c r="AF95">
        <v>0</v>
      </c>
      <c r="AG95">
        <v>150</v>
      </c>
      <c r="AH95">
        <v>37018</v>
      </c>
      <c r="AI95" t="s">
        <v>9</v>
      </c>
      <c r="AJ95" t="s">
        <v>10</v>
      </c>
    </row>
    <row r="96" spans="1:38" x14ac:dyDescent="0.25">
      <c r="A96" t="s">
        <v>395</v>
      </c>
      <c r="B96">
        <f>COUNTIFS(F:F,F90)</f>
        <v>2</v>
      </c>
      <c r="C96">
        <f>COUNTIFS(D:D,D90,F:F,F90)</f>
        <v>1</v>
      </c>
      <c r="D96" s="3" t="s">
        <v>1429</v>
      </c>
      <c r="E96" s="3" t="s">
        <v>396</v>
      </c>
      <c r="F96" s="3" t="str">
        <f>CONCATENATE("W", E96)</f>
        <v>WDDKJ5GB0BF060358</v>
      </c>
      <c r="G96" s="3" t="s">
        <v>1179</v>
      </c>
      <c r="H96" s="3">
        <v>2010</v>
      </c>
      <c r="I96" s="5" t="s">
        <v>1128</v>
      </c>
      <c r="J96" s="3">
        <v>95710</v>
      </c>
      <c r="K96" s="3" t="s">
        <v>397</v>
      </c>
      <c r="O96" s="3" t="s">
        <v>21</v>
      </c>
      <c r="P96" s="3" t="s">
        <v>15</v>
      </c>
      <c r="T96" s="3" t="s">
        <v>398</v>
      </c>
      <c r="U96" s="3">
        <v>27187004239</v>
      </c>
      <c r="V96" s="3" t="s">
        <v>399</v>
      </c>
      <c r="W96" s="3" t="s">
        <v>45</v>
      </c>
      <c r="X96" s="3">
        <v>3370</v>
      </c>
      <c r="Y96" s="3" t="s">
        <v>6</v>
      </c>
      <c r="Z96" s="3" t="s">
        <v>7</v>
      </c>
      <c r="AA96" s="3">
        <v>3757</v>
      </c>
      <c r="AB96" s="3">
        <v>15672283</v>
      </c>
      <c r="AC96" s="3"/>
      <c r="AD96" s="3">
        <v>9</v>
      </c>
      <c r="AE96" s="3">
        <v>42727</v>
      </c>
      <c r="AF96" s="3">
        <v>89727</v>
      </c>
      <c r="AG96" s="3">
        <v>0</v>
      </c>
      <c r="AH96" s="3">
        <v>100</v>
      </c>
      <c r="AI96" s="3">
        <v>0</v>
      </c>
      <c r="AJ96" s="3">
        <v>0</v>
      </c>
      <c r="AK96" s="3" t="s">
        <v>1213</v>
      </c>
      <c r="AL96" s="3" t="s">
        <v>10</v>
      </c>
    </row>
    <row r="97" spans="1:38" x14ac:dyDescent="0.25">
      <c r="A97" t="s">
        <v>863</v>
      </c>
      <c r="B97">
        <f>COUNTIFS(F:F,F91)</f>
        <v>2</v>
      </c>
      <c r="C97">
        <f>COUNTIFS(D:D,D91,F:F,F91)</f>
        <v>1</v>
      </c>
      <c r="D97" t="str">
        <f>LEFT(A97,5)</f>
        <v>21210</v>
      </c>
      <c r="E97" t="s">
        <v>864</v>
      </c>
      <c r="F97" t="str">
        <f>CONCATENATE("W",E97)</f>
        <v>WDDKJ5GB2AF035654</v>
      </c>
      <c r="G97" t="s">
        <v>1179</v>
      </c>
      <c r="H97">
        <v>2010</v>
      </c>
      <c r="I97" s="1" t="s">
        <v>1128</v>
      </c>
      <c r="J97">
        <v>27727</v>
      </c>
      <c r="K97" t="s">
        <v>865</v>
      </c>
      <c r="L97" s="1">
        <v>0.66666666666666663</v>
      </c>
      <c r="M97">
        <v>277270</v>
      </c>
      <c r="N97">
        <v>1</v>
      </c>
      <c r="O97" t="s">
        <v>346</v>
      </c>
      <c r="P97" t="s">
        <v>2</v>
      </c>
      <c r="Q97" t="s">
        <v>866</v>
      </c>
      <c r="R97">
        <v>20645544</v>
      </c>
      <c r="S97" t="s">
        <v>867</v>
      </c>
      <c r="T97" t="s">
        <v>5</v>
      </c>
      <c r="U97">
        <v>3300</v>
      </c>
      <c r="V97" t="s">
        <v>6</v>
      </c>
      <c r="W97" t="s">
        <v>7</v>
      </c>
      <c r="X97">
        <v>376</v>
      </c>
      <c r="Y97">
        <v>154668818</v>
      </c>
      <c r="AA97" t="s">
        <v>868</v>
      </c>
      <c r="AC97">
        <v>9</v>
      </c>
      <c r="AD97">
        <v>48471</v>
      </c>
      <c r="AE97">
        <v>126025</v>
      </c>
      <c r="AF97">
        <v>0</v>
      </c>
      <c r="AG97">
        <v>260</v>
      </c>
      <c r="AH97">
        <v>333489</v>
      </c>
      <c r="AI97" t="s">
        <v>9</v>
      </c>
      <c r="AJ97" t="s">
        <v>10</v>
      </c>
    </row>
    <row r="98" spans="1:38" x14ac:dyDescent="0.25">
      <c r="A98" t="s">
        <v>400</v>
      </c>
      <c r="B98">
        <f>COUNTIFS(F:F,F92)</f>
        <v>6</v>
      </c>
      <c r="C98">
        <f>COUNTIFS(D:D,D92,F:F,F92)</f>
        <v>1</v>
      </c>
      <c r="D98" s="3" t="s">
        <v>1430</v>
      </c>
      <c r="E98" s="3" t="s">
        <v>396</v>
      </c>
      <c r="F98" s="3" t="str">
        <f>CONCATENATE("W", E98)</f>
        <v>WDDKJ5GB0BF060358</v>
      </c>
      <c r="G98" s="3" t="s">
        <v>1179</v>
      </c>
      <c r="H98" s="3">
        <v>2010</v>
      </c>
      <c r="I98" s="5" t="s">
        <v>1128</v>
      </c>
      <c r="J98" s="3">
        <v>95710</v>
      </c>
      <c r="K98" s="3" t="s">
        <v>402</v>
      </c>
      <c r="O98" s="3" t="s">
        <v>403</v>
      </c>
      <c r="P98" s="3" t="s">
        <v>15</v>
      </c>
      <c r="T98" s="3" t="s">
        <v>398</v>
      </c>
      <c r="U98" s="3">
        <v>27187004239</v>
      </c>
      <c r="V98" s="3" t="s">
        <v>399</v>
      </c>
      <c r="W98" s="3" t="s">
        <v>45</v>
      </c>
      <c r="X98" s="3">
        <v>3370</v>
      </c>
      <c r="Y98" s="3" t="s">
        <v>6</v>
      </c>
      <c r="Z98" s="3" t="s">
        <v>7</v>
      </c>
      <c r="AA98" s="3">
        <v>3757</v>
      </c>
      <c r="AB98" s="3">
        <v>15672283</v>
      </c>
      <c r="AC98" s="3"/>
      <c r="AD98" s="3">
        <v>9</v>
      </c>
      <c r="AE98" s="3">
        <v>42727</v>
      </c>
      <c r="AF98" s="3">
        <v>0</v>
      </c>
      <c r="AG98" s="3">
        <v>0</v>
      </c>
      <c r="AH98" s="3">
        <v>350</v>
      </c>
      <c r="AI98" s="3">
        <v>0</v>
      </c>
      <c r="AJ98" s="3">
        <v>0</v>
      </c>
      <c r="AK98" s="3" t="s">
        <v>1213</v>
      </c>
      <c r="AL98" s="3" t="s">
        <v>10</v>
      </c>
    </row>
    <row r="99" spans="1:38" x14ac:dyDescent="0.25">
      <c r="A99" t="s">
        <v>873</v>
      </c>
      <c r="B99">
        <f>COUNTIFS(F:F,F93)</f>
        <v>4</v>
      </c>
      <c r="C99">
        <f>COUNTIFS(D:D,D93,F:F,F93)</f>
        <v>1</v>
      </c>
      <c r="D99" t="str">
        <f>LEFT(A99,5)</f>
        <v>21217</v>
      </c>
      <c r="E99" t="s">
        <v>874</v>
      </c>
      <c r="F99" t="str">
        <f>CONCATENATE("W",E99)</f>
        <v>WDDKJ5GB5BF058704</v>
      </c>
      <c r="G99" t="s">
        <v>1179</v>
      </c>
      <c r="H99">
        <v>2010</v>
      </c>
      <c r="I99" s="1" t="s">
        <v>1128</v>
      </c>
      <c r="J99">
        <v>48854</v>
      </c>
      <c r="K99" t="s">
        <v>875</v>
      </c>
      <c r="L99" s="1">
        <v>0.45833333333333331</v>
      </c>
      <c r="M99">
        <v>488540</v>
      </c>
      <c r="N99">
        <v>1</v>
      </c>
      <c r="O99" t="s">
        <v>876</v>
      </c>
      <c r="P99" t="s">
        <v>15</v>
      </c>
      <c r="Q99" t="s">
        <v>877</v>
      </c>
      <c r="R99">
        <v>33707463169</v>
      </c>
      <c r="S99" t="s">
        <v>878</v>
      </c>
      <c r="T99" t="s">
        <v>142</v>
      </c>
      <c r="V99" t="s">
        <v>6</v>
      </c>
      <c r="W99" t="s">
        <v>7</v>
      </c>
      <c r="X99">
        <v>3754</v>
      </c>
      <c r="Y99">
        <v>422265</v>
      </c>
      <c r="AC99">
        <v>9</v>
      </c>
      <c r="AD99">
        <v>48471</v>
      </c>
      <c r="AE99">
        <v>150260</v>
      </c>
      <c r="AF99">
        <v>0</v>
      </c>
      <c r="AG99">
        <v>310</v>
      </c>
      <c r="AH99">
        <v>887334</v>
      </c>
      <c r="AI99" t="s">
        <v>9</v>
      </c>
      <c r="AJ99" t="s">
        <v>10</v>
      </c>
    </row>
    <row r="100" spans="1:38" hidden="1" x14ac:dyDescent="0.25">
      <c r="A100" t="s">
        <v>352</v>
      </c>
      <c r="D100" t="str">
        <f>LEFT(A100,5)</f>
        <v>21943</v>
      </c>
      <c r="E100" t="s">
        <v>344</v>
      </c>
      <c r="F100" t="str">
        <f>CONCATENATE("W",E100)</f>
        <v>WDCGG8BB3BF571631</v>
      </c>
      <c r="G100" t="s">
        <v>1147</v>
      </c>
      <c r="H100">
        <v>2010</v>
      </c>
      <c r="I100" s="1" t="s">
        <v>1128</v>
      </c>
      <c r="J100">
        <v>142987</v>
      </c>
      <c r="K100" t="s">
        <v>353</v>
      </c>
      <c r="L100" s="1">
        <v>0.41666666666666669</v>
      </c>
      <c r="M100">
        <v>1429870</v>
      </c>
      <c r="N100">
        <v>1</v>
      </c>
      <c r="O100" t="s">
        <v>354</v>
      </c>
      <c r="P100" t="s">
        <v>15</v>
      </c>
      <c r="Q100" t="s">
        <v>181</v>
      </c>
      <c r="R100">
        <v>30708379456</v>
      </c>
      <c r="S100" t="s">
        <v>182</v>
      </c>
      <c r="T100" t="s">
        <v>183</v>
      </c>
      <c r="U100">
        <v>3304</v>
      </c>
      <c r="V100" t="s">
        <v>6</v>
      </c>
      <c r="W100" t="s">
        <v>7</v>
      </c>
      <c r="X100">
        <v>376</v>
      </c>
      <c r="Y100">
        <v>4481488</v>
      </c>
      <c r="AC100">
        <v>9</v>
      </c>
      <c r="AD100">
        <v>42727</v>
      </c>
      <c r="AE100">
        <v>12818</v>
      </c>
      <c r="AF100">
        <v>0</v>
      </c>
      <c r="AG100">
        <v>30</v>
      </c>
      <c r="AH100">
        <v>62006</v>
      </c>
      <c r="AI100" t="s">
        <v>9</v>
      </c>
      <c r="AJ100" t="s">
        <v>10</v>
      </c>
    </row>
    <row r="101" spans="1:38" x14ac:dyDescent="0.25">
      <c r="A101" t="s">
        <v>355</v>
      </c>
      <c r="B101">
        <f>COUNTIFS(F:F,F95)</f>
        <v>4</v>
      </c>
      <c r="C101">
        <f>COUNTIFS(D:D,D95,F:F,F95)</f>
        <v>1</v>
      </c>
      <c r="D101" t="str">
        <f>LEFT(A101,5)</f>
        <v>21228</v>
      </c>
      <c r="E101" t="s">
        <v>344</v>
      </c>
      <c r="F101" t="str">
        <f>CONCATENATE("W",E101)</f>
        <v>WDCGG8BB3BF571631</v>
      </c>
      <c r="G101" t="s">
        <v>1147</v>
      </c>
      <c r="H101">
        <v>2010</v>
      </c>
      <c r="I101" s="1" t="s">
        <v>1128</v>
      </c>
      <c r="J101">
        <v>142987</v>
      </c>
      <c r="K101" t="s">
        <v>356</v>
      </c>
      <c r="L101" s="1">
        <v>0.5</v>
      </c>
      <c r="M101">
        <v>1429870</v>
      </c>
      <c r="N101">
        <v>1</v>
      </c>
      <c r="O101" t="s">
        <v>357</v>
      </c>
      <c r="P101" t="s">
        <v>15</v>
      </c>
      <c r="Q101" t="s">
        <v>181</v>
      </c>
      <c r="R101">
        <v>30708379456</v>
      </c>
      <c r="S101" t="s">
        <v>182</v>
      </c>
      <c r="T101" t="s">
        <v>183</v>
      </c>
      <c r="U101">
        <v>3304</v>
      </c>
      <c r="V101" t="s">
        <v>6</v>
      </c>
      <c r="W101" t="s">
        <v>7</v>
      </c>
      <c r="X101">
        <v>376</v>
      </c>
      <c r="Y101">
        <v>4481488</v>
      </c>
      <c r="AC101">
        <v>9</v>
      </c>
      <c r="AD101">
        <v>42727</v>
      </c>
      <c r="AE101">
        <v>0</v>
      </c>
      <c r="AF101">
        <v>1452000</v>
      </c>
      <c r="AG101">
        <v>0</v>
      </c>
      <c r="AH101">
        <v>476344</v>
      </c>
      <c r="AI101" t="s">
        <v>9</v>
      </c>
      <c r="AJ101" t="s">
        <v>10</v>
      </c>
    </row>
    <row r="102" spans="1:38" x14ac:dyDescent="0.25">
      <c r="A102" t="s">
        <v>349</v>
      </c>
      <c r="B102">
        <f>COUNTIFS(F:F,F96)</f>
        <v>4</v>
      </c>
      <c r="C102">
        <f>COUNTIFS(D:D,D96,F:F,F96)</f>
        <v>1</v>
      </c>
      <c r="D102" s="3" t="s">
        <v>1269</v>
      </c>
      <c r="E102" s="3" t="s">
        <v>344</v>
      </c>
      <c r="F102" s="3" t="str">
        <f>CONCATENATE("W", E102)</f>
        <v>WDCGG8BB3BF571631</v>
      </c>
      <c r="G102" s="3" t="s">
        <v>1147</v>
      </c>
      <c r="H102" s="3">
        <v>2010</v>
      </c>
      <c r="I102" s="5" t="s">
        <v>1128</v>
      </c>
      <c r="J102" s="3">
        <v>142987</v>
      </c>
      <c r="K102" s="3" t="s">
        <v>350</v>
      </c>
      <c r="O102" s="3" t="s">
        <v>351</v>
      </c>
      <c r="P102" s="3" t="s">
        <v>15</v>
      </c>
      <c r="T102" s="3" t="s">
        <v>181</v>
      </c>
      <c r="U102" s="3">
        <v>30708379456</v>
      </c>
      <c r="V102" s="3" t="s">
        <v>182</v>
      </c>
      <c r="W102" s="3" t="s">
        <v>183</v>
      </c>
      <c r="X102" s="3">
        <v>3304</v>
      </c>
      <c r="Y102" s="3" t="s">
        <v>6</v>
      </c>
      <c r="Z102" s="3" t="s">
        <v>7</v>
      </c>
      <c r="AA102" s="3">
        <v>376</v>
      </c>
      <c r="AB102" s="3">
        <v>4481488</v>
      </c>
      <c r="AC102" s="3"/>
      <c r="AD102" s="3">
        <v>9</v>
      </c>
      <c r="AE102" s="3">
        <v>42727</v>
      </c>
      <c r="AF102" s="3">
        <v>307634</v>
      </c>
      <c r="AG102" s="3">
        <v>0</v>
      </c>
      <c r="AH102" s="3">
        <v>230</v>
      </c>
      <c r="AI102" s="3">
        <v>0</v>
      </c>
      <c r="AJ102" s="3">
        <v>0</v>
      </c>
      <c r="AK102" s="3" t="s">
        <v>1213</v>
      </c>
      <c r="AL102" s="3" t="s">
        <v>10</v>
      </c>
    </row>
    <row r="103" spans="1:38" x14ac:dyDescent="0.25">
      <c r="A103" t="s">
        <v>884</v>
      </c>
      <c r="B103">
        <f>COUNTIFS(F:F,F97)</f>
        <v>2</v>
      </c>
      <c r="C103">
        <f>COUNTIFS(D:D,D97,F:F,F97)</f>
        <v>1</v>
      </c>
      <c r="D103" s="3" t="s">
        <v>1439</v>
      </c>
      <c r="E103" s="3" t="s">
        <v>885</v>
      </c>
      <c r="F103" s="3" t="str">
        <f>CONCATENATE("W", E103)</f>
        <v>WDDMH4DB1DJ100983</v>
      </c>
      <c r="G103" s="3" t="s">
        <v>1154</v>
      </c>
      <c r="H103" s="3">
        <v>2013</v>
      </c>
      <c r="I103" s="5" t="s">
        <v>1128</v>
      </c>
      <c r="J103" s="3">
        <v>46033</v>
      </c>
      <c r="K103" s="3" t="s">
        <v>881</v>
      </c>
      <c r="O103" s="3" t="s">
        <v>886</v>
      </c>
      <c r="P103" s="3" t="s">
        <v>15</v>
      </c>
      <c r="T103" s="3" t="s">
        <v>877</v>
      </c>
      <c r="U103" s="3">
        <v>33707463169</v>
      </c>
      <c r="V103" s="3" t="s">
        <v>878</v>
      </c>
      <c r="W103" s="3" t="s">
        <v>142</v>
      </c>
      <c r="X103" s="3"/>
      <c r="Y103" s="3" t="s">
        <v>6</v>
      </c>
      <c r="Z103" s="3" t="s">
        <v>7</v>
      </c>
      <c r="AA103" s="3">
        <v>3754</v>
      </c>
      <c r="AB103" s="3">
        <v>422265</v>
      </c>
      <c r="AC103" s="3"/>
      <c r="AD103" s="3">
        <v>9</v>
      </c>
      <c r="AE103" s="3">
        <v>48471</v>
      </c>
      <c r="AF103" s="3">
        <v>111483</v>
      </c>
      <c r="AG103" s="3">
        <v>0</v>
      </c>
      <c r="AH103" s="3">
        <v>120</v>
      </c>
      <c r="AI103" s="3">
        <v>0</v>
      </c>
      <c r="AJ103" s="3">
        <v>0</v>
      </c>
      <c r="AK103" s="3" t="s">
        <v>1213</v>
      </c>
      <c r="AL103" s="3" t="s">
        <v>10</v>
      </c>
    </row>
    <row r="104" spans="1:38" x14ac:dyDescent="0.25">
      <c r="A104" t="s">
        <v>502</v>
      </c>
      <c r="B104">
        <f>COUNTIFS(F:F,F98)</f>
        <v>4</v>
      </c>
      <c r="C104">
        <f>COUNTIFS(D:D,D98,F:F,F98)</f>
        <v>1</v>
      </c>
      <c r="D104" t="str">
        <f>LEFT(A104,5)</f>
        <v>21229</v>
      </c>
      <c r="E104" t="s">
        <v>503</v>
      </c>
      <c r="F104" t="str">
        <f>CONCATENATE("W",E104)</f>
        <v>WDDMH4DB3EN067060</v>
      </c>
      <c r="G104" t="s">
        <v>1154</v>
      </c>
      <c r="H104">
        <v>2014</v>
      </c>
      <c r="I104" s="1" t="s">
        <v>1128</v>
      </c>
      <c r="J104">
        <v>16693</v>
      </c>
      <c r="K104" t="s">
        <v>504</v>
      </c>
      <c r="L104" s="1">
        <v>0.66666666666666663</v>
      </c>
      <c r="M104">
        <v>166930</v>
      </c>
      <c r="N104">
        <v>1</v>
      </c>
      <c r="O104" t="s">
        <v>505</v>
      </c>
      <c r="P104" t="s">
        <v>2</v>
      </c>
      <c r="Q104" t="s">
        <v>506</v>
      </c>
      <c r="R104">
        <v>11850345</v>
      </c>
      <c r="S104" t="s">
        <v>507</v>
      </c>
      <c r="T104" t="s">
        <v>5</v>
      </c>
      <c r="U104">
        <v>3300</v>
      </c>
      <c r="V104" t="s">
        <v>6</v>
      </c>
      <c r="W104" t="s">
        <v>7</v>
      </c>
      <c r="X104">
        <v>-376</v>
      </c>
      <c r="Y104">
        <v>4562966</v>
      </c>
      <c r="AC104">
        <v>9</v>
      </c>
      <c r="AD104">
        <v>42727</v>
      </c>
      <c r="AE104">
        <v>8545</v>
      </c>
      <c r="AF104">
        <v>0</v>
      </c>
      <c r="AG104">
        <v>20</v>
      </c>
      <c r="AH104">
        <v>0</v>
      </c>
      <c r="AI104" t="s">
        <v>9</v>
      </c>
      <c r="AJ104" t="s">
        <v>10</v>
      </c>
    </row>
    <row r="105" spans="1:38" x14ac:dyDescent="0.25">
      <c r="A105" t="s">
        <v>606</v>
      </c>
      <c r="B105">
        <f>COUNTIFS(F:F,F99)</f>
        <v>2</v>
      </c>
      <c r="C105">
        <f>COUNTIFS(D:D,D99,F:F,F99)</f>
        <v>1</v>
      </c>
      <c r="D105" s="3" t="s">
        <v>1314</v>
      </c>
      <c r="E105" s="3" t="s">
        <v>607</v>
      </c>
      <c r="F105" s="3" t="str">
        <f>CONCATENATE("W", E105)</f>
        <v>WDDFH3CB4BJ659378</v>
      </c>
      <c r="G105" s="3" t="s">
        <v>1155</v>
      </c>
      <c r="H105" s="3">
        <v>2011</v>
      </c>
      <c r="I105" s="5" t="s">
        <v>1128</v>
      </c>
      <c r="J105" s="3">
        <v>30913</v>
      </c>
      <c r="K105" s="3" t="s">
        <v>428</v>
      </c>
      <c r="O105" s="3" t="s">
        <v>608</v>
      </c>
      <c r="P105" s="3" t="s">
        <v>15</v>
      </c>
      <c r="T105" s="3" t="s">
        <v>609</v>
      </c>
      <c r="U105" s="3">
        <v>30709021296</v>
      </c>
      <c r="V105" s="3" t="s">
        <v>610</v>
      </c>
      <c r="W105" s="3" t="s">
        <v>5</v>
      </c>
      <c r="X105" s="3">
        <v>3300</v>
      </c>
      <c r="Y105" s="3" t="s">
        <v>6</v>
      </c>
      <c r="Z105" s="3" t="s">
        <v>7</v>
      </c>
      <c r="AA105" s="3">
        <v>376</v>
      </c>
      <c r="AB105" s="3">
        <v>154516354</v>
      </c>
      <c r="AC105" s="3"/>
      <c r="AD105" s="3">
        <v>9</v>
      </c>
      <c r="AE105" s="3">
        <v>48471</v>
      </c>
      <c r="AF105" s="3">
        <v>96942</v>
      </c>
      <c r="AG105" s="3">
        <v>0</v>
      </c>
      <c r="AH105" s="3">
        <v>260</v>
      </c>
      <c r="AI105" s="3">
        <v>0</v>
      </c>
      <c r="AJ105" s="3">
        <v>0</v>
      </c>
      <c r="AK105" s="3" t="s">
        <v>1213</v>
      </c>
      <c r="AL105" s="3" t="s">
        <v>10</v>
      </c>
    </row>
    <row r="106" spans="1:38" hidden="1" x14ac:dyDescent="0.25">
      <c r="A106" t="s">
        <v>352</v>
      </c>
      <c r="D106" s="3" t="s">
        <v>1270</v>
      </c>
      <c r="E106" s="3" t="s">
        <v>344</v>
      </c>
      <c r="F106" s="3" t="str">
        <f>CONCATENATE("W", E106)</f>
        <v>WDCGG8BB3BF571631</v>
      </c>
      <c r="G106" s="3" t="s">
        <v>1147</v>
      </c>
      <c r="H106" s="3">
        <v>2010</v>
      </c>
      <c r="I106" s="5" t="s">
        <v>1128</v>
      </c>
      <c r="J106" s="3">
        <v>142987</v>
      </c>
      <c r="K106" s="3" t="s">
        <v>353</v>
      </c>
      <c r="O106" s="3" t="s">
        <v>354</v>
      </c>
      <c r="P106" s="3" t="s">
        <v>15</v>
      </c>
      <c r="T106" s="3" t="s">
        <v>181</v>
      </c>
      <c r="U106" s="3">
        <v>30708379456</v>
      </c>
      <c r="V106" s="3" t="s">
        <v>182</v>
      </c>
      <c r="W106" s="3" t="s">
        <v>183</v>
      </c>
      <c r="X106" s="3">
        <v>3304</v>
      </c>
      <c r="Y106" s="3" t="s">
        <v>6</v>
      </c>
      <c r="Z106" s="3" t="s">
        <v>7</v>
      </c>
      <c r="AA106" s="3">
        <v>376</v>
      </c>
      <c r="AB106" s="3">
        <v>4481488</v>
      </c>
      <c r="AC106" s="3"/>
      <c r="AD106" s="3">
        <v>9</v>
      </c>
      <c r="AE106" s="3">
        <v>42727</v>
      </c>
      <c r="AF106" s="3">
        <v>12818</v>
      </c>
      <c r="AG106" s="3">
        <v>0</v>
      </c>
      <c r="AH106" s="3">
        <v>440</v>
      </c>
      <c r="AI106" s="3">
        <v>0</v>
      </c>
      <c r="AJ106" s="3">
        <v>0</v>
      </c>
      <c r="AK106" s="3" t="s">
        <v>1213</v>
      </c>
      <c r="AL106" s="3" t="s">
        <v>10</v>
      </c>
    </row>
    <row r="107" spans="1:38" x14ac:dyDescent="0.25">
      <c r="A107" t="s">
        <v>841</v>
      </c>
      <c r="B107">
        <f>COUNTIFS(F:F,F101)</f>
        <v>12</v>
      </c>
      <c r="C107">
        <f>COUNTIFS(D:D,D101,F:F,F101)</f>
        <v>2</v>
      </c>
      <c r="D107" t="str">
        <f>LEFT(A107,5)</f>
        <v>21235</v>
      </c>
      <c r="E107" t="s">
        <v>842</v>
      </c>
      <c r="F107" t="str">
        <f>CONCATENATE("W",E107)</f>
        <v>WDDFH3CB7BJ613883</v>
      </c>
      <c r="G107" t="s">
        <v>1155</v>
      </c>
      <c r="H107">
        <v>2010</v>
      </c>
      <c r="I107" s="1" t="s">
        <v>1128</v>
      </c>
      <c r="J107">
        <v>43463</v>
      </c>
      <c r="K107" t="s">
        <v>504</v>
      </c>
      <c r="L107" s="1">
        <v>0.75</v>
      </c>
      <c r="M107">
        <v>434630</v>
      </c>
      <c r="N107">
        <v>1</v>
      </c>
      <c r="O107" t="s">
        <v>843</v>
      </c>
      <c r="P107" t="s">
        <v>2</v>
      </c>
      <c r="Q107" t="s">
        <v>844</v>
      </c>
      <c r="R107">
        <v>30361393</v>
      </c>
      <c r="S107" t="s">
        <v>845</v>
      </c>
      <c r="T107" t="s">
        <v>79</v>
      </c>
      <c r="U107">
        <v>3360</v>
      </c>
      <c r="V107" t="s">
        <v>6</v>
      </c>
      <c r="W107" t="s">
        <v>7</v>
      </c>
      <c r="X107">
        <v>3755</v>
      </c>
      <c r="Y107">
        <v>427856</v>
      </c>
      <c r="AC107">
        <v>9</v>
      </c>
      <c r="AD107">
        <v>48471</v>
      </c>
      <c r="AE107">
        <v>290826</v>
      </c>
      <c r="AF107">
        <v>0</v>
      </c>
      <c r="AG107">
        <v>600</v>
      </c>
      <c r="AH107">
        <v>2436993</v>
      </c>
      <c r="AI107" t="s">
        <v>9</v>
      </c>
      <c r="AJ107" t="s">
        <v>10</v>
      </c>
    </row>
    <row r="108" spans="1:38" x14ac:dyDescent="0.25">
      <c r="A108" t="s">
        <v>244</v>
      </c>
      <c r="B108">
        <f>COUNTIFS(F:F,F102)</f>
        <v>12</v>
      </c>
      <c r="C108">
        <f>COUNTIFS(D:D,D102,F:F,F102)</f>
        <v>2</v>
      </c>
      <c r="D108" t="str">
        <f>LEFT(A108,5)</f>
        <v>21236</v>
      </c>
      <c r="E108" t="s">
        <v>239</v>
      </c>
      <c r="F108" t="str">
        <f>CONCATENATE("W",E108)</f>
        <v>WDCGG8BB1AF435657</v>
      </c>
      <c r="G108" t="s">
        <v>1147</v>
      </c>
      <c r="H108">
        <v>2010</v>
      </c>
      <c r="I108" s="1" t="s">
        <v>1128</v>
      </c>
      <c r="J108">
        <v>84585</v>
      </c>
      <c r="K108" t="s">
        <v>245</v>
      </c>
      <c r="L108" s="1">
        <v>0.75</v>
      </c>
      <c r="M108">
        <v>845850</v>
      </c>
      <c r="N108">
        <v>1</v>
      </c>
      <c r="O108" t="s">
        <v>246</v>
      </c>
      <c r="P108" t="s">
        <v>15</v>
      </c>
      <c r="Q108" t="s">
        <v>242</v>
      </c>
      <c r="R108">
        <v>30653854346</v>
      </c>
      <c r="S108" t="s">
        <v>243</v>
      </c>
      <c r="T108" t="s">
        <v>5</v>
      </c>
      <c r="U108">
        <v>3300</v>
      </c>
      <c r="V108" t="s">
        <v>6</v>
      </c>
      <c r="W108" t="s">
        <v>7</v>
      </c>
      <c r="X108">
        <v>376</v>
      </c>
      <c r="Y108">
        <v>4457800</v>
      </c>
      <c r="AC108">
        <v>9</v>
      </c>
      <c r="AD108">
        <v>42727</v>
      </c>
      <c r="AE108">
        <v>252089</v>
      </c>
      <c r="AF108">
        <v>0</v>
      </c>
      <c r="AG108">
        <v>590</v>
      </c>
      <c r="AH108">
        <v>2237782</v>
      </c>
      <c r="AI108" t="s">
        <v>9</v>
      </c>
      <c r="AJ108" t="s">
        <v>10</v>
      </c>
    </row>
    <row r="109" spans="1:38" x14ac:dyDescent="0.25">
      <c r="A109" t="s">
        <v>433</v>
      </c>
      <c r="B109">
        <f>COUNTIFS(F:F,F103)</f>
        <v>2</v>
      </c>
      <c r="C109">
        <f>COUNTIFS(D:D,D103,F:F,F103)</f>
        <v>1</v>
      </c>
      <c r="D109" s="3" t="s">
        <v>1306</v>
      </c>
      <c r="E109" s="3" t="s">
        <v>434</v>
      </c>
      <c r="F109" s="3" t="str">
        <f>CONCATENATE("W", E109)</f>
        <v>WDDBF4DB9EJ172450</v>
      </c>
      <c r="G109" s="3" t="s">
        <v>1151</v>
      </c>
      <c r="H109" s="3">
        <v>2014</v>
      </c>
      <c r="I109" s="5" t="s">
        <v>1128</v>
      </c>
      <c r="J109" s="3">
        <v>43285</v>
      </c>
      <c r="K109" s="3" t="s">
        <v>435</v>
      </c>
      <c r="O109" s="3" t="s">
        <v>21</v>
      </c>
      <c r="P109" s="3" t="s">
        <v>15</v>
      </c>
      <c r="T109" s="3" t="s">
        <v>436</v>
      </c>
      <c r="U109" s="3">
        <v>20306196309</v>
      </c>
      <c r="V109" s="3" t="s">
        <v>437</v>
      </c>
      <c r="W109" s="3" t="s">
        <v>5</v>
      </c>
      <c r="X109" s="3">
        <v>3300</v>
      </c>
      <c r="Y109" s="3" t="s">
        <v>6</v>
      </c>
      <c r="Z109" s="3" t="s">
        <v>7</v>
      </c>
      <c r="AA109" s="3">
        <v>376</v>
      </c>
      <c r="AB109" s="3">
        <v>154740000</v>
      </c>
      <c r="AC109" s="3"/>
      <c r="AD109" s="3">
        <v>9</v>
      </c>
      <c r="AE109" s="3">
        <v>48471</v>
      </c>
      <c r="AF109" s="3">
        <v>58165</v>
      </c>
      <c r="AG109" s="3">
        <v>0</v>
      </c>
      <c r="AH109" s="3">
        <v>220</v>
      </c>
      <c r="AI109" s="3">
        <v>0</v>
      </c>
      <c r="AJ109" s="3">
        <v>0</v>
      </c>
      <c r="AK109" s="3" t="s">
        <v>1213</v>
      </c>
      <c r="AL109" s="3" t="s">
        <v>10</v>
      </c>
    </row>
    <row r="110" spans="1:38" x14ac:dyDescent="0.25">
      <c r="A110" t="s">
        <v>835</v>
      </c>
      <c r="B110">
        <f>COUNTIFS(F:F,F104)</f>
        <v>4</v>
      </c>
      <c r="C110">
        <f>COUNTIFS(D:D,D104,F:F,F104)</f>
        <v>1</v>
      </c>
      <c r="D110" t="str">
        <f>LEFT(A110,5)</f>
        <v>21241</v>
      </c>
      <c r="E110" t="s">
        <v>836</v>
      </c>
      <c r="F110" t="str">
        <f>CONCATENATE("W",E110)</f>
        <v>WDDBF4EB4EJ098062</v>
      </c>
      <c r="G110" t="s">
        <v>1152</v>
      </c>
      <c r="H110">
        <v>2013</v>
      </c>
      <c r="I110" s="1" t="s">
        <v>1128</v>
      </c>
      <c r="J110">
        <v>8381</v>
      </c>
      <c r="K110" t="s">
        <v>504</v>
      </c>
      <c r="L110" s="1">
        <v>0.70833333333333337</v>
      </c>
      <c r="M110">
        <v>83810</v>
      </c>
      <c r="N110">
        <v>1</v>
      </c>
      <c r="O110" t="s">
        <v>837</v>
      </c>
      <c r="P110" t="s">
        <v>2</v>
      </c>
      <c r="Q110" t="s">
        <v>838</v>
      </c>
      <c r="R110">
        <v>27979481</v>
      </c>
      <c r="S110" t="s">
        <v>839</v>
      </c>
      <c r="T110" t="s">
        <v>5</v>
      </c>
      <c r="U110">
        <v>3300</v>
      </c>
      <c r="V110" t="s">
        <v>6</v>
      </c>
      <c r="W110" t="s">
        <v>7</v>
      </c>
      <c r="X110" t="s">
        <v>593</v>
      </c>
      <c r="Y110">
        <v>54952614</v>
      </c>
      <c r="AA110" t="s">
        <v>840</v>
      </c>
      <c r="AC110">
        <v>9</v>
      </c>
      <c r="AD110">
        <v>48471</v>
      </c>
      <c r="AE110">
        <v>77554</v>
      </c>
      <c r="AF110">
        <v>0</v>
      </c>
      <c r="AG110">
        <v>160</v>
      </c>
      <c r="AH110">
        <v>664949</v>
      </c>
      <c r="AI110" t="s">
        <v>9</v>
      </c>
      <c r="AJ110" t="s">
        <v>10</v>
      </c>
    </row>
    <row r="111" spans="1:38" x14ac:dyDescent="0.25">
      <c r="A111" t="s">
        <v>670</v>
      </c>
      <c r="B111">
        <f>COUNTIFS(F:F,F105)</f>
        <v>4</v>
      </c>
      <c r="C111">
        <f>COUNTIFS(D:D,D105,F:F,F105)</f>
        <v>1</v>
      </c>
      <c r="D111" s="3" t="s">
        <v>1333</v>
      </c>
      <c r="E111" s="3" t="s">
        <v>671</v>
      </c>
      <c r="F111" s="3" t="str">
        <f>CONCATENATE("W", E111)</f>
        <v>WDDGF41X39F140169</v>
      </c>
      <c r="G111" s="3" t="s">
        <v>1159</v>
      </c>
      <c r="H111" s="3">
        <v>2008</v>
      </c>
      <c r="I111" s="5" t="s">
        <v>1128</v>
      </c>
      <c r="J111" s="3">
        <v>120348</v>
      </c>
      <c r="K111" s="3" t="s">
        <v>194</v>
      </c>
      <c r="O111" s="3" t="s">
        <v>672</v>
      </c>
      <c r="P111" s="3" t="s">
        <v>15</v>
      </c>
      <c r="T111" s="3" t="s">
        <v>673</v>
      </c>
      <c r="U111" s="3">
        <v>30712149996</v>
      </c>
      <c r="V111" s="3" t="s">
        <v>674</v>
      </c>
      <c r="W111" s="3" t="s">
        <v>675</v>
      </c>
      <c r="X111" s="3">
        <v>1714</v>
      </c>
      <c r="Y111" s="3" t="s">
        <v>394</v>
      </c>
      <c r="Z111" s="3" t="s">
        <v>7</v>
      </c>
      <c r="AA111" s="3">
        <v>3786</v>
      </c>
      <c r="AB111" s="3">
        <v>421645</v>
      </c>
      <c r="AC111" s="3"/>
      <c r="AD111" s="3">
        <v>9</v>
      </c>
      <c r="AE111" s="3">
        <v>42727</v>
      </c>
      <c r="AF111" s="3">
        <v>149545</v>
      </c>
      <c r="AG111" s="3">
        <v>0</v>
      </c>
      <c r="AH111" s="3">
        <v>260</v>
      </c>
      <c r="AI111" s="3">
        <v>0</v>
      </c>
      <c r="AJ111" s="3">
        <v>0</v>
      </c>
      <c r="AK111" s="3" t="s">
        <v>1213</v>
      </c>
      <c r="AL111" s="3" t="s">
        <v>10</v>
      </c>
    </row>
    <row r="112" spans="1:38" x14ac:dyDescent="0.25">
      <c r="A112" t="s">
        <v>711</v>
      </c>
      <c r="B112">
        <f>COUNTIFS(F:F,F106)</f>
        <v>12</v>
      </c>
      <c r="C112">
        <f>COUNTIFS(D:D,D106,F:F,F106)</f>
        <v>2</v>
      </c>
      <c r="D112" t="str">
        <f>LEFT(A112,5)</f>
        <v>21243</v>
      </c>
      <c r="E112" t="s">
        <v>712</v>
      </c>
      <c r="F112" t="str">
        <f>CONCATENATE("W",E112)</f>
        <v>WDDGF41X69F203846</v>
      </c>
      <c r="G112" t="s">
        <v>1160</v>
      </c>
      <c r="H112">
        <v>2009</v>
      </c>
      <c r="I112" s="1" t="s">
        <v>1128</v>
      </c>
      <c r="J112">
        <v>56190</v>
      </c>
      <c r="K112" t="s">
        <v>504</v>
      </c>
      <c r="L112" s="1">
        <v>0.54166666666666663</v>
      </c>
      <c r="M112">
        <v>561900</v>
      </c>
      <c r="N112">
        <v>1</v>
      </c>
      <c r="O112" t="s">
        <v>713</v>
      </c>
      <c r="P112" t="s">
        <v>15</v>
      </c>
      <c r="Q112" t="s">
        <v>714</v>
      </c>
      <c r="R112">
        <v>20046173164</v>
      </c>
      <c r="S112" t="s">
        <v>715</v>
      </c>
      <c r="T112" t="s">
        <v>5</v>
      </c>
      <c r="U112">
        <v>3300</v>
      </c>
      <c r="V112" t="s">
        <v>6</v>
      </c>
      <c r="W112" t="s">
        <v>7</v>
      </c>
      <c r="X112">
        <v>376</v>
      </c>
      <c r="Y112">
        <v>4430570</v>
      </c>
      <c r="AC112">
        <v>9</v>
      </c>
      <c r="AD112">
        <v>42727</v>
      </c>
      <c r="AE112">
        <v>47000</v>
      </c>
      <c r="AF112">
        <v>0</v>
      </c>
      <c r="AG112">
        <v>110</v>
      </c>
      <c r="AH112">
        <v>652231</v>
      </c>
      <c r="AI112" t="s">
        <v>9</v>
      </c>
      <c r="AJ112" t="s">
        <v>10</v>
      </c>
    </row>
    <row r="113" spans="1:38" hidden="1" x14ac:dyDescent="0.25">
      <c r="A113" t="s">
        <v>660</v>
      </c>
      <c r="D113" t="str">
        <f>LEFT(A113,5)</f>
        <v>21712</v>
      </c>
      <c r="E113" t="s">
        <v>661</v>
      </c>
      <c r="F113" t="str">
        <f>CONCATENATE("W",E113)</f>
        <v>WDCGG8BB5CF701264</v>
      </c>
      <c r="G113" t="s">
        <v>1147</v>
      </c>
      <c r="H113">
        <v>2011</v>
      </c>
      <c r="I113" s="1" t="s">
        <v>1128</v>
      </c>
      <c r="J113">
        <v>130372</v>
      </c>
      <c r="K113" t="s">
        <v>74</v>
      </c>
      <c r="L113" s="1">
        <v>0.75</v>
      </c>
      <c r="M113">
        <v>1303720</v>
      </c>
      <c r="N113">
        <v>1</v>
      </c>
      <c r="O113" t="s">
        <v>181</v>
      </c>
      <c r="P113">
        <v>30708379456</v>
      </c>
      <c r="S113" t="s">
        <v>182</v>
      </c>
      <c r="T113" t="s">
        <v>183</v>
      </c>
      <c r="U113">
        <v>3304</v>
      </c>
      <c r="V113" t="s">
        <v>6</v>
      </c>
      <c r="W113" t="s">
        <v>7</v>
      </c>
      <c r="X113">
        <v>376</v>
      </c>
      <c r="Y113">
        <v>4481488</v>
      </c>
      <c r="AC113">
        <v>9</v>
      </c>
      <c r="AD113">
        <v>42727</v>
      </c>
      <c r="AE113">
        <v>213635</v>
      </c>
      <c r="AF113">
        <v>0</v>
      </c>
      <c r="AG113">
        <v>500</v>
      </c>
      <c r="AH113">
        <v>0</v>
      </c>
      <c r="AI113" t="s">
        <v>9</v>
      </c>
      <c r="AJ113" t="s">
        <v>10</v>
      </c>
    </row>
    <row r="114" spans="1:38" hidden="1" x14ac:dyDescent="0.25">
      <c r="A114" t="s">
        <v>660</v>
      </c>
      <c r="D114" s="3" t="s">
        <v>1275</v>
      </c>
      <c r="E114" s="3" t="s">
        <v>661</v>
      </c>
      <c r="F114" s="3" t="str">
        <f>CONCATENATE("W", E114)</f>
        <v>WDCGG8BB5CF701264</v>
      </c>
      <c r="G114" s="3" t="s">
        <v>1147</v>
      </c>
      <c r="H114" s="3">
        <v>2012</v>
      </c>
      <c r="I114" s="5" t="s">
        <v>1128</v>
      </c>
      <c r="J114" s="3">
        <v>130372</v>
      </c>
      <c r="K114" s="3" t="s">
        <v>74</v>
      </c>
      <c r="O114" s="3" t="s">
        <v>662</v>
      </c>
      <c r="P114" s="3" t="s">
        <v>15</v>
      </c>
      <c r="T114" s="3" t="s">
        <v>181</v>
      </c>
      <c r="U114" s="3">
        <v>30708379456</v>
      </c>
      <c r="V114" s="3" t="s">
        <v>182</v>
      </c>
      <c r="W114" s="3" t="s">
        <v>183</v>
      </c>
      <c r="X114" s="3">
        <v>3304</v>
      </c>
      <c r="Y114" s="3" t="s">
        <v>6</v>
      </c>
      <c r="Z114" s="3" t="s">
        <v>7</v>
      </c>
      <c r="AA114" s="3">
        <v>376</v>
      </c>
      <c r="AB114" s="3">
        <v>4481488</v>
      </c>
      <c r="AC114" s="3"/>
      <c r="AD114" s="3">
        <v>9</v>
      </c>
      <c r="AE114" s="3">
        <v>42727</v>
      </c>
      <c r="AF114" s="3">
        <v>213635</v>
      </c>
      <c r="AG114" s="3">
        <v>0</v>
      </c>
      <c r="AH114" s="3">
        <v>180</v>
      </c>
      <c r="AI114" s="3">
        <v>0</v>
      </c>
      <c r="AJ114" s="3">
        <v>0</v>
      </c>
      <c r="AK114" s="3" t="s">
        <v>1213</v>
      </c>
      <c r="AL114" s="3" t="s">
        <v>10</v>
      </c>
    </row>
    <row r="115" spans="1:38" x14ac:dyDescent="0.25">
      <c r="A115" t="s">
        <v>855</v>
      </c>
      <c r="B115">
        <f>COUNTIFS(F:F,F109)</f>
        <v>2</v>
      </c>
      <c r="C115">
        <f>COUNTIFS(D:D,D109,F:F,F109)</f>
        <v>1</v>
      </c>
      <c r="D115" s="3" t="s">
        <v>1232</v>
      </c>
      <c r="E115" s="3" t="s">
        <v>856</v>
      </c>
      <c r="F115" s="3" t="str">
        <f>CONCATENATE("W", E115)</f>
        <v>WDBWK42F78F181232</v>
      </c>
      <c r="G115" s="3" t="s">
        <v>1139</v>
      </c>
      <c r="H115" s="3">
        <v>2005</v>
      </c>
      <c r="I115" s="5" t="s">
        <v>1128</v>
      </c>
      <c r="J115" s="3">
        <v>29597</v>
      </c>
      <c r="K115" s="3" t="s">
        <v>422</v>
      </c>
      <c r="O115" s="3" t="s">
        <v>608</v>
      </c>
      <c r="P115" s="3" t="s">
        <v>2</v>
      </c>
      <c r="Q115" s="3" t="s">
        <v>857</v>
      </c>
      <c r="R115" s="3">
        <v>27054352862</v>
      </c>
      <c r="S115" s="3" t="s">
        <v>858</v>
      </c>
      <c r="T115" s="3" t="s">
        <v>5</v>
      </c>
      <c r="U115" s="3">
        <v>330</v>
      </c>
      <c r="V115" s="3" t="s">
        <v>6</v>
      </c>
      <c r="W115" s="3" t="s">
        <v>7</v>
      </c>
      <c r="X115" s="3">
        <v>376</v>
      </c>
      <c r="Y115" s="3">
        <v>4431497</v>
      </c>
      <c r="AC115" s="3"/>
      <c r="AD115" s="3">
        <v>9</v>
      </c>
      <c r="AE115" s="3">
        <v>42727</v>
      </c>
      <c r="AF115" s="3">
        <v>81181</v>
      </c>
      <c r="AG115" s="3">
        <v>0</v>
      </c>
      <c r="AH115" s="3">
        <v>210</v>
      </c>
      <c r="AI115" s="3">
        <v>0</v>
      </c>
      <c r="AJ115" s="3">
        <v>0</v>
      </c>
      <c r="AK115" s="3" t="s">
        <v>1213</v>
      </c>
      <c r="AL115" s="3" t="s">
        <v>10</v>
      </c>
    </row>
    <row r="116" spans="1:38" x14ac:dyDescent="0.25">
      <c r="A116" t="s">
        <v>517</v>
      </c>
      <c r="B116">
        <f>COUNTIFS(F:F,F110)</f>
        <v>2</v>
      </c>
      <c r="C116">
        <f>COUNTIFS(D:D,D110,F:F,F110)</f>
        <v>1</v>
      </c>
      <c r="D116" t="str">
        <f>LEFT(A116,5)</f>
        <v>21244</v>
      </c>
      <c r="E116" t="s">
        <v>511</v>
      </c>
      <c r="F116" t="str">
        <f>CONCATENATE("W",E116)</f>
        <v>WDCAB13E35A530180</v>
      </c>
      <c r="G116" t="s">
        <v>1139</v>
      </c>
      <c r="H116">
        <v>2005</v>
      </c>
      <c r="I116" s="1" t="s">
        <v>1128</v>
      </c>
      <c r="J116">
        <v>303757</v>
      </c>
      <c r="K116" t="s">
        <v>504</v>
      </c>
      <c r="L116" s="1">
        <v>0.625</v>
      </c>
      <c r="M116">
        <v>3037570</v>
      </c>
      <c r="N116">
        <v>1</v>
      </c>
      <c r="O116" t="s">
        <v>518</v>
      </c>
      <c r="P116" t="s">
        <v>15</v>
      </c>
      <c r="Q116" t="s">
        <v>513</v>
      </c>
      <c r="R116">
        <v>20167489231</v>
      </c>
      <c r="S116" t="s">
        <v>514</v>
      </c>
      <c r="T116" t="s">
        <v>202</v>
      </c>
      <c r="U116">
        <v>3364</v>
      </c>
      <c r="V116" t="s">
        <v>6</v>
      </c>
      <c r="W116" t="s">
        <v>7</v>
      </c>
      <c r="X116">
        <v>3755</v>
      </c>
      <c r="Y116">
        <v>438986</v>
      </c>
      <c r="AA116" t="s">
        <v>515</v>
      </c>
      <c r="AB116" t="s">
        <v>516</v>
      </c>
      <c r="AC116">
        <v>9</v>
      </c>
      <c r="AD116">
        <v>48471</v>
      </c>
      <c r="AE116">
        <v>24236</v>
      </c>
      <c r="AF116">
        <v>0</v>
      </c>
      <c r="AG116">
        <v>50</v>
      </c>
      <c r="AH116">
        <v>34711</v>
      </c>
      <c r="AI116" t="s">
        <v>9</v>
      </c>
      <c r="AJ116" t="s">
        <v>10</v>
      </c>
    </row>
    <row r="117" spans="1:38" x14ac:dyDescent="0.25">
      <c r="A117" t="s">
        <v>542</v>
      </c>
      <c r="B117">
        <f>COUNTIFS(F:F,F111)</f>
        <v>4</v>
      </c>
      <c r="C117">
        <f>COUNTIFS(D:D,D111,F:F,F111)</f>
        <v>1</v>
      </c>
      <c r="D117" t="str">
        <f>LEFT(A117,5)</f>
        <v>21248</v>
      </c>
      <c r="E117" t="s">
        <v>543</v>
      </c>
      <c r="F117" t="str">
        <f>CONCATENATE("W",E117)</f>
        <v>WDDGF41X99A170418</v>
      </c>
      <c r="G117" t="s">
        <v>1134</v>
      </c>
      <c r="H117">
        <v>2009</v>
      </c>
      <c r="I117" s="1" t="s">
        <v>1128</v>
      </c>
      <c r="J117">
        <v>132955</v>
      </c>
      <c r="K117" t="s">
        <v>281</v>
      </c>
      <c r="L117" s="1">
        <v>0.70833333333333337</v>
      </c>
      <c r="M117">
        <v>1329550</v>
      </c>
      <c r="N117">
        <v>1</v>
      </c>
      <c r="O117" t="s">
        <v>544</v>
      </c>
      <c r="P117" t="s">
        <v>15</v>
      </c>
      <c r="Q117" t="s">
        <v>545</v>
      </c>
      <c r="R117">
        <v>30709486698</v>
      </c>
      <c r="S117" t="s">
        <v>546</v>
      </c>
      <c r="T117" t="s">
        <v>5</v>
      </c>
      <c r="U117">
        <v>3300</v>
      </c>
      <c r="V117" t="s">
        <v>6</v>
      </c>
      <c r="W117" t="s">
        <v>7</v>
      </c>
      <c r="X117">
        <v>376</v>
      </c>
      <c r="Y117">
        <v>4425175</v>
      </c>
      <c r="AA117" t="s">
        <v>547</v>
      </c>
      <c r="AB117" t="s">
        <v>156</v>
      </c>
      <c r="AC117">
        <v>9</v>
      </c>
      <c r="AD117">
        <v>42727</v>
      </c>
      <c r="AE117">
        <v>111090</v>
      </c>
      <c r="AF117">
        <v>0</v>
      </c>
      <c r="AG117">
        <v>260</v>
      </c>
      <c r="AH117">
        <v>744898</v>
      </c>
      <c r="AI117" t="s">
        <v>9</v>
      </c>
      <c r="AJ117" t="s">
        <v>10</v>
      </c>
    </row>
    <row r="118" spans="1:38" x14ac:dyDescent="0.25">
      <c r="A118" t="s">
        <v>914</v>
      </c>
      <c r="B118">
        <f>COUNTIFS(F:F,F112)</f>
        <v>2</v>
      </c>
      <c r="C118">
        <f>COUNTIFS(D:D,D112,F:F,F112)</f>
        <v>1</v>
      </c>
      <c r="D118" s="3" t="s">
        <v>1370</v>
      </c>
      <c r="E118" s="3" t="s">
        <v>915</v>
      </c>
      <c r="F118" s="3" t="str">
        <f>CONCATENATE("W", E118)</f>
        <v>WDDGF4HBXDA701953</v>
      </c>
      <c r="G118" s="3" t="s">
        <v>1162</v>
      </c>
      <c r="H118" s="3">
        <v>2012</v>
      </c>
      <c r="I118" s="5" t="s">
        <v>1128</v>
      </c>
      <c r="J118" s="3">
        <v>68032</v>
      </c>
      <c r="K118" s="3" t="s">
        <v>471</v>
      </c>
      <c r="O118" s="3" t="s">
        <v>346</v>
      </c>
      <c r="P118" s="3" t="s">
        <v>15</v>
      </c>
      <c r="T118" s="3" t="s">
        <v>916</v>
      </c>
      <c r="U118" s="3">
        <v>30645622169</v>
      </c>
      <c r="V118" s="3" t="s">
        <v>917</v>
      </c>
      <c r="W118" s="3" t="s">
        <v>675</v>
      </c>
      <c r="X118" s="3">
        <v>3302</v>
      </c>
      <c r="Y118" s="3" t="s">
        <v>88</v>
      </c>
      <c r="Z118" s="3" t="s">
        <v>7</v>
      </c>
      <c r="AA118" s="3">
        <v>3786</v>
      </c>
      <c r="AB118" s="3">
        <v>420349</v>
      </c>
      <c r="AC118" s="3"/>
      <c r="AD118" s="3">
        <v>9</v>
      </c>
      <c r="AE118" s="3">
        <v>48471</v>
      </c>
      <c r="AF118" s="3">
        <v>159954</v>
      </c>
      <c r="AG118" s="3">
        <v>0</v>
      </c>
      <c r="AH118" s="3">
        <v>180</v>
      </c>
      <c r="AI118" s="3">
        <v>0</v>
      </c>
      <c r="AJ118" s="3">
        <v>0</v>
      </c>
      <c r="AK118" s="3" t="s">
        <v>1213</v>
      </c>
      <c r="AL118" s="3" t="s">
        <v>10</v>
      </c>
    </row>
    <row r="119" spans="1:38" x14ac:dyDescent="0.25">
      <c r="A119" t="s">
        <v>869</v>
      </c>
      <c r="B119">
        <f>COUNTIFS(F:F,F113)</f>
        <v>2</v>
      </c>
      <c r="C119">
        <f>COUNTIFS(D:D,D113,F:F,F113)</f>
        <v>1</v>
      </c>
      <c r="D119" t="str">
        <f>LEFT(A119,5)</f>
        <v>21253</v>
      </c>
      <c r="E119" t="s">
        <v>870</v>
      </c>
      <c r="F119" t="str">
        <f>CONCATENATE("W",E119)</f>
        <v>WDDGF4JB0CF841103</v>
      </c>
      <c r="G119" t="s">
        <v>1161</v>
      </c>
      <c r="H119">
        <v>2011</v>
      </c>
      <c r="I119" s="1" t="s">
        <v>1128</v>
      </c>
      <c r="J119">
        <v>33124</v>
      </c>
      <c r="K119" t="s">
        <v>281</v>
      </c>
      <c r="L119" s="1">
        <v>0.54166666666666663</v>
      </c>
      <c r="M119">
        <v>331240</v>
      </c>
      <c r="N119">
        <v>1</v>
      </c>
      <c r="O119" t="s">
        <v>165</v>
      </c>
      <c r="P119" t="s">
        <v>2</v>
      </c>
      <c r="Q119" t="s">
        <v>871</v>
      </c>
      <c r="R119">
        <v>10955315</v>
      </c>
      <c r="S119" t="s">
        <v>872</v>
      </c>
      <c r="T119" t="s">
        <v>278</v>
      </c>
      <c r="U119">
        <v>3364</v>
      </c>
      <c r="V119" t="s">
        <v>6</v>
      </c>
      <c r="W119" t="s">
        <v>7</v>
      </c>
      <c r="X119">
        <v>3755</v>
      </c>
      <c r="Y119">
        <v>15696016</v>
      </c>
      <c r="AC119">
        <v>9</v>
      </c>
      <c r="AD119">
        <v>42727</v>
      </c>
      <c r="AE119">
        <v>76909</v>
      </c>
      <c r="AF119">
        <v>0</v>
      </c>
      <c r="AG119">
        <v>180</v>
      </c>
      <c r="AH119">
        <v>239012</v>
      </c>
      <c r="AI119" t="s">
        <v>9</v>
      </c>
      <c r="AJ119" t="s">
        <v>10</v>
      </c>
    </row>
    <row r="120" spans="1:38" x14ac:dyDescent="0.25">
      <c r="A120" t="s">
        <v>213</v>
      </c>
      <c r="B120">
        <f>COUNTIFS(F:F,F114)</f>
        <v>2</v>
      </c>
      <c r="C120">
        <f>COUNTIFS(D:D,D114,F:F,F114)</f>
        <v>1</v>
      </c>
      <c r="D120" s="3" t="s">
        <v>1348</v>
      </c>
      <c r="E120" s="3" t="s">
        <v>214</v>
      </c>
      <c r="F120" s="3" t="str">
        <f>CONCATENATE("W", E120)</f>
        <v>WDDGF4HB2BA414295</v>
      </c>
      <c r="G120" s="3" t="s">
        <v>1162</v>
      </c>
      <c r="H120" s="3">
        <v>2011</v>
      </c>
      <c r="I120" s="5" t="s">
        <v>1128</v>
      </c>
      <c r="J120" s="3">
        <v>55539</v>
      </c>
      <c r="K120" s="3" t="s">
        <v>145</v>
      </c>
      <c r="O120" s="3" t="s">
        <v>215</v>
      </c>
      <c r="P120" s="3" t="s">
        <v>2</v>
      </c>
      <c r="T120" s="3" t="s">
        <v>216</v>
      </c>
      <c r="U120" s="3">
        <v>24573612</v>
      </c>
      <c r="V120" s="3" t="s">
        <v>217</v>
      </c>
      <c r="W120" s="3" t="s">
        <v>5</v>
      </c>
      <c r="X120" s="3">
        <v>3300</v>
      </c>
      <c r="Y120" s="3" t="s">
        <v>6</v>
      </c>
      <c r="Z120" s="3" t="s">
        <v>7</v>
      </c>
      <c r="AA120" s="3">
        <v>376</v>
      </c>
      <c r="AB120" s="3">
        <v>154644167</v>
      </c>
      <c r="AC120" s="3"/>
      <c r="AD120" s="3">
        <v>9</v>
      </c>
      <c r="AE120" s="3">
        <v>48471</v>
      </c>
      <c r="AF120" s="3">
        <v>179343</v>
      </c>
      <c r="AG120" s="3">
        <v>0</v>
      </c>
      <c r="AH120" s="3">
        <v>360</v>
      </c>
      <c r="AI120" s="3">
        <v>0</v>
      </c>
      <c r="AJ120" s="3">
        <v>0</v>
      </c>
      <c r="AK120" s="3" t="s">
        <v>1213</v>
      </c>
      <c r="AL120" s="3" t="s">
        <v>10</v>
      </c>
    </row>
    <row r="121" spans="1:38" x14ac:dyDescent="0.25">
      <c r="A121" t="s">
        <v>279</v>
      </c>
      <c r="B121">
        <f>COUNTIFS(F:F,F115)</f>
        <v>2</v>
      </c>
      <c r="C121">
        <f>COUNTIFS(D:D,D115,F:F,F115)</f>
        <v>1</v>
      </c>
      <c r="D121" t="str">
        <f>LEFT(A121,5)</f>
        <v>21264</v>
      </c>
      <c r="E121" t="s">
        <v>280</v>
      </c>
      <c r="F121" t="str">
        <f>CONCATENATE("W",E121)</f>
        <v>WDDGF4HB2CA647059</v>
      </c>
      <c r="G121" t="s">
        <v>1163</v>
      </c>
      <c r="H121">
        <v>2013</v>
      </c>
      <c r="I121" s="1" t="s">
        <v>1128</v>
      </c>
      <c r="J121">
        <v>42734</v>
      </c>
      <c r="K121" t="s">
        <v>281</v>
      </c>
      <c r="L121" s="1">
        <v>0.75</v>
      </c>
      <c r="M121">
        <v>427340</v>
      </c>
      <c r="N121">
        <v>1</v>
      </c>
      <c r="O121" t="s">
        <v>282</v>
      </c>
      <c r="P121" t="s">
        <v>2</v>
      </c>
      <c r="Q121" t="s">
        <v>283</v>
      </c>
      <c r="R121">
        <v>20161215547</v>
      </c>
      <c r="S121" t="s">
        <v>284</v>
      </c>
      <c r="T121" t="s">
        <v>5</v>
      </c>
      <c r="U121">
        <v>3300</v>
      </c>
      <c r="V121" t="s">
        <v>6</v>
      </c>
      <c r="W121" t="s">
        <v>7</v>
      </c>
      <c r="X121">
        <v>376</v>
      </c>
      <c r="Y121">
        <v>154883570</v>
      </c>
      <c r="AA121" t="s">
        <v>285</v>
      </c>
      <c r="AC121">
        <v>9</v>
      </c>
      <c r="AD121">
        <v>42727</v>
      </c>
      <c r="AE121">
        <v>51272</v>
      </c>
      <c r="AF121">
        <v>0</v>
      </c>
      <c r="AG121">
        <v>120</v>
      </c>
      <c r="AH121">
        <v>250109</v>
      </c>
      <c r="AI121" t="s">
        <v>9</v>
      </c>
      <c r="AJ121" t="s">
        <v>101</v>
      </c>
    </row>
    <row r="122" spans="1:38" x14ac:dyDescent="0.25">
      <c r="A122" t="s">
        <v>358</v>
      </c>
      <c r="B122">
        <f>COUNTIFS(F:F,F116)</f>
        <v>4</v>
      </c>
      <c r="C122">
        <f>COUNTIFS(D:D,D116,F:F,F116)</f>
        <v>1</v>
      </c>
      <c r="D122" s="3" t="s">
        <v>1272</v>
      </c>
      <c r="E122" s="3" t="s">
        <v>344</v>
      </c>
      <c r="F122" s="3" t="str">
        <f>CONCATENATE("W", E122)</f>
        <v>WDCGG8BB3BF571631</v>
      </c>
      <c r="G122" s="3" t="s">
        <v>1147</v>
      </c>
      <c r="H122" s="4">
        <v>2010</v>
      </c>
      <c r="I122" s="5" t="s">
        <v>1128</v>
      </c>
      <c r="J122" s="3">
        <v>142987</v>
      </c>
      <c r="K122" s="3" t="s">
        <v>359</v>
      </c>
      <c r="O122" s="3" t="s">
        <v>199</v>
      </c>
      <c r="P122" s="3" t="s">
        <v>15</v>
      </c>
      <c r="T122" s="3" t="s">
        <v>181</v>
      </c>
      <c r="U122" s="3">
        <v>30708379456</v>
      </c>
      <c r="V122" s="3" t="s">
        <v>182</v>
      </c>
      <c r="W122" s="3" t="s">
        <v>183</v>
      </c>
      <c r="X122" s="3">
        <v>3304</v>
      </c>
      <c r="Y122" s="3" t="s">
        <v>6</v>
      </c>
      <c r="Z122" s="3" t="s">
        <v>7</v>
      </c>
      <c r="AA122" s="3">
        <v>376</v>
      </c>
      <c r="AB122" s="3">
        <v>4481488</v>
      </c>
      <c r="AC122" s="3"/>
      <c r="AD122" s="3">
        <v>9</v>
      </c>
      <c r="AE122" s="3">
        <v>42727</v>
      </c>
      <c r="AF122" s="3">
        <v>234999</v>
      </c>
      <c r="AG122" s="3">
        <v>0</v>
      </c>
      <c r="AH122" s="3">
        <v>140</v>
      </c>
      <c r="AI122" s="3">
        <v>0</v>
      </c>
      <c r="AJ122" s="3">
        <v>0</v>
      </c>
      <c r="AK122" s="3" t="s">
        <v>1213</v>
      </c>
      <c r="AL122" s="3" t="s">
        <v>10</v>
      </c>
    </row>
    <row r="123" spans="1:38" x14ac:dyDescent="0.25">
      <c r="A123" t="s">
        <v>663</v>
      </c>
      <c r="B123">
        <f>COUNTIFS(F:F,F117)</f>
        <v>2</v>
      </c>
      <c r="C123">
        <f>COUNTIFS(D:D,D117,F:F,F117)</f>
        <v>1</v>
      </c>
      <c r="D123" t="str">
        <f>LEFT(A123,5)</f>
        <v>21271</v>
      </c>
      <c r="E123" t="s">
        <v>664</v>
      </c>
      <c r="F123" t="str">
        <f>CONCATENATE("W",E123)</f>
        <v>WDCGG8BB3CF677756</v>
      </c>
      <c r="G123" t="s">
        <v>1147</v>
      </c>
      <c r="H123">
        <v>2014</v>
      </c>
      <c r="I123" s="1" t="s">
        <v>1128</v>
      </c>
      <c r="J123">
        <v>67281</v>
      </c>
      <c r="K123" t="s">
        <v>245</v>
      </c>
      <c r="L123" s="1">
        <v>0.70833333333333337</v>
      </c>
      <c r="M123">
        <v>672810</v>
      </c>
      <c r="N123">
        <v>1</v>
      </c>
      <c r="O123" t="s">
        <v>665</v>
      </c>
      <c r="P123" t="s">
        <v>2</v>
      </c>
      <c r="Q123" t="s">
        <v>666</v>
      </c>
      <c r="R123">
        <v>14013309</v>
      </c>
      <c r="S123" t="s">
        <v>667</v>
      </c>
      <c r="T123" t="s">
        <v>668</v>
      </c>
      <c r="U123">
        <v>3401</v>
      </c>
      <c r="V123" t="s">
        <v>88</v>
      </c>
      <c r="W123" t="s">
        <v>7</v>
      </c>
      <c r="X123">
        <v>3758</v>
      </c>
      <c r="Y123">
        <v>15453372</v>
      </c>
      <c r="AA123" t="s">
        <v>669</v>
      </c>
      <c r="AC123">
        <v>9</v>
      </c>
      <c r="AD123">
        <v>42727</v>
      </c>
      <c r="AE123">
        <v>93999</v>
      </c>
      <c r="AF123">
        <v>0</v>
      </c>
      <c r="AG123">
        <v>220</v>
      </c>
      <c r="AH123">
        <v>513297</v>
      </c>
      <c r="AI123" t="s">
        <v>9</v>
      </c>
      <c r="AJ123" t="s">
        <v>10</v>
      </c>
    </row>
    <row r="124" spans="1:38" x14ac:dyDescent="0.25">
      <c r="A124" t="s">
        <v>636</v>
      </c>
      <c r="B124">
        <f>COUNTIFS(F:F,F118)</f>
        <v>4</v>
      </c>
      <c r="C124">
        <f>COUNTIFS(D:D,D118,F:F,F118)</f>
        <v>1</v>
      </c>
      <c r="D124" s="3" t="s">
        <v>1437</v>
      </c>
      <c r="E124" s="3" t="s">
        <v>637</v>
      </c>
      <c r="F124" s="3" t="str">
        <f>CONCATENATE("W", E124)</f>
        <v>WDDMH4DB0EN054587</v>
      </c>
      <c r="G124" s="3" t="s">
        <v>1180</v>
      </c>
      <c r="H124" s="3">
        <v>2013</v>
      </c>
      <c r="I124" s="5" t="s">
        <v>1128</v>
      </c>
      <c r="J124" s="3">
        <v>71310</v>
      </c>
      <c r="K124" s="3" t="s">
        <v>480</v>
      </c>
      <c r="O124" s="3" t="s">
        <v>638</v>
      </c>
      <c r="P124" s="3" t="s">
        <v>15</v>
      </c>
      <c r="T124" s="3" t="s">
        <v>181</v>
      </c>
      <c r="U124" s="3">
        <v>30708379456</v>
      </c>
      <c r="V124" s="3" t="s">
        <v>182</v>
      </c>
      <c r="W124" s="3" t="s">
        <v>183</v>
      </c>
      <c r="X124" s="3">
        <v>3304</v>
      </c>
      <c r="Y124" s="3" t="s">
        <v>6</v>
      </c>
      <c r="Z124" s="3" t="s">
        <v>7</v>
      </c>
      <c r="AA124" s="3">
        <v>376</v>
      </c>
      <c r="AB124" s="3">
        <v>4481488</v>
      </c>
      <c r="AC124" s="3"/>
      <c r="AD124" s="3">
        <v>9</v>
      </c>
      <c r="AE124" s="3">
        <v>42727</v>
      </c>
      <c r="AF124" s="3">
        <v>0</v>
      </c>
      <c r="AG124" s="3">
        <v>0</v>
      </c>
      <c r="AH124" s="3">
        <v>200</v>
      </c>
      <c r="AI124" s="3">
        <v>0</v>
      </c>
      <c r="AJ124" s="3">
        <v>0</v>
      </c>
      <c r="AK124" s="3" t="s">
        <v>1213</v>
      </c>
      <c r="AL124" s="3" t="s">
        <v>10</v>
      </c>
    </row>
    <row r="125" spans="1:38" x14ac:dyDescent="0.25">
      <c r="A125" t="s">
        <v>884</v>
      </c>
      <c r="B125">
        <f>COUNTIFS(F:F,F119)</f>
        <v>2</v>
      </c>
      <c r="C125">
        <f>COUNTIFS(D:D,D119,F:F,F119)</f>
        <v>1</v>
      </c>
      <c r="D125" t="str">
        <f>LEFT(A125,5)</f>
        <v>21274</v>
      </c>
      <c r="E125" t="s">
        <v>885</v>
      </c>
      <c r="F125" t="str">
        <f>CONCATENATE("W",E125)</f>
        <v>WDDMH4DB1DJ100983</v>
      </c>
      <c r="G125" t="s">
        <v>1154</v>
      </c>
      <c r="H125">
        <v>2013</v>
      </c>
      <c r="I125" s="1" t="s">
        <v>1128</v>
      </c>
      <c r="J125">
        <v>46033</v>
      </c>
      <c r="K125" t="s">
        <v>881</v>
      </c>
      <c r="L125" s="1">
        <v>0.6875</v>
      </c>
      <c r="M125">
        <v>460330</v>
      </c>
      <c r="N125">
        <v>1</v>
      </c>
      <c r="O125" t="s">
        <v>886</v>
      </c>
      <c r="P125" t="s">
        <v>15</v>
      </c>
      <c r="Q125" t="s">
        <v>877</v>
      </c>
      <c r="R125">
        <v>33707463169</v>
      </c>
      <c r="S125" t="s">
        <v>878</v>
      </c>
      <c r="T125" t="s">
        <v>142</v>
      </c>
      <c r="V125" t="s">
        <v>6</v>
      </c>
      <c r="W125" t="s">
        <v>7</v>
      </c>
      <c r="X125">
        <v>3754</v>
      </c>
      <c r="Y125">
        <v>422265</v>
      </c>
      <c r="AC125">
        <v>9</v>
      </c>
      <c r="AD125">
        <v>48471</v>
      </c>
      <c r="AE125">
        <v>111483</v>
      </c>
      <c r="AF125">
        <v>0</v>
      </c>
      <c r="AG125">
        <v>230</v>
      </c>
      <c r="AH125">
        <v>242373</v>
      </c>
      <c r="AI125" t="s">
        <v>9</v>
      </c>
      <c r="AJ125" t="s">
        <v>10</v>
      </c>
    </row>
    <row r="126" spans="1:38" x14ac:dyDescent="0.25">
      <c r="A126" t="s">
        <v>1003</v>
      </c>
      <c r="B126">
        <f>COUNTIFS(F:F,F120)</f>
        <v>4</v>
      </c>
      <c r="C126">
        <f>COUNTIFS(D:D,D120,F:F,F120)</f>
        <v>1</v>
      </c>
      <c r="D126" s="3" t="s">
        <v>1383</v>
      </c>
      <c r="E126" s="3" t="s">
        <v>1004</v>
      </c>
      <c r="F126" s="3" t="str">
        <f>CONCATENATE("W", E126)</f>
        <v>WDDGF4JB4DA698008</v>
      </c>
      <c r="G126" s="3" t="s">
        <v>1159</v>
      </c>
      <c r="H126" s="3">
        <v>2013</v>
      </c>
      <c r="I126" s="5" t="s">
        <v>1128</v>
      </c>
      <c r="J126" s="3">
        <v>0</v>
      </c>
      <c r="K126" s="3" t="s">
        <v>1005</v>
      </c>
      <c r="O126" s="3" t="s">
        <v>1006</v>
      </c>
      <c r="P126" s="3" t="s">
        <v>2</v>
      </c>
      <c r="T126" s="3" t="s">
        <v>1007</v>
      </c>
      <c r="U126" s="3">
        <v>18865320</v>
      </c>
      <c r="V126" s="3" t="s">
        <v>1008</v>
      </c>
      <c r="W126" s="3" t="s">
        <v>1009</v>
      </c>
      <c r="X126" s="3">
        <v>3316</v>
      </c>
      <c r="Y126" s="3" t="s">
        <v>6</v>
      </c>
      <c r="Z126" s="3" t="s">
        <v>7</v>
      </c>
      <c r="AA126" s="3">
        <v>376</v>
      </c>
      <c r="AB126" s="3">
        <v>4497019</v>
      </c>
      <c r="AC126" s="3"/>
      <c r="AD126" s="3">
        <v>9</v>
      </c>
      <c r="AE126" s="3">
        <v>42727</v>
      </c>
      <c r="AF126" s="3">
        <v>93999</v>
      </c>
      <c r="AG126" s="3">
        <v>0</v>
      </c>
      <c r="AH126" s="3">
        <v>120</v>
      </c>
      <c r="AI126" s="3">
        <v>0</v>
      </c>
      <c r="AJ126" s="3">
        <v>0</v>
      </c>
      <c r="AK126" s="3" t="s">
        <v>1213</v>
      </c>
      <c r="AL126" s="3" t="s">
        <v>10</v>
      </c>
    </row>
    <row r="127" spans="1:38" x14ac:dyDescent="0.25">
      <c r="A127" t="s">
        <v>879</v>
      </c>
      <c r="B127">
        <f>COUNTIFS(F:F,F121)</f>
        <v>4</v>
      </c>
      <c r="C127">
        <f>COUNTIFS(D:D,D121,F:F,F121)</f>
        <v>1</v>
      </c>
      <c r="D127" t="str">
        <f>LEFT(A127,5)</f>
        <v>21276</v>
      </c>
      <c r="E127" t="s">
        <v>880</v>
      </c>
      <c r="F127" t="str">
        <f>CONCATENATE("W",E127)</f>
        <v>WDDGF4JB5CA644229</v>
      </c>
      <c r="G127" t="s">
        <v>1159</v>
      </c>
      <c r="I127" s="1" t="s">
        <v>1128</v>
      </c>
      <c r="J127">
        <v>22655</v>
      </c>
      <c r="K127" t="s">
        <v>881</v>
      </c>
      <c r="L127" s="1">
        <v>0.54166666666666663</v>
      </c>
      <c r="M127">
        <v>226550</v>
      </c>
      <c r="N127">
        <v>1</v>
      </c>
      <c r="O127" t="s">
        <v>76</v>
      </c>
      <c r="P127" t="s">
        <v>2</v>
      </c>
      <c r="Q127" t="s">
        <v>882</v>
      </c>
      <c r="R127">
        <v>17170869</v>
      </c>
      <c r="S127" t="s">
        <v>883</v>
      </c>
      <c r="T127" t="s">
        <v>99</v>
      </c>
      <c r="U127">
        <v>3380</v>
      </c>
      <c r="V127" t="s">
        <v>6</v>
      </c>
      <c r="W127" t="s">
        <v>7</v>
      </c>
      <c r="X127">
        <v>35115</v>
      </c>
      <c r="Y127">
        <v>500151</v>
      </c>
      <c r="AC127">
        <v>9</v>
      </c>
      <c r="AD127">
        <v>42727</v>
      </c>
      <c r="AE127">
        <v>76909</v>
      </c>
      <c r="AF127">
        <v>0</v>
      </c>
      <c r="AG127">
        <v>180</v>
      </c>
      <c r="AH127">
        <v>344468</v>
      </c>
      <c r="AI127" t="s">
        <v>9</v>
      </c>
      <c r="AJ127" t="s">
        <v>10</v>
      </c>
    </row>
    <row r="128" spans="1:38" hidden="1" x14ac:dyDescent="0.25">
      <c r="A128" t="s">
        <v>476</v>
      </c>
      <c r="D128" t="str">
        <f>LEFT(A128,5)</f>
        <v>21300</v>
      </c>
      <c r="E128" t="s">
        <v>470</v>
      </c>
      <c r="F128" t="str">
        <f>CONCATENATE("W",E128)</f>
        <v>WDCGG8BB9DF933741</v>
      </c>
      <c r="G128" t="s">
        <v>1147</v>
      </c>
      <c r="H128">
        <v>2013</v>
      </c>
      <c r="I128" s="1" t="s">
        <v>1128</v>
      </c>
      <c r="J128">
        <v>38036</v>
      </c>
      <c r="K128" t="s">
        <v>477</v>
      </c>
      <c r="L128" s="1">
        <v>0.4375</v>
      </c>
      <c r="M128">
        <v>380360</v>
      </c>
      <c r="N128">
        <v>1</v>
      </c>
      <c r="O128" t="s">
        <v>478</v>
      </c>
      <c r="P128" t="s">
        <v>2</v>
      </c>
      <c r="Q128" t="s">
        <v>472</v>
      </c>
      <c r="R128">
        <v>22045936</v>
      </c>
      <c r="S128" t="s">
        <v>473</v>
      </c>
      <c r="T128" t="s">
        <v>5</v>
      </c>
      <c r="U128">
        <v>3300</v>
      </c>
      <c r="V128" t="s">
        <v>6</v>
      </c>
      <c r="W128" t="s">
        <v>7</v>
      </c>
      <c r="X128">
        <v>376</v>
      </c>
      <c r="Y128">
        <v>154537709</v>
      </c>
      <c r="AA128" t="s">
        <v>474</v>
      </c>
      <c r="AB128" t="s">
        <v>475</v>
      </c>
      <c r="AC128">
        <v>9</v>
      </c>
      <c r="AD128">
        <v>42727</v>
      </c>
      <c r="AE128">
        <v>149545</v>
      </c>
      <c r="AF128">
        <v>0</v>
      </c>
      <c r="AG128">
        <v>350</v>
      </c>
      <c r="AH128">
        <v>0</v>
      </c>
      <c r="AI128" t="s">
        <v>9</v>
      </c>
      <c r="AJ128" t="s">
        <v>10</v>
      </c>
    </row>
    <row r="129" spans="1:38" x14ac:dyDescent="0.25">
      <c r="A129" t="s">
        <v>482</v>
      </c>
      <c r="B129">
        <f>COUNTIFS(F:F,F123)</f>
        <v>2</v>
      </c>
      <c r="C129">
        <f>COUNTIFS(D:D,D123,F:F,F123)</f>
        <v>1</v>
      </c>
      <c r="D129" t="str">
        <f>LEFT(A129,5)</f>
        <v>21280</v>
      </c>
      <c r="E129" t="s">
        <v>483</v>
      </c>
      <c r="F129" t="str">
        <f>CONCATENATE("W",E129)</f>
        <v>WDDGF08X98F112843</v>
      </c>
      <c r="G129" t="s">
        <v>1157</v>
      </c>
      <c r="H129">
        <v>2008</v>
      </c>
      <c r="I129" s="1" t="s">
        <v>1128</v>
      </c>
      <c r="J129">
        <v>109736</v>
      </c>
      <c r="K129" t="s">
        <v>211</v>
      </c>
      <c r="L129" s="1">
        <v>0.75</v>
      </c>
      <c r="M129">
        <v>1097360</v>
      </c>
      <c r="N129">
        <v>1</v>
      </c>
      <c r="O129" t="s">
        <v>484</v>
      </c>
      <c r="P129" t="s">
        <v>15</v>
      </c>
      <c r="Q129" t="s">
        <v>485</v>
      </c>
      <c r="R129">
        <v>20075420235</v>
      </c>
      <c r="S129" t="s">
        <v>486</v>
      </c>
      <c r="T129" t="s">
        <v>304</v>
      </c>
      <c r="U129">
        <v>3350</v>
      </c>
      <c r="V129" t="s">
        <v>6</v>
      </c>
      <c r="W129" t="s">
        <v>7</v>
      </c>
      <c r="X129">
        <v>3758</v>
      </c>
      <c r="Y129">
        <v>422726</v>
      </c>
      <c r="AC129">
        <v>9</v>
      </c>
      <c r="AD129">
        <v>42727</v>
      </c>
      <c r="AE129">
        <v>51272</v>
      </c>
      <c r="AF129">
        <v>0</v>
      </c>
      <c r="AG129">
        <v>120</v>
      </c>
      <c r="AH129">
        <v>842</v>
      </c>
      <c r="AI129" t="s">
        <v>9</v>
      </c>
      <c r="AJ129" t="s">
        <v>10</v>
      </c>
    </row>
    <row r="130" spans="1:38" x14ac:dyDescent="0.25">
      <c r="A130" t="s">
        <v>360</v>
      </c>
      <c r="B130">
        <f>COUNTIFS(F:F,F124)</f>
        <v>4</v>
      </c>
      <c r="C130">
        <f>COUNTIFS(D:D,D124,F:F,F124)</f>
        <v>1</v>
      </c>
      <c r="D130" s="3" t="s">
        <v>1228</v>
      </c>
      <c r="E130" s="3" t="s">
        <v>361</v>
      </c>
      <c r="F130" s="3" t="str">
        <f>CONCATENATE("W", E130)</f>
        <v>WDBRN52J66A849028</v>
      </c>
      <c r="G130" s="3" t="s">
        <v>1137</v>
      </c>
      <c r="H130" s="3">
        <v>2010</v>
      </c>
      <c r="I130" s="5" t="s">
        <v>1128</v>
      </c>
      <c r="J130" s="3">
        <v>121740</v>
      </c>
      <c r="K130" s="3" t="s">
        <v>359</v>
      </c>
      <c r="O130" s="3" t="s">
        <v>362</v>
      </c>
      <c r="P130" s="3" t="s">
        <v>2</v>
      </c>
      <c r="Q130" s="3" t="s">
        <v>363</v>
      </c>
      <c r="R130" s="3">
        <v>20050582</v>
      </c>
      <c r="S130" s="3" t="s">
        <v>364</v>
      </c>
      <c r="T130" s="3" t="s">
        <v>79</v>
      </c>
      <c r="U130" s="3">
        <v>3360</v>
      </c>
      <c r="V130" s="3" t="s">
        <v>6</v>
      </c>
      <c r="W130" s="3" t="s">
        <v>7</v>
      </c>
      <c r="X130" s="3">
        <v>3755</v>
      </c>
      <c r="Y130" s="3">
        <v>15693964</v>
      </c>
      <c r="AC130" s="3"/>
      <c r="AD130" s="3">
        <v>9</v>
      </c>
      <c r="AE130" s="3">
        <v>48471</v>
      </c>
      <c r="AF130" s="3">
        <v>82401</v>
      </c>
      <c r="AG130" s="3">
        <v>0</v>
      </c>
      <c r="AH130" s="3">
        <v>280</v>
      </c>
      <c r="AI130" s="3">
        <v>0</v>
      </c>
      <c r="AJ130" s="3">
        <v>0</v>
      </c>
      <c r="AK130" s="3" t="s">
        <v>1213</v>
      </c>
      <c r="AL130" s="3" t="s">
        <v>10</v>
      </c>
    </row>
    <row r="131" spans="1:38" hidden="1" x14ac:dyDescent="0.25">
      <c r="A131" t="s">
        <v>476</v>
      </c>
      <c r="D131" s="3" t="s">
        <v>1283</v>
      </c>
      <c r="E131" s="3" t="s">
        <v>470</v>
      </c>
      <c r="F131" s="3" t="str">
        <f>CONCATENATE("W", E131)</f>
        <v>WDCGG8BB9DF933741</v>
      </c>
      <c r="G131" s="3" t="s">
        <v>1147</v>
      </c>
      <c r="H131" s="3">
        <v>2013</v>
      </c>
      <c r="I131" s="5" t="s">
        <v>1128</v>
      </c>
      <c r="J131" s="3">
        <v>38036</v>
      </c>
      <c r="K131" s="3" t="s">
        <v>477</v>
      </c>
      <c r="O131" s="3" t="s">
        <v>478</v>
      </c>
      <c r="P131" s="3" t="s">
        <v>2</v>
      </c>
      <c r="T131" s="3" t="s">
        <v>472</v>
      </c>
      <c r="U131" s="3">
        <v>22045936</v>
      </c>
      <c r="V131" s="3" t="s">
        <v>473</v>
      </c>
      <c r="W131" s="3" t="s">
        <v>5</v>
      </c>
      <c r="X131" s="3">
        <v>3300</v>
      </c>
      <c r="Y131" s="3" t="s">
        <v>6</v>
      </c>
      <c r="Z131" s="3" t="s">
        <v>7</v>
      </c>
      <c r="AA131" s="3">
        <v>376</v>
      </c>
      <c r="AB131" s="3">
        <v>154537709</v>
      </c>
      <c r="AC131" s="3" t="s">
        <v>474</v>
      </c>
      <c r="AD131" s="3">
        <v>9</v>
      </c>
      <c r="AE131" s="3">
        <v>42727</v>
      </c>
      <c r="AF131" s="3">
        <v>149545</v>
      </c>
      <c r="AG131" s="3">
        <v>0</v>
      </c>
      <c r="AH131" s="3">
        <v>50</v>
      </c>
      <c r="AI131" s="3">
        <v>0</v>
      </c>
      <c r="AJ131" s="3">
        <v>0</v>
      </c>
      <c r="AK131" s="3" t="s">
        <v>1213</v>
      </c>
      <c r="AL131" s="3" t="s">
        <v>10</v>
      </c>
    </row>
    <row r="132" spans="1:38" x14ac:dyDescent="0.25">
      <c r="A132" t="s">
        <v>210</v>
      </c>
      <c r="B132">
        <f>COUNTIFS(F:F,F126)</f>
        <v>2</v>
      </c>
      <c r="C132">
        <f>COUNTIFS(D:D,D126,F:F,F126)</f>
        <v>1</v>
      </c>
      <c r="D132" t="str">
        <f>LEFT(A132,5)</f>
        <v>21286</v>
      </c>
      <c r="E132" t="s">
        <v>204</v>
      </c>
      <c r="F132" t="str">
        <f>CONCATENATE("W",E132)</f>
        <v>WDCGG8BB5DF902762</v>
      </c>
      <c r="G132" t="s">
        <v>1147</v>
      </c>
      <c r="H132">
        <v>2012</v>
      </c>
      <c r="I132" s="1" t="s">
        <v>1128</v>
      </c>
      <c r="J132">
        <v>64579</v>
      </c>
      <c r="K132" t="s">
        <v>211</v>
      </c>
      <c r="L132" s="1">
        <v>0.75</v>
      </c>
      <c r="M132">
        <v>645790</v>
      </c>
      <c r="N132">
        <v>1</v>
      </c>
      <c r="O132" t="s">
        <v>212</v>
      </c>
      <c r="P132" t="s">
        <v>15</v>
      </c>
      <c r="Q132" t="s">
        <v>207</v>
      </c>
      <c r="R132">
        <v>30709748064</v>
      </c>
      <c r="S132" t="s">
        <v>208</v>
      </c>
      <c r="T132" t="s">
        <v>209</v>
      </c>
      <c r="U132">
        <v>3364</v>
      </c>
      <c r="V132" t="s">
        <v>6</v>
      </c>
      <c r="W132" t="s">
        <v>7</v>
      </c>
      <c r="X132">
        <v>3755</v>
      </c>
      <c r="Y132">
        <v>495031</v>
      </c>
      <c r="AC132">
        <v>9</v>
      </c>
      <c r="AD132">
        <v>42727</v>
      </c>
      <c r="AE132">
        <v>85454</v>
      </c>
      <c r="AF132">
        <v>83199</v>
      </c>
      <c r="AG132">
        <v>200</v>
      </c>
      <c r="AH132">
        <v>4094925</v>
      </c>
      <c r="AI132" t="s">
        <v>9</v>
      </c>
      <c r="AJ132" t="s">
        <v>10</v>
      </c>
    </row>
    <row r="133" spans="1:38" hidden="1" x14ac:dyDescent="0.25">
      <c r="A133" t="s">
        <v>178</v>
      </c>
      <c r="D133" t="str">
        <f>LEFT(A133,5)</f>
        <v>21374</v>
      </c>
      <c r="E133" t="s">
        <v>179</v>
      </c>
      <c r="F133" t="str">
        <f>CONCATENATE("W",E133)</f>
        <v>WDCGG9AB0EG269042</v>
      </c>
      <c r="G133" t="s">
        <v>1147</v>
      </c>
      <c r="H133">
        <v>2014</v>
      </c>
      <c r="I133" s="1" t="s">
        <v>1128</v>
      </c>
      <c r="J133">
        <v>1877</v>
      </c>
      <c r="K133" t="s">
        <v>138</v>
      </c>
      <c r="L133" s="1">
        <v>0.70833333333333337</v>
      </c>
      <c r="M133">
        <v>18770</v>
      </c>
      <c r="N133">
        <v>1</v>
      </c>
      <c r="O133" t="s">
        <v>181</v>
      </c>
      <c r="P133">
        <v>30708379456</v>
      </c>
      <c r="S133" t="s">
        <v>182</v>
      </c>
      <c r="T133" t="s">
        <v>183</v>
      </c>
      <c r="U133">
        <v>3304</v>
      </c>
      <c r="V133" t="s">
        <v>6</v>
      </c>
      <c r="W133" t="s">
        <v>7</v>
      </c>
      <c r="X133">
        <v>376</v>
      </c>
      <c r="Y133">
        <v>4481488</v>
      </c>
      <c r="AC133">
        <v>9</v>
      </c>
      <c r="AD133">
        <v>42727</v>
      </c>
      <c r="AE133">
        <v>21364</v>
      </c>
      <c r="AF133">
        <v>0</v>
      </c>
      <c r="AG133">
        <v>50</v>
      </c>
      <c r="AH133">
        <v>149625</v>
      </c>
      <c r="AI133" t="s">
        <v>9</v>
      </c>
      <c r="AJ133" t="s">
        <v>10</v>
      </c>
    </row>
    <row r="134" spans="1:38" hidden="1" x14ac:dyDescent="0.25">
      <c r="A134" t="s">
        <v>178</v>
      </c>
      <c r="D134" s="3" t="s">
        <v>1285</v>
      </c>
      <c r="E134" s="3" t="s">
        <v>179</v>
      </c>
      <c r="F134" s="3" t="str">
        <f>CONCATENATE("W", E134)</f>
        <v>WDCGG9AB0EG269042</v>
      </c>
      <c r="G134" s="3" t="s">
        <v>1147</v>
      </c>
      <c r="H134" s="3">
        <v>2013</v>
      </c>
      <c r="I134" s="5" t="s">
        <v>1128</v>
      </c>
      <c r="J134" s="3">
        <v>1877</v>
      </c>
      <c r="K134" s="3" t="s">
        <v>138</v>
      </c>
      <c r="O134" s="3" t="s">
        <v>180</v>
      </c>
      <c r="P134" s="3" t="s">
        <v>15</v>
      </c>
      <c r="T134" s="3" t="s">
        <v>181</v>
      </c>
      <c r="U134" s="3">
        <v>30708379456</v>
      </c>
      <c r="V134" s="3" t="s">
        <v>182</v>
      </c>
      <c r="W134" s="3" t="s">
        <v>183</v>
      </c>
      <c r="X134" s="3">
        <v>3304</v>
      </c>
      <c r="Y134" s="3" t="s">
        <v>6</v>
      </c>
      <c r="Z134" s="3" t="s">
        <v>7</v>
      </c>
      <c r="AA134" s="3">
        <v>376</v>
      </c>
      <c r="AB134" s="3">
        <v>4481488</v>
      </c>
      <c r="AC134" s="3"/>
      <c r="AD134" s="3">
        <v>9</v>
      </c>
      <c r="AE134" s="3">
        <v>42727</v>
      </c>
      <c r="AF134" s="3">
        <v>21364</v>
      </c>
      <c r="AG134" s="3">
        <v>0</v>
      </c>
      <c r="AH134" s="3">
        <v>270</v>
      </c>
      <c r="AI134" s="3">
        <v>0</v>
      </c>
      <c r="AJ134" s="3">
        <v>0</v>
      </c>
      <c r="AK134" s="3" t="s">
        <v>1213</v>
      </c>
      <c r="AL134" s="3" t="s">
        <v>10</v>
      </c>
    </row>
    <row r="135" spans="1:38" x14ac:dyDescent="0.25">
      <c r="A135" t="s">
        <v>445</v>
      </c>
      <c r="B135">
        <f>COUNTIFS(F:F,F129)</f>
        <v>8</v>
      </c>
      <c r="C135">
        <f>COUNTIFS(D:D,D129,F:F,F129)</f>
        <v>1</v>
      </c>
      <c r="D135" s="3" t="s">
        <v>1415</v>
      </c>
      <c r="E135" s="3" t="s">
        <v>446</v>
      </c>
      <c r="F135" s="3" t="str">
        <f>CONCATENATE("W", E135)</f>
        <v>WDDGJ4HB8EG225957</v>
      </c>
      <c r="G135" s="3" t="s">
        <v>1164</v>
      </c>
      <c r="H135" s="3"/>
      <c r="I135" s="5" t="s">
        <v>1128</v>
      </c>
      <c r="J135" s="3">
        <v>13265</v>
      </c>
      <c r="K135" s="3" t="s">
        <v>447</v>
      </c>
      <c r="O135" s="3" t="s">
        <v>199</v>
      </c>
      <c r="P135" s="3" t="s">
        <v>2</v>
      </c>
      <c r="T135" s="3" t="s">
        <v>448</v>
      </c>
      <c r="U135" s="3">
        <v>20132805564</v>
      </c>
      <c r="V135" s="3" t="s">
        <v>449</v>
      </c>
      <c r="W135" s="3" t="s">
        <v>142</v>
      </c>
      <c r="X135" s="3">
        <v>3315</v>
      </c>
      <c r="Y135" s="3" t="s">
        <v>6</v>
      </c>
      <c r="Z135" s="3" t="s">
        <v>7</v>
      </c>
      <c r="AA135" s="3">
        <v>3754</v>
      </c>
      <c r="AB135" s="3">
        <v>422091</v>
      </c>
      <c r="AC135" s="3"/>
      <c r="AD135" s="3">
        <v>9</v>
      </c>
      <c r="AE135" s="3">
        <v>48471</v>
      </c>
      <c r="AF135" s="3">
        <v>67859</v>
      </c>
      <c r="AG135" s="3">
        <v>0</v>
      </c>
      <c r="AH135" s="3">
        <v>180</v>
      </c>
      <c r="AI135" s="3">
        <v>0</v>
      </c>
      <c r="AJ135" s="3">
        <v>0</v>
      </c>
      <c r="AK135" s="3" t="s">
        <v>1213</v>
      </c>
      <c r="AL135" s="3" t="s">
        <v>10</v>
      </c>
    </row>
    <row r="136" spans="1:38" x14ac:dyDescent="0.25">
      <c r="A136" t="s">
        <v>903</v>
      </c>
      <c r="B136">
        <f>COUNTIFS(F:F,F130)</f>
        <v>2</v>
      </c>
      <c r="C136">
        <f>COUNTIFS(D:D,D130,F:F,F130)</f>
        <v>1</v>
      </c>
      <c r="D136" t="str">
        <f>LEFT(A136,5)</f>
        <v>21292</v>
      </c>
      <c r="E136" t="s">
        <v>904</v>
      </c>
      <c r="F136" t="str">
        <f>CONCATENATE("W",E136)</f>
        <v>WDDGJ4HBXCF860973</v>
      </c>
      <c r="G136" t="s">
        <v>1164</v>
      </c>
      <c r="H136">
        <v>2012</v>
      </c>
      <c r="I136" s="1" t="s">
        <v>1128</v>
      </c>
      <c r="J136">
        <v>19199</v>
      </c>
      <c r="K136" t="s">
        <v>334</v>
      </c>
      <c r="L136" s="1">
        <v>0.54166666666666663</v>
      </c>
      <c r="M136">
        <v>191990</v>
      </c>
      <c r="N136">
        <v>1</v>
      </c>
      <c r="O136" t="s">
        <v>21</v>
      </c>
      <c r="P136" t="s">
        <v>2</v>
      </c>
      <c r="Q136" t="s">
        <v>216</v>
      </c>
      <c r="R136">
        <v>24573612</v>
      </c>
      <c r="S136" t="s">
        <v>217</v>
      </c>
      <c r="T136" t="s">
        <v>5</v>
      </c>
      <c r="U136">
        <v>3300</v>
      </c>
      <c r="V136" t="s">
        <v>6</v>
      </c>
      <c r="W136" t="s">
        <v>7</v>
      </c>
      <c r="X136">
        <v>376</v>
      </c>
      <c r="Y136">
        <v>154644167</v>
      </c>
      <c r="AC136">
        <v>9</v>
      </c>
      <c r="AD136">
        <v>48471</v>
      </c>
      <c r="AE136">
        <v>130872</v>
      </c>
      <c r="AF136">
        <v>0</v>
      </c>
      <c r="AG136">
        <v>270</v>
      </c>
      <c r="AH136">
        <v>441268</v>
      </c>
      <c r="AI136" t="s">
        <v>9</v>
      </c>
      <c r="AJ136" t="s">
        <v>10</v>
      </c>
    </row>
    <row r="137" spans="1:38" x14ac:dyDescent="0.25">
      <c r="A137" t="s">
        <v>522</v>
      </c>
      <c r="B137">
        <f>COUNTIFS(F:F,F131)</f>
        <v>6</v>
      </c>
      <c r="C137">
        <f>COUNTIFS(D:D,D131,F:F,F131)</f>
        <v>1</v>
      </c>
      <c r="D137" s="3" t="s">
        <v>1244</v>
      </c>
      <c r="E137" s="3" t="s">
        <v>523</v>
      </c>
      <c r="F137" s="3" t="str">
        <f>CONCATENATE("W", E137)</f>
        <v>WDCBB8GB1BA693502</v>
      </c>
      <c r="G137" s="3" t="s">
        <v>1145</v>
      </c>
      <c r="H137" s="3">
        <v>2011</v>
      </c>
      <c r="I137" s="5" t="s">
        <v>1128</v>
      </c>
      <c r="J137" s="3">
        <v>26073</v>
      </c>
      <c r="K137" s="3" t="s">
        <v>374</v>
      </c>
      <c r="O137" s="3" t="s">
        <v>524</v>
      </c>
      <c r="P137" s="3" t="s">
        <v>15</v>
      </c>
      <c r="T137" s="3" t="s">
        <v>525</v>
      </c>
      <c r="U137" s="3">
        <v>33672410199</v>
      </c>
      <c r="V137" s="3" t="s">
        <v>526</v>
      </c>
      <c r="W137" s="3" t="s">
        <v>5</v>
      </c>
      <c r="X137" s="3">
        <v>3300</v>
      </c>
      <c r="Y137" s="3" t="s">
        <v>6</v>
      </c>
      <c r="Z137" s="3" t="s">
        <v>7</v>
      </c>
      <c r="AA137" s="3">
        <v>376</v>
      </c>
      <c r="AB137" s="3">
        <v>4468100</v>
      </c>
      <c r="AC137" s="3" t="s">
        <v>527</v>
      </c>
      <c r="AD137" s="3">
        <v>9</v>
      </c>
      <c r="AE137" s="3">
        <v>48471</v>
      </c>
      <c r="AF137" s="3">
        <v>48471</v>
      </c>
      <c r="AG137" s="3">
        <v>0</v>
      </c>
      <c r="AH137" s="3">
        <v>670</v>
      </c>
      <c r="AI137" s="3">
        <v>0</v>
      </c>
      <c r="AJ137" s="3">
        <v>0</v>
      </c>
      <c r="AK137" s="3" t="s">
        <v>1213</v>
      </c>
      <c r="AL137" s="3" t="s">
        <v>10</v>
      </c>
    </row>
    <row r="138" spans="1:38" x14ac:dyDescent="0.25">
      <c r="A138" t="s">
        <v>716</v>
      </c>
      <c r="B138">
        <f>COUNTIFS(F:F,F132)</f>
        <v>4</v>
      </c>
      <c r="C138">
        <f>COUNTIFS(D:D,D132,F:F,F132)</f>
        <v>1</v>
      </c>
      <c r="D138" t="str">
        <f>LEFT(A138,5)</f>
        <v>21293</v>
      </c>
      <c r="E138" t="s">
        <v>717</v>
      </c>
      <c r="F138" t="str">
        <f>CONCATENATE("W",E138)</f>
        <v>WDCBB8GB8BA656477</v>
      </c>
      <c r="G138" t="s">
        <v>1145</v>
      </c>
      <c r="H138">
        <v>2011</v>
      </c>
      <c r="I138" s="1" t="s">
        <v>1128</v>
      </c>
      <c r="J138">
        <v>45752</v>
      </c>
      <c r="K138" t="s">
        <v>334</v>
      </c>
      <c r="L138" s="1">
        <v>0.43888888888888888</v>
      </c>
      <c r="M138">
        <v>457520</v>
      </c>
      <c r="N138">
        <v>1</v>
      </c>
      <c r="O138" t="s">
        <v>718</v>
      </c>
      <c r="P138" t="s">
        <v>15</v>
      </c>
      <c r="Q138" t="s">
        <v>719</v>
      </c>
      <c r="R138">
        <v>20075851228</v>
      </c>
      <c r="S138" t="s">
        <v>720</v>
      </c>
      <c r="T138" t="s">
        <v>79</v>
      </c>
      <c r="U138">
        <v>3360</v>
      </c>
      <c r="V138" t="s">
        <v>6</v>
      </c>
      <c r="W138" t="s">
        <v>7</v>
      </c>
      <c r="X138">
        <v>3755</v>
      </c>
      <c r="Y138">
        <v>422768</v>
      </c>
      <c r="AC138">
        <v>9</v>
      </c>
      <c r="AD138">
        <v>48471</v>
      </c>
      <c r="AE138">
        <v>72707</v>
      </c>
      <c r="AF138">
        <v>0</v>
      </c>
      <c r="AG138">
        <v>150</v>
      </c>
      <c r="AH138">
        <v>120176</v>
      </c>
      <c r="AI138" t="s">
        <v>9</v>
      </c>
      <c r="AJ138" t="s">
        <v>10</v>
      </c>
    </row>
    <row r="139" spans="1:38" x14ac:dyDescent="0.25">
      <c r="A139" t="s">
        <v>835</v>
      </c>
      <c r="B139">
        <f>COUNTIFS(F:F,F133)</f>
        <v>2</v>
      </c>
      <c r="C139">
        <f>COUNTIFS(D:D,D133,F:F,F133)</f>
        <v>1</v>
      </c>
      <c r="D139" s="3" t="s">
        <v>1308</v>
      </c>
      <c r="E139" s="3" t="s">
        <v>836</v>
      </c>
      <c r="F139" s="3" t="str">
        <f>CONCATENATE("W", E139)</f>
        <v>WDDBF4EB4EJ098062</v>
      </c>
      <c r="G139" s="3" t="s">
        <v>1153</v>
      </c>
      <c r="H139" s="3">
        <v>2013</v>
      </c>
      <c r="I139" s="5" t="s">
        <v>1128</v>
      </c>
      <c r="J139" s="3">
        <v>8381</v>
      </c>
      <c r="K139" s="3" t="s">
        <v>504</v>
      </c>
      <c r="O139" s="3" t="s">
        <v>837</v>
      </c>
      <c r="P139" s="3" t="s">
        <v>2</v>
      </c>
      <c r="T139" s="3" t="s">
        <v>838</v>
      </c>
      <c r="U139" s="3">
        <v>27979481</v>
      </c>
      <c r="V139" s="3" t="s">
        <v>839</v>
      </c>
      <c r="W139" s="3" t="s">
        <v>5</v>
      </c>
      <c r="X139" s="3">
        <v>3300</v>
      </c>
      <c r="Y139" s="3" t="s">
        <v>6</v>
      </c>
      <c r="Z139" s="3" t="s">
        <v>7</v>
      </c>
      <c r="AA139" s="3" t="s">
        <v>593</v>
      </c>
      <c r="AB139" s="3">
        <v>54952614</v>
      </c>
      <c r="AC139" s="3" t="s">
        <v>840</v>
      </c>
      <c r="AD139" s="3">
        <v>9</v>
      </c>
      <c r="AE139" s="3">
        <v>48471</v>
      </c>
      <c r="AF139" s="3">
        <v>77554</v>
      </c>
      <c r="AG139" s="3">
        <v>0</v>
      </c>
      <c r="AH139" s="3">
        <v>250</v>
      </c>
      <c r="AI139" s="3">
        <v>0</v>
      </c>
      <c r="AJ139" s="3">
        <v>0</v>
      </c>
      <c r="AK139" s="3" t="s">
        <v>1213</v>
      </c>
      <c r="AL139" s="3" t="s">
        <v>10</v>
      </c>
    </row>
    <row r="140" spans="1:38" x14ac:dyDescent="0.25">
      <c r="A140" t="s">
        <v>333</v>
      </c>
      <c r="B140">
        <f>COUNTIFS(F:F,F134)</f>
        <v>2</v>
      </c>
      <c r="C140">
        <f>COUNTIFS(D:D,D134,F:F,F134)</f>
        <v>1</v>
      </c>
      <c r="D140" t="str">
        <f>LEFT(A140,5)</f>
        <v>21297</v>
      </c>
      <c r="E140" t="s">
        <v>327</v>
      </c>
      <c r="F140" t="str">
        <f>CONCATENATE("W",E140)</f>
        <v>WDDBF4EB5EJ107061</v>
      </c>
      <c r="G140" t="s">
        <v>1153</v>
      </c>
      <c r="H140">
        <v>2013</v>
      </c>
      <c r="I140" s="1" t="s">
        <v>1128</v>
      </c>
      <c r="J140">
        <v>16608</v>
      </c>
      <c r="K140" t="s">
        <v>334</v>
      </c>
      <c r="L140" s="1">
        <v>0.62847222222222221</v>
      </c>
      <c r="M140">
        <v>166080</v>
      </c>
      <c r="N140">
        <v>1</v>
      </c>
      <c r="O140" t="s">
        <v>21</v>
      </c>
      <c r="P140" t="s">
        <v>2</v>
      </c>
      <c r="Q140" t="s">
        <v>329</v>
      </c>
      <c r="R140">
        <v>35491990</v>
      </c>
      <c r="S140" t="s">
        <v>330</v>
      </c>
      <c r="T140" t="s">
        <v>331</v>
      </c>
      <c r="U140">
        <v>3400</v>
      </c>
      <c r="V140" t="s">
        <v>88</v>
      </c>
      <c r="W140" t="s">
        <v>7</v>
      </c>
      <c r="X140">
        <v>379</v>
      </c>
      <c r="Y140">
        <v>154614304</v>
      </c>
      <c r="AA140" t="s">
        <v>332</v>
      </c>
      <c r="AC140">
        <v>9</v>
      </c>
      <c r="AD140">
        <v>48471</v>
      </c>
      <c r="AE140">
        <v>87248</v>
      </c>
      <c r="AF140">
        <v>0</v>
      </c>
      <c r="AG140">
        <v>180</v>
      </c>
      <c r="AH140">
        <v>242373</v>
      </c>
      <c r="AI140" t="s">
        <v>9</v>
      </c>
      <c r="AJ140" t="s">
        <v>10</v>
      </c>
    </row>
    <row r="141" spans="1:38" x14ac:dyDescent="0.25">
      <c r="A141" t="s">
        <v>72</v>
      </c>
      <c r="B141">
        <f>COUNTIFS(F:F,F135)</f>
        <v>2</v>
      </c>
      <c r="C141">
        <f>COUNTIFS(D:D,D135,F:F,F135)</f>
        <v>1</v>
      </c>
      <c r="D141" s="3" t="s">
        <v>1281</v>
      </c>
      <c r="E141" s="3" t="s">
        <v>73</v>
      </c>
      <c r="F141" s="3" t="str">
        <f>CONCATENATE("W", E141)</f>
        <v>WDCGG8BB7DF898391</v>
      </c>
      <c r="G141" s="3" t="s">
        <v>1147</v>
      </c>
      <c r="H141" s="3">
        <v>2013</v>
      </c>
      <c r="I141" s="5" t="s">
        <v>1128</v>
      </c>
      <c r="J141" s="3">
        <v>29905</v>
      </c>
      <c r="K141" s="3" t="s">
        <v>75</v>
      </c>
      <c r="O141" s="3" t="s">
        <v>76</v>
      </c>
      <c r="P141" s="3" t="s">
        <v>15</v>
      </c>
      <c r="T141" s="3" t="s">
        <v>77</v>
      </c>
      <c r="U141" s="3">
        <v>20128983458</v>
      </c>
      <c r="V141" s="3" t="s">
        <v>78</v>
      </c>
      <c r="W141" s="3" t="s">
        <v>79</v>
      </c>
      <c r="X141" s="3">
        <v>3360</v>
      </c>
      <c r="Y141" s="3" t="s">
        <v>6</v>
      </c>
      <c r="Z141" s="3" t="s">
        <v>7</v>
      </c>
      <c r="AA141" s="3">
        <v>3755</v>
      </c>
      <c r="AB141" s="3">
        <v>15684163</v>
      </c>
      <c r="AC141" s="3" t="s">
        <v>80</v>
      </c>
      <c r="AD141" s="3">
        <v>9</v>
      </c>
      <c r="AE141" s="3">
        <v>48471</v>
      </c>
      <c r="AF141" s="3">
        <v>101789</v>
      </c>
      <c r="AG141" s="3">
        <v>0</v>
      </c>
      <c r="AH141" s="3">
        <v>0</v>
      </c>
      <c r="AI141" s="3">
        <v>0</v>
      </c>
      <c r="AJ141" s="3">
        <v>0</v>
      </c>
      <c r="AK141" s="3" t="s">
        <v>1213</v>
      </c>
      <c r="AL141" s="3" t="s">
        <v>10</v>
      </c>
    </row>
    <row r="142" spans="1:38" x14ac:dyDescent="0.25">
      <c r="A142" t="s">
        <v>450</v>
      </c>
      <c r="B142">
        <f>COUNTIFS(F:F,F136)</f>
        <v>2</v>
      </c>
      <c r="C142">
        <f>COUNTIFS(D:D,D136,F:F,F136)</f>
        <v>1</v>
      </c>
      <c r="D142" s="3" t="s">
        <v>1396</v>
      </c>
      <c r="E142" s="3" t="s">
        <v>451</v>
      </c>
      <c r="F142" s="3" t="str">
        <f>CONCATENATE("W", E142)</f>
        <v>WDDGF4JBXEG232307</v>
      </c>
      <c r="G142" s="3" t="s">
        <v>1170</v>
      </c>
      <c r="H142" s="3">
        <v>2008</v>
      </c>
      <c r="I142" s="5" t="s">
        <v>1128</v>
      </c>
      <c r="J142" s="3">
        <v>9853</v>
      </c>
      <c r="K142" s="3" t="s">
        <v>452</v>
      </c>
      <c r="O142" s="3" t="s">
        <v>199</v>
      </c>
      <c r="P142" s="3" t="s">
        <v>15</v>
      </c>
      <c r="T142" s="3" t="s">
        <v>453</v>
      </c>
      <c r="U142" s="3">
        <v>20100707501</v>
      </c>
      <c r="V142" s="3" t="s">
        <v>454</v>
      </c>
      <c r="W142" s="3" t="s">
        <v>5</v>
      </c>
      <c r="X142" s="3">
        <v>3300</v>
      </c>
      <c r="Y142" s="3" t="s">
        <v>6</v>
      </c>
      <c r="Z142" s="3" t="s">
        <v>7</v>
      </c>
      <c r="AA142" s="3">
        <v>376</v>
      </c>
      <c r="AB142" s="3">
        <v>4436017</v>
      </c>
      <c r="AC142" s="3" t="s">
        <v>455</v>
      </c>
      <c r="AD142" s="3">
        <v>9</v>
      </c>
      <c r="AE142" s="3">
        <v>42727</v>
      </c>
      <c r="AF142" s="3">
        <v>64091</v>
      </c>
      <c r="AG142" s="3">
        <v>0</v>
      </c>
      <c r="AH142" s="3">
        <v>110</v>
      </c>
      <c r="AI142" s="3">
        <v>0</v>
      </c>
      <c r="AJ142" s="3">
        <v>0</v>
      </c>
      <c r="AK142" s="3" t="s">
        <v>1213</v>
      </c>
      <c r="AL142" s="3" t="s">
        <v>10</v>
      </c>
    </row>
    <row r="143" spans="1:38" x14ac:dyDescent="0.25">
      <c r="A143" t="s">
        <v>617</v>
      </c>
      <c r="B143">
        <f>COUNTIFS(F:F,F137)</f>
        <v>2</v>
      </c>
      <c r="C143">
        <f>COUNTIFS(D:D,D137,F:F,F137)</f>
        <v>1</v>
      </c>
      <c r="D143" t="str">
        <f>LEFT(A143,5)</f>
        <v>21304</v>
      </c>
      <c r="E143" t="s">
        <v>618</v>
      </c>
      <c r="F143" t="str">
        <f>CONCATENATE("W",E143)</f>
        <v>WDDGF54X79F231933</v>
      </c>
      <c r="G143" t="s">
        <v>1170</v>
      </c>
      <c r="H143">
        <v>2008</v>
      </c>
      <c r="I143" s="1" t="s">
        <v>1128</v>
      </c>
      <c r="J143">
        <v>117932</v>
      </c>
      <c r="K143" t="s">
        <v>477</v>
      </c>
      <c r="L143" s="1">
        <v>0.70833333333333337</v>
      </c>
      <c r="M143">
        <v>1179320</v>
      </c>
      <c r="N143">
        <v>1</v>
      </c>
      <c r="O143" t="s">
        <v>619</v>
      </c>
      <c r="P143" t="s">
        <v>15</v>
      </c>
      <c r="Q143" t="s">
        <v>620</v>
      </c>
      <c r="R143">
        <v>20216972725</v>
      </c>
      <c r="S143" t="s">
        <v>621</v>
      </c>
      <c r="T143" t="s">
        <v>99</v>
      </c>
      <c r="U143">
        <v>3380</v>
      </c>
      <c r="V143" t="s">
        <v>6</v>
      </c>
      <c r="W143" t="s">
        <v>7</v>
      </c>
      <c r="X143">
        <v>3751</v>
      </c>
      <c r="Y143">
        <v>15543178</v>
      </c>
      <c r="AC143">
        <v>9</v>
      </c>
      <c r="AD143">
        <v>48471</v>
      </c>
      <c r="AE143">
        <v>96942</v>
      </c>
      <c r="AF143">
        <v>1914485</v>
      </c>
      <c r="AG143">
        <v>200</v>
      </c>
      <c r="AH143">
        <v>6539411</v>
      </c>
      <c r="AI143" t="s">
        <v>9</v>
      </c>
      <c r="AJ143" t="s">
        <v>10</v>
      </c>
    </row>
    <row r="144" spans="1:38" x14ac:dyDescent="0.25">
      <c r="A144" t="s">
        <v>723</v>
      </c>
      <c r="B144">
        <f>COUNTIFS(F:F,F138)</f>
        <v>4</v>
      </c>
      <c r="C144">
        <f>COUNTIFS(D:D,D138,F:F,F138)</f>
        <v>1</v>
      </c>
      <c r="D144" t="str">
        <f>LEFT(A144,5)</f>
        <v>21305</v>
      </c>
      <c r="E144" t="s">
        <v>724</v>
      </c>
      <c r="F144" t="str">
        <f>CONCATENATE("W",E144)</f>
        <v>WDDGJ4HB5EG151266</v>
      </c>
      <c r="G144" t="s">
        <v>1174</v>
      </c>
      <c r="H144">
        <v>2013</v>
      </c>
      <c r="I144" s="1" t="s">
        <v>1128</v>
      </c>
      <c r="J144">
        <v>70813</v>
      </c>
      <c r="K144" t="s">
        <v>194</v>
      </c>
      <c r="L144" s="1">
        <v>0.5</v>
      </c>
      <c r="M144">
        <v>708130</v>
      </c>
      <c r="N144">
        <v>1</v>
      </c>
      <c r="O144" t="s">
        <v>725</v>
      </c>
      <c r="P144" t="s">
        <v>15</v>
      </c>
      <c r="Q144" t="s">
        <v>726</v>
      </c>
      <c r="R144">
        <v>20058215865</v>
      </c>
      <c r="S144" t="s">
        <v>727</v>
      </c>
      <c r="T144" t="s">
        <v>728</v>
      </c>
      <c r="U144">
        <v>3228</v>
      </c>
      <c r="V144" t="s">
        <v>729</v>
      </c>
      <c r="W144" t="s">
        <v>7</v>
      </c>
      <c r="X144">
        <v>345</v>
      </c>
      <c r="Y144">
        <v>156620964</v>
      </c>
      <c r="AC144">
        <v>9</v>
      </c>
      <c r="AD144">
        <v>42727</v>
      </c>
      <c r="AE144">
        <v>81181</v>
      </c>
      <c r="AF144">
        <v>0</v>
      </c>
      <c r="AG144">
        <v>190</v>
      </c>
      <c r="AH144">
        <v>386725</v>
      </c>
      <c r="AI144" t="s">
        <v>9</v>
      </c>
      <c r="AJ144" t="s">
        <v>10</v>
      </c>
    </row>
    <row r="145" spans="1:38" hidden="1" x14ac:dyDescent="0.25">
      <c r="A145" t="s">
        <v>697</v>
      </c>
      <c r="D145" t="str">
        <f>LEFT(A145,5)</f>
        <v>21394</v>
      </c>
      <c r="E145" t="s">
        <v>698</v>
      </c>
      <c r="F145" t="str">
        <f>CONCATENATE("W",E145)</f>
        <v>WDCGG9AB6EG140528</v>
      </c>
      <c r="G145" t="s">
        <v>1147</v>
      </c>
      <c r="H145">
        <v>2013</v>
      </c>
      <c r="I145" s="1" t="s">
        <v>1128</v>
      </c>
      <c r="J145">
        <v>55341</v>
      </c>
      <c r="K145" t="s">
        <v>240</v>
      </c>
      <c r="L145" s="1">
        <v>0.63194444444444442</v>
      </c>
      <c r="M145">
        <v>553410</v>
      </c>
      <c r="N145">
        <v>1</v>
      </c>
      <c r="O145" t="s">
        <v>700</v>
      </c>
      <c r="P145">
        <v>24659282</v>
      </c>
      <c r="S145" t="s">
        <v>701</v>
      </c>
      <c r="T145" t="s">
        <v>702</v>
      </c>
      <c r="U145">
        <v>3342</v>
      </c>
      <c r="V145" t="s">
        <v>88</v>
      </c>
      <c r="W145" t="s">
        <v>7</v>
      </c>
      <c r="X145">
        <v>3756</v>
      </c>
      <c r="Y145">
        <v>15617541</v>
      </c>
      <c r="AC145">
        <v>9</v>
      </c>
      <c r="AD145">
        <v>42727</v>
      </c>
      <c r="AE145">
        <v>21364</v>
      </c>
      <c r="AF145">
        <v>0</v>
      </c>
      <c r="AG145">
        <v>50</v>
      </c>
      <c r="AH145">
        <v>0</v>
      </c>
      <c r="AI145" t="s">
        <v>9</v>
      </c>
      <c r="AJ145" t="s">
        <v>10</v>
      </c>
    </row>
    <row r="146" spans="1:38" hidden="1" x14ac:dyDescent="0.25">
      <c r="A146" t="s">
        <v>697</v>
      </c>
      <c r="D146" s="3" t="s">
        <v>1291</v>
      </c>
      <c r="E146" s="3" t="s">
        <v>698</v>
      </c>
      <c r="F146" s="3" t="str">
        <f>CONCATENATE("W", E146)</f>
        <v>WDCGG9AB6EG140528</v>
      </c>
      <c r="G146" s="3" t="s">
        <v>1147</v>
      </c>
      <c r="H146" s="4">
        <v>2009</v>
      </c>
      <c r="I146" s="5" t="s">
        <v>1128</v>
      </c>
      <c r="J146" s="3">
        <v>55341</v>
      </c>
      <c r="K146" s="3" t="s">
        <v>240</v>
      </c>
      <c r="O146" s="3" t="s">
        <v>699</v>
      </c>
      <c r="P146" s="3" t="s">
        <v>2</v>
      </c>
      <c r="T146" s="3" t="s">
        <v>700</v>
      </c>
      <c r="U146" s="3">
        <v>24659282</v>
      </c>
      <c r="V146" s="3" t="s">
        <v>701</v>
      </c>
      <c r="W146" s="3" t="s">
        <v>702</v>
      </c>
      <c r="X146" s="3">
        <v>3342</v>
      </c>
      <c r="Y146" s="3" t="s">
        <v>88</v>
      </c>
      <c r="Z146" s="3" t="s">
        <v>7</v>
      </c>
      <c r="AA146" s="3">
        <v>3756</v>
      </c>
      <c r="AB146" s="3">
        <v>15617541</v>
      </c>
      <c r="AC146" s="3"/>
      <c r="AD146" s="3">
        <v>9</v>
      </c>
      <c r="AE146" s="3">
        <v>42727</v>
      </c>
      <c r="AF146" s="3">
        <v>21364</v>
      </c>
      <c r="AG146" s="3">
        <v>0</v>
      </c>
      <c r="AH146" s="3">
        <v>200</v>
      </c>
      <c r="AI146" s="3">
        <v>0</v>
      </c>
      <c r="AJ146" s="3">
        <v>0</v>
      </c>
      <c r="AK146" s="3" t="s">
        <v>1213</v>
      </c>
      <c r="AL146" s="3" t="s">
        <v>10</v>
      </c>
    </row>
    <row r="147" spans="1:38" x14ac:dyDescent="0.25">
      <c r="A147" t="s">
        <v>816</v>
      </c>
      <c r="B147">
        <f>COUNTIFS(F:F,F141)</f>
        <v>2</v>
      </c>
      <c r="C147">
        <f>COUNTIFS(D:D,D141,F:F,F141)</f>
        <v>1</v>
      </c>
      <c r="D147" s="3" t="s">
        <v>1286</v>
      </c>
      <c r="E147" s="3" t="s">
        <v>817</v>
      </c>
      <c r="F147" s="3" t="str">
        <f>CONCATENATE("W", E147)</f>
        <v>WDCGG9AB2EG105968</v>
      </c>
      <c r="G147" s="3" t="s">
        <v>1147</v>
      </c>
      <c r="H147" s="3">
        <v>2013</v>
      </c>
      <c r="I147" s="5" t="s">
        <v>1128</v>
      </c>
      <c r="J147" s="3">
        <v>37793</v>
      </c>
      <c r="K147" s="3" t="s">
        <v>435</v>
      </c>
      <c r="O147" s="3" t="s">
        <v>76</v>
      </c>
      <c r="P147" s="3" t="s">
        <v>15</v>
      </c>
      <c r="T147" s="3" t="s">
        <v>818</v>
      </c>
      <c r="U147" s="3">
        <v>27922028805</v>
      </c>
      <c r="V147" s="3" t="s">
        <v>819</v>
      </c>
      <c r="W147" s="3" t="s">
        <v>5</v>
      </c>
      <c r="X147" s="3">
        <v>3300</v>
      </c>
      <c r="Y147" s="3" t="s">
        <v>6</v>
      </c>
      <c r="Z147" s="3" t="s">
        <v>7</v>
      </c>
      <c r="AA147" s="3">
        <v>376</v>
      </c>
      <c r="AB147" s="3">
        <v>154635476</v>
      </c>
      <c r="AC147" s="3" t="s">
        <v>820</v>
      </c>
      <c r="AD147" s="3">
        <v>9</v>
      </c>
      <c r="AE147" s="3">
        <v>48471</v>
      </c>
      <c r="AF147" s="3">
        <v>72707</v>
      </c>
      <c r="AG147" s="3">
        <v>0</v>
      </c>
      <c r="AH147" s="3">
        <v>130</v>
      </c>
      <c r="AI147" s="3">
        <v>0</v>
      </c>
      <c r="AJ147" s="3">
        <v>0</v>
      </c>
      <c r="AK147" s="3" t="s">
        <v>1213</v>
      </c>
      <c r="AL147" s="3" t="s">
        <v>10</v>
      </c>
    </row>
    <row r="148" spans="1:38" x14ac:dyDescent="0.25">
      <c r="A148" t="s">
        <v>887</v>
      </c>
      <c r="B148">
        <f>COUNTIFS(F:F,F142)</f>
        <v>2</v>
      </c>
      <c r="C148">
        <f>COUNTIFS(D:D,D142,F:F,F142)</f>
        <v>1</v>
      </c>
      <c r="D148" t="str">
        <f>LEFT(A148,5)</f>
        <v>21306</v>
      </c>
      <c r="E148" t="s">
        <v>888</v>
      </c>
      <c r="F148" t="str">
        <f>CONCATENATE("W",E148)</f>
        <v>WDCGG9AB3EG102254</v>
      </c>
      <c r="G148" t="s">
        <v>1147</v>
      </c>
      <c r="H148">
        <v>2013</v>
      </c>
      <c r="I148" s="1" t="s">
        <v>1128</v>
      </c>
      <c r="J148">
        <v>23560</v>
      </c>
      <c r="K148" t="s">
        <v>194</v>
      </c>
      <c r="L148" s="1">
        <v>0.52083333333333337</v>
      </c>
      <c r="M148">
        <v>235600</v>
      </c>
      <c r="N148">
        <v>1</v>
      </c>
      <c r="O148" t="s">
        <v>889</v>
      </c>
      <c r="P148" t="s">
        <v>15</v>
      </c>
      <c r="Q148" t="s">
        <v>890</v>
      </c>
      <c r="R148">
        <v>20061531883</v>
      </c>
      <c r="S148" t="s">
        <v>891</v>
      </c>
      <c r="T148" t="s">
        <v>5</v>
      </c>
      <c r="V148" t="s">
        <v>6</v>
      </c>
      <c r="W148" t="s">
        <v>7</v>
      </c>
      <c r="X148">
        <v>376</v>
      </c>
      <c r="Y148">
        <v>154587535</v>
      </c>
      <c r="AC148">
        <v>9</v>
      </c>
      <c r="AD148">
        <v>42727</v>
      </c>
      <c r="AE148">
        <v>106818</v>
      </c>
      <c r="AF148">
        <v>0</v>
      </c>
      <c r="AG148">
        <v>250</v>
      </c>
      <c r="AH148">
        <v>473336</v>
      </c>
      <c r="AI148" t="s">
        <v>9</v>
      </c>
      <c r="AJ148" t="s">
        <v>10</v>
      </c>
    </row>
    <row r="149" spans="1:38" x14ac:dyDescent="0.25">
      <c r="A149" t="s">
        <v>1082</v>
      </c>
      <c r="B149">
        <f>COUNTIFS(F:F,F143)</f>
        <v>6</v>
      </c>
      <c r="C149">
        <f>COUNTIFS(D:D,D143,F:F,F143)</f>
        <v>1</v>
      </c>
      <c r="D149" s="3" t="s">
        <v>1345</v>
      </c>
      <c r="E149" s="3" t="s">
        <v>1083</v>
      </c>
      <c r="F149" s="3" t="str">
        <f>CONCATENATE("W", E149)</f>
        <v>WDDGF4HB0EA871661</v>
      </c>
      <c r="G149" s="3" t="s">
        <v>1162</v>
      </c>
      <c r="H149" s="3">
        <v>2012</v>
      </c>
      <c r="I149" s="5" t="s">
        <v>1128</v>
      </c>
      <c r="J149" s="3">
        <v>15286</v>
      </c>
      <c r="K149" s="3" t="s">
        <v>794</v>
      </c>
      <c r="O149" s="3" t="s">
        <v>76</v>
      </c>
      <c r="P149" s="3" t="s">
        <v>15</v>
      </c>
      <c r="T149" s="3" t="s">
        <v>1084</v>
      </c>
      <c r="U149" s="3">
        <v>20079724557</v>
      </c>
      <c r="V149" s="3" t="s">
        <v>1085</v>
      </c>
      <c r="W149" s="3" t="s">
        <v>5</v>
      </c>
      <c r="X149" s="3">
        <v>3300</v>
      </c>
      <c r="Y149" s="3" t="s">
        <v>6</v>
      </c>
      <c r="Z149" s="3" t="s">
        <v>7</v>
      </c>
      <c r="AA149" s="3">
        <v>376</v>
      </c>
      <c r="AB149" s="3">
        <v>154396196</v>
      </c>
      <c r="AC149" s="3" t="s">
        <v>1086</v>
      </c>
      <c r="AD149" s="3">
        <v>9</v>
      </c>
      <c r="AE149" s="3">
        <v>48471</v>
      </c>
      <c r="AF149" s="3">
        <v>111483</v>
      </c>
      <c r="AG149" s="3">
        <v>0</v>
      </c>
      <c r="AH149" s="3">
        <v>200</v>
      </c>
      <c r="AI149" s="3">
        <v>0</v>
      </c>
      <c r="AJ149" s="3">
        <v>0</v>
      </c>
      <c r="AK149" s="3" t="s">
        <v>1213</v>
      </c>
      <c r="AL149" s="3" t="s">
        <v>10</v>
      </c>
    </row>
    <row r="150" spans="1:38" x14ac:dyDescent="0.25">
      <c r="A150" t="s">
        <v>892</v>
      </c>
      <c r="B150">
        <f>COUNTIFS(F:F,F144)</f>
        <v>4</v>
      </c>
      <c r="C150">
        <f>COUNTIFS(D:D,D144,F:F,F144)</f>
        <v>1</v>
      </c>
      <c r="D150" t="str">
        <f>LEFT(A150,5)</f>
        <v>21308</v>
      </c>
      <c r="E150" t="s">
        <v>893</v>
      </c>
      <c r="F150" t="str">
        <f>CONCATENATE("W",E150)</f>
        <v>WDDGF4HB1DA781269</v>
      </c>
      <c r="G150" t="s">
        <v>1161</v>
      </c>
      <c r="H150">
        <v>2013</v>
      </c>
      <c r="I150" s="1" t="s">
        <v>1128</v>
      </c>
      <c r="J150">
        <v>7114</v>
      </c>
      <c r="K150" t="s">
        <v>194</v>
      </c>
      <c r="L150" s="1">
        <v>0.54166666666666663</v>
      </c>
      <c r="M150">
        <v>71140</v>
      </c>
      <c r="N150">
        <v>1</v>
      </c>
      <c r="O150" t="s">
        <v>894</v>
      </c>
      <c r="P150" t="s">
        <v>2</v>
      </c>
      <c r="Q150" t="s">
        <v>895</v>
      </c>
      <c r="R150">
        <v>13558833</v>
      </c>
      <c r="S150" t="s">
        <v>896</v>
      </c>
      <c r="T150" t="s">
        <v>5</v>
      </c>
      <c r="U150">
        <v>3300</v>
      </c>
      <c r="V150" t="s">
        <v>6</v>
      </c>
      <c r="W150" t="s">
        <v>7</v>
      </c>
      <c r="X150">
        <v>376</v>
      </c>
      <c r="Y150">
        <v>154577444</v>
      </c>
      <c r="AC150">
        <v>9</v>
      </c>
      <c r="AD150">
        <v>42727</v>
      </c>
      <c r="AE150">
        <v>64091</v>
      </c>
      <c r="AF150">
        <v>0</v>
      </c>
      <c r="AG150">
        <v>150</v>
      </c>
      <c r="AH150">
        <v>238774</v>
      </c>
      <c r="AI150" t="s">
        <v>9</v>
      </c>
      <c r="AJ150" t="s">
        <v>10</v>
      </c>
    </row>
    <row r="151" spans="1:38" x14ac:dyDescent="0.25">
      <c r="A151" t="s">
        <v>814</v>
      </c>
      <c r="B151">
        <f>COUNTIFS(F:F,F145)</f>
        <v>2</v>
      </c>
      <c r="C151">
        <f>COUNTIFS(D:D,D145,F:F,F145)</f>
        <v>1</v>
      </c>
      <c r="D151" s="3" t="s">
        <v>1331</v>
      </c>
      <c r="E151" s="3" t="s">
        <v>809</v>
      </c>
      <c r="F151" s="3" t="str">
        <f>CONCATENATE("W", E151)</f>
        <v>WDDGF41X19A169831</v>
      </c>
      <c r="G151" s="3" t="s">
        <v>1160</v>
      </c>
      <c r="H151" s="3">
        <v>2013</v>
      </c>
      <c r="I151" s="5" t="s">
        <v>1128</v>
      </c>
      <c r="J151" s="3">
        <v>76726</v>
      </c>
      <c r="K151" s="3" t="s">
        <v>26</v>
      </c>
      <c r="O151" s="3" t="s">
        <v>815</v>
      </c>
      <c r="P151" s="3" t="s">
        <v>2</v>
      </c>
      <c r="T151" s="3" t="s">
        <v>811</v>
      </c>
      <c r="U151" s="3">
        <v>17090149</v>
      </c>
      <c r="V151" s="3" t="s">
        <v>812</v>
      </c>
      <c r="W151" s="3" t="s">
        <v>304</v>
      </c>
      <c r="X151" s="3">
        <v>3350</v>
      </c>
      <c r="Y151" s="3" t="s">
        <v>6</v>
      </c>
      <c r="Z151" s="3" t="s">
        <v>7</v>
      </c>
      <c r="AA151" s="3">
        <v>3758</v>
      </c>
      <c r="AB151" s="3">
        <v>423210</v>
      </c>
      <c r="AC151" s="3" t="s">
        <v>813</v>
      </c>
      <c r="AD151" s="3">
        <v>9</v>
      </c>
      <c r="AE151" s="3">
        <v>42727</v>
      </c>
      <c r="AF151" s="3">
        <v>76909</v>
      </c>
      <c r="AG151" s="3">
        <v>0</v>
      </c>
      <c r="AH151" s="3">
        <v>100</v>
      </c>
      <c r="AI151" s="3">
        <v>0</v>
      </c>
      <c r="AJ151" s="3">
        <v>0</v>
      </c>
      <c r="AK151" s="3" t="s">
        <v>1213</v>
      </c>
      <c r="AL151" s="3" t="s">
        <v>10</v>
      </c>
    </row>
    <row r="152" spans="1:38" x14ac:dyDescent="0.25">
      <c r="A152" t="s">
        <v>670</v>
      </c>
      <c r="B152">
        <f>COUNTIFS(F:F,F146)</f>
        <v>2</v>
      </c>
      <c r="C152">
        <f>COUNTIFS(D:D,D146,F:F,F146)</f>
        <v>1</v>
      </c>
      <c r="D152" t="str">
        <f>LEFT(A152,5)</f>
        <v>21309</v>
      </c>
      <c r="E152" t="s">
        <v>671</v>
      </c>
      <c r="F152" t="str">
        <f>CONCATENATE("W",E152)</f>
        <v>WDDGF41X39F140169</v>
      </c>
      <c r="G152" t="s">
        <v>1159</v>
      </c>
      <c r="H152">
        <v>2008</v>
      </c>
      <c r="I152" s="1" t="s">
        <v>1128</v>
      </c>
      <c r="J152">
        <v>120348</v>
      </c>
      <c r="K152" t="s">
        <v>194</v>
      </c>
      <c r="L152" s="1">
        <v>0.70833333333333337</v>
      </c>
      <c r="M152">
        <v>1203480</v>
      </c>
      <c r="N152">
        <v>1</v>
      </c>
      <c r="O152" t="s">
        <v>672</v>
      </c>
      <c r="P152" t="s">
        <v>15</v>
      </c>
      <c r="Q152" t="s">
        <v>673</v>
      </c>
      <c r="R152">
        <v>30712149996</v>
      </c>
      <c r="S152" t="s">
        <v>674</v>
      </c>
      <c r="T152" t="s">
        <v>675</v>
      </c>
      <c r="U152">
        <v>1714</v>
      </c>
      <c r="V152" t="s">
        <v>394</v>
      </c>
      <c r="W152" t="s">
        <v>7</v>
      </c>
      <c r="X152">
        <v>3786</v>
      </c>
      <c r="Y152">
        <v>421645</v>
      </c>
      <c r="AC152">
        <v>9</v>
      </c>
      <c r="AD152">
        <v>42727</v>
      </c>
      <c r="AE152">
        <v>149545</v>
      </c>
      <c r="AF152">
        <v>0</v>
      </c>
      <c r="AG152">
        <v>350</v>
      </c>
      <c r="AH152">
        <v>1857665</v>
      </c>
      <c r="AI152" t="s">
        <v>9</v>
      </c>
      <c r="AJ152" t="s">
        <v>10</v>
      </c>
    </row>
    <row r="153" spans="1:38" x14ac:dyDescent="0.25">
      <c r="A153" t="s">
        <v>193</v>
      </c>
      <c r="B153">
        <f>COUNTIFS(F:F,F147)</f>
        <v>2</v>
      </c>
      <c r="C153">
        <f>COUNTIFS(D:D,D147,F:F,F147)</f>
        <v>1</v>
      </c>
      <c r="D153" t="str">
        <f>LEFT(A153,5)</f>
        <v>21314</v>
      </c>
      <c r="E153" t="s">
        <v>185</v>
      </c>
      <c r="F153" t="str">
        <f>CONCATENATE("W",E153)</f>
        <v>WDDSJ4EB4EN032991</v>
      </c>
      <c r="G153" t="s">
        <v>1183</v>
      </c>
      <c r="H153">
        <v>2013</v>
      </c>
      <c r="I153" s="1" t="s">
        <v>1128</v>
      </c>
      <c r="J153">
        <v>23106</v>
      </c>
      <c r="K153" t="s">
        <v>194</v>
      </c>
      <c r="L153" s="1">
        <v>0.66666666666666663</v>
      </c>
      <c r="M153">
        <v>231060</v>
      </c>
      <c r="N153">
        <v>1</v>
      </c>
      <c r="O153" t="s">
        <v>195</v>
      </c>
      <c r="P153" t="s">
        <v>2</v>
      </c>
      <c r="Q153" t="s">
        <v>188</v>
      </c>
      <c r="R153">
        <v>20286756140</v>
      </c>
      <c r="S153" t="s">
        <v>189</v>
      </c>
      <c r="T153" t="s">
        <v>5</v>
      </c>
      <c r="U153">
        <v>3300</v>
      </c>
      <c r="V153" t="s">
        <v>6</v>
      </c>
      <c r="W153" t="s">
        <v>7</v>
      </c>
      <c r="X153">
        <v>376</v>
      </c>
      <c r="Y153">
        <v>154630523</v>
      </c>
      <c r="AC153">
        <v>9</v>
      </c>
      <c r="AD153">
        <v>42727</v>
      </c>
      <c r="AE153">
        <v>72636</v>
      </c>
      <c r="AF153">
        <v>30000</v>
      </c>
      <c r="AG153">
        <v>170</v>
      </c>
      <c r="AH153">
        <v>1634356</v>
      </c>
      <c r="AI153" t="s">
        <v>9</v>
      </c>
      <c r="AJ153" t="s">
        <v>10</v>
      </c>
    </row>
    <row r="154" spans="1:38" x14ac:dyDescent="0.25">
      <c r="A154" t="s">
        <v>184</v>
      </c>
      <c r="B154">
        <f>COUNTIFS(F:F,F148)</f>
        <v>2</v>
      </c>
      <c r="C154">
        <f>COUNTIFS(D:D,D148,F:F,F148)</f>
        <v>1</v>
      </c>
      <c r="D154" s="3" t="s">
        <v>1452</v>
      </c>
      <c r="E154" s="3" t="s">
        <v>185</v>
      </c>
      <c r="F154" s="3" t="str">
        <f>CONCATENATE("W", E154)</f>
        <v>WDDSJ4EB4EN032991</v>
      </c>
      <c r="G154" s="3" t="s">
        <v>1183</v>
      </c>
      <c r="H154" s="3">
        <v>2013</v>
      </c>
      <c r="I154" s="5" t="s">
        <v>1128</v>
      </c>
      <c r="J154" s="3">
        <v>23106</v>
      </c>
      <c r="K154" s="3" t="s">
        <v>186</v>
      </c>
      <c r="O154" s="3" t="s">
        <v>187</v>
      </c>
      <c r="P154" s="3" t="s">
        <v>2</v>
      </c>
      <c r="T154" s="3" t="s">
        <v>188</v>
      </c>
      <c r="U154" s="3">
        <v>20286756140</v>
      </c>
      <c r="V154" s="3" t="s">
        <v>189</v>
      </c>
      <c r="W154" s="3" t="s">
        <v>5</v>
      </c>
      <c r="X154" s="3">
        <v>3300</v>
      </c>
      <c r="Y154" s="3" t="s">
        <v>6</v>
      </c>
      <c r="Z154" s="3" t="s">
        <v>7</v>
      </c>
      <c r="AA154" s="3">
        <v>376</v>
      </c>
      <c r="AB154" s="3">
        <v>154630523</v>
      </c>
      <c r="AC154" s="3"/>
      <c r="AD154" s="3">
        <v>9</v>
      </c>
      <c r="AE154" s="3">
        <v>42727</v>
      </c>
      <c r="AF154" s="3"/>
      <c r="AG154" s="3">
        <v>0</v>
      </c>
      <c r="AH154" s="3">
        <v>210</v>
      </c>
      <c r="AI154" s="3">
        <v>0</v>
      </c>
      <c r="AJ154" s="3">
        <v>0</v>
      </c>
      <c r="AK154" s="3" t="s">
        <v>1213</v>
      </c>
      <c r="AL154" s="3" t="s">
        <v>10</v>
      </c>
    </row>
    <row r="155" spans="1:38" x14ac:dyDescent="0.25">
      <c r="A155" t="s">
        <v>373</v>
      </c>
      <c r="B155">
        <f>COUNTIFS(F:F,F149)</f>
        <v>2</v>
      </c>
      <c r="C155">
        <f>COUNTIFS(D:D,D149,F:F,F149)</f>
        <v>1</v>
      </c>
      <c r="D155" s="3" t="s">
        <v>1240</v>
      </c>
      <c r="E155" s="3" t="s">
        <v>366</v>
      </c>
      <c r="F155" s="3" t="str">
        <f>CONCATENATE("W", E155)</f>
        <v>WDCBB72E0AA530186</v>
      </c>
      <c r="G155" s="3" t="s">
        <v>1143</v>
      </c>
      <c r="H155" s="3">
        <v>2010</v>
      </c>
      <c r="I155" s="5" t="s">
        <v>1128</v>
      </c>
      <c r="J155" s="3">
        <v>207196</v>
      </c>
      <c r="K155" s="3" t="s">
        <v>374</v>
      </c>
      <c r="O155" s="3" t="s">
        <v>199</v>
      </c>
      <c r="P155" s="3" t="s">
        <v>15</v>
      </c>
      <c r="T155" s="3" t="s">
        <v>369</v>
      </c>
      <c r="U155" s="3">
        <v>30687917282</v>
      </c>
      <c r="V155" s="3" t="s">
        <v>370</v>
      </c>
      <c r="W155" s="3" t="s">
        <v>278</v>
      </c>
      <c r="X155" s="3">
        <v>3364</v>
      </c>
      <c r="Y155" s="3" t="s">
        <v>6</v>
      </c>
      <c r="Z155" s="3" t="s">
        <v>7</v>
      </c>
      <c r="AA155" s="3">
        <v>3755</v>
      </c>
      <c r="AB155" s="3">
        <v>460677</v>
      </c>
      <c r="AC155" s="3" t="s">
        <v>371</v>
      </c>
      <c r="AD155" s="3">
        <v>9</v>
      </c>
      <c r="AE155" s="3">
        <v>48471</v>
      </c>
      <c r="AF155" s="3">
        <v>67859</v>
      </c>
      <c r="AG155" s="3">
        <v>0</v>
      </c>
      <c r="AH155" s="3">
        <v>200</v>
      </c>
      <c r="AI155" s="3">
        <v>0</v>
      </c>
      <c r="AJ155" s="3">
        <v>0</v>
      </c>
      <c r="AK155" s="3" t="s">
        <v>1213</v>
      </c>
      <c r="AL155" s="3" t="s">
        <v>10</v>
      </c>
    </row>
    <row r="156" spans="1:38" x14ac:dyDescent="0.25">
      <c r="A156" t="s">
        <v>426</v>
      </c>
      <c r="B156">
        <f>COUNTIFS(F:F,F150)</f>
        <v>2</v>
      </c>
      <c r="C156">
        <f>COUNTIFS(D:D,D150,F:F,F150)</f>
        <v>1</v>
      </c>
      <c r="D156" t="str">
        <f>LEFT(A156,5)</f>
        <v>21319</v>
      </c>
      <c r="E156" t="s">
        <v>427</v>
      </c>
      <c r="F156" t="str">
        <f>CONCATENATE("W",E156)</f>
        <v>WDCBB77EX8A329138</v>
      </c>
      <c r="G156" t="s">
        <v>1144</v>
      </c>
      <c r="H156">
        <v>2007</v>
      </c>
      <c r="I156" s="1" t="s">
        <v>1128</v>
      </c>
      <c r="J156">
        <v>44557</v>
      </c>
      <c r="K156" t="s">
        <v>428</v>
      </c>
      <c r="L156" s="1">
        <v>0.66666666666666663</v>
      </c>
      <c r="M156">
        <v>445570</v>
      </c>
      <c r="N156">
        <v>1</v>
      </c>
      <c r="O156" t="s">
        <v>429</v>
      </c>
      <c r="P156" t="s">
        <v>15</v>
      </c>
      <c r="Q156" t="s">
        <v>430</v>
      </c>
      <c r="R156">
        <v>30522250356</v>
      </c>
      <c r="S156" t="s">
        <v>431</v>
      </c>
      <c r="T156" t="s">
        <v>304</v>
      </c>
      <c r="U156">
        <v>3350</v>
      </c>
      <c r="V156" t="s">
        <v>6</v>
      </c>
      <c r="W156" t="s">
        <v>7</v>
      </c>
      <c r="X156">
        <v>3758</v>
      </c>
      <c r="Y156">
        <v>422220</v>
      </c>
      <c r="AA156" t="s">
        <v>432</v>
      </c>
      <c r="AC156">
        <v>9</v>
      </c>
      <c r="AD156">
        <v>48471</v>
      </c>
      <c r="AE156">
        <v>87248</v>
      </c>
      <c r="AF156">
        <v>0</v>
      </c>
      <c r="AG156">
        <v>180</v>
      </c>
      <c r="AH156">
        <v>514024</v>
      </c>
      <c r="AI156" t="s">
        <v>9</v>
      </c>
      <c r="AJ156" t="s">
        <v>10</v>
      </c>
    </row>
    <row r="157" spans="1:38" x14ac:dyDescent="0.25">
      <c r="A157" t="s">
        <v>456</v>
      </c>
      <c r="B157">
        <f>COUNTIFS(F:F,F151)</f>
        <v>4</v>
      </c>
      <c r="C157">
        <f>COUNTIFS(D:D,D151,F:F,F151)</f>
        <v>1</v>
      </c>
      <c r="D157" s="3" t="s">
        <v>1312</v>
      </c>
      <c r="E157" s="3" t="s">
        <v>457</v>
      </c>
      <c r="F157" s="3" t="str">
        <f>CONCATENATE("W", E157)</f>
        <v>WDDFH33X68J225550</v>
      </c>
      <c r="G157" s="3" t="s">
        <v>1155</v>
      </c>
      <c r="H157" s="3">
        <v>2009</v>
      </c>
      <c r="I157" s="5" t="s">
        <v>1128</v>
      </c>
      <c r="J157" s="3">
        <v>58451</v>
      </c>
      <c r="K157" s="3" t="s">
        <v>458</v>
      </c>
      <c r="O157" s="3" t="s">
        <v>459</v>
      </c>
      <c r="P157" s="3" t="s">
        <v>2</v>
      </c>
      <c r="T157" s="3" t="s">
        <v>460</v>
      </c>
      <c r="U157" s="3">
        <v>31902834</v>
      </c>
      <c r="V157" s="3" t="s">
        <v>461</v>
      </c>
      <c r="W157" s="3" t="s">
        <v>5</v>
      </c>
      <c r="X157" s="3">
        <v>3300</v>
      </c>
      <c r="Y157" s="3" t="s">
        <v>6</v>
      </c>
      <c r="Z157" s="3" t="s">
        <v>7</v>
      </c>
      <c r="AA157" s="3">
        <v>376</v>
      </c>
      <c r="AB157" s="3">
        <v>154410057</v>
      </c>
      <c r="AC157" s="3" t="s">
        <v>462</v>
      </c>
      <c r="AD157" s="3">
        <v>9</v>
      </c>
      <c r="AE157" s="3">
        <v>48471</v>
      </c>
      <c r="AF157" s="3">
        <v>101789</v>
      </c>
      <c r="AG157" s="3">
        <v>0</v>
      </c>
      <c r="AH157" s="3">
        <v>170</v>
      </c>
      <c r="AI157" s="3">
        <v>0</v>
      </c>
      <c r="AJ157" s="3">
        <v>0</v>
      </c>
      <c r="AK157" s="3" t="s">
        <v>1213</v>
      </c>
      <c r="AL157" s="3" t="s">
        <v>10</v>
      </c>
    </row>
    <row r="158" spans="1:38" x14ac:dyDescent="0.25">
      <c r="A158" t="s">
        <v>606</v>
      </c>
      <c r="B158">
        <f>COUNTIFS(F:F,F152)</f>
        <v>4</v>
      </c>
      <c r="C158">
        <f>COUNTIFS(D:D,D152,F:F,F152)</f>
        <v>1</v>
      </c>
      <c r="D158" t="str">
        <f>LEFT(A158,5)</f>
        <v>21322</v>
      </c>
      <c r="E158" t="s">
        <v>607</v>
      </c>
      <c r="F158" t="str">
        <f>CONCATENATE("W",E158)</f>
        <v>WDDFH3CB4BJ659378</v>
      </c>
      <c r="G158" t="s">
        <v>1155</v>
      </c>
      <c r="H158">
        <v>2011</v>
      </c>
      <c r="I158" s="1" t="s">
        <v>1128</v>
      </c>
      <c r="J158">
        <v>30913</v>
      </c>
      <c r="K158" t="s">
        <v>428</v>
      </c>
      <c r="L158" s="1">
        <v>0.52916666666666667</v>
      </c>
      <c r="M158">
        <v>309130</v>
      </c>
      <c r="N158">
        <v>1</v>
      </c>
      <c r="O158" t="s">
        <v>608</v>
      </c>
      <c r="P158" t="s">
        <v>15</v>
      </c>
      <c r="Q158" t="s">
        <v>609</v>
      </c>
      <c r="R158">
        <v>30709021296</v>
      </c>
      <c r="S158" t="s">
        <v>610</v>
      </c>
      <c r="T158" t="s">
        <v>5</v>
      </c>
      <c r="U158">
        <v>3300</v>
      </c>
      <c r="V158" t="s">
        <v>6</v>
      </c>
      <c r="W158" t="s">
        <v>7</v>
      </c>
      <c r="X158">
        <v>376</v>
      </c>
      <c r="Y158">
        <v>154516354</v>
      </c>
      <c r="AC158">
        <v>9</v>
      </c>
      <c r="AD158">
        <v>48471</v>
      </c>
      <c r="AE158">
        <v>96942</v>
      </c>
      <c r="AF158">
        <v>0</v>
      </c>
      <c r="AG158">
        <v>200</v>
      </c>
      <c r="AH158">
        <v>328682</v>
      </c>
      <c r="AI158" t="s">
        <v>9</v>
      </c>
      <c r="AJ158" t="s">
        <v>10</v>
      </c>
    </row>
    <row r="159" spans="1:38" x14ac:dyDescent="0.25">
      <c r="A159" t="s">
        <v>225</v>
      </c>
      <c r="B159">
        <f>COUNTIFS(F:F,F153)</f>
        <v>4</v>
      </c>
      <c r="C159">
        <f>COUNTIFS(D:D,D153,F:F,F153)</f>
        <v>2</v>
      </c>
      <c r="D159" s="3" t="s">
        <v>1387</v>
      </c>
      <c r="E159" s="3" t="s">
        <v>226</v>
      </c>
      <c r="F159" s="3" t="str">
        <f>CONCATENATE("W", E159)</f>
        <v>WDDGF4JB5DF918663</v>
      </c>
      <c r="G159" s="3" t="s">
        <v>1168</v>
      </c>
      <c r="H159" s="3"/>
      <c r="I159" s="5" t="s">
        <v>1128</v>
      </c>
      <c r="J159" s="3">
        <v>49747</v>
      </c>
      <c r="K159" s="3" t="s">
        <v>227</v>
      </c>
      <c r="O159" s="3" t="s">
        <v>21</v>
      </c>
      <c r="P159" s="3" t="s">
        <v>2</v>
      </c>
      <c r="T159" s="3" t="s">
        <v>228</v>
      </c>
      <c r="U159" s="3">
        <v>30707009884</v>
      </c>
      <c r="V159" s="3" t="s">
        <v>229</v>
      </c>
      <c r="W159" s="3" t="s">
        <v>230</v>
      </c>
      <c r="X159" s="3">
        <v>3300</v>
      </c>
      <c r="Y159" s="3" t="s">
        <v>6</v>
      </c>
      <c r="Z159" s="3" t="s">
        <v>7</v>
      </c>
      <c r="AA159" s="3">
        <v>376</v>
      </c>
      <c r="AB159" s="3">
        <v>154638860</v>
      </c>
      <c r="AC159" s="3" t="s">
        <v>231</v>
      </c>
      <c r="AD159" s="3">
        <v>9</v>
      </c>
      <c r="AE159" s="3">
        <v>48471</v>
      </c>
      <c r="AF159" s="3">
        <v>87248</v>
      </c>
      <c r="AG159" s="3">
        <v>0</v>
      </c>
      <c r="AH159" s="3">
        <v>910</v>
      </c>
      <c r="AI159" s="3">
        <v>0</v>
      </c>
      <c r="AJ159" s="3">
        <v>0</v>
      </c>
      <c r="AK159" s="3" t="s">
        <v>1213</v>
      </c>
      <c r="AL159" s="3" t="s">
        <v>10</v>
      </c>
    </row>
    <row r="160" spans="1:38" x14ac:dyDescent="0.25">
      <c r="A160" t="s">
        <v>578</v>
      </c>
      <c r="B160">
        <f>COUNTIFS(F:F,F154)</f>
        <v>4</v>
      </c>
      <c r="C160">
        <f>COUNTIFS(D:D,D154,F:F,F154)</f>
        <v>2</v>
      </c>
      <c r="D160" t="str">
        <f>LEFT(A160,5)</f>
        <v>21326</v>
      </c>
      <c r="E160" t="s">
        <v>579</v>
      </c>
      <c r="F160" t="str">
        <f>CONCATENATE("W",E160)</f>
        <v>WDDGF4JB6DF940140</v>
      </c>
      <c r="G160" t="s">
        <v>1159</v>
      </c>
      <c r="H160">
        <v>2012</v>
      </c>
      <c r="I160" s="1" t="s">
        <v>1128</v>
      </c>
      <c r="J160">
        <v>48041</v>
      </c>
      <c r="K160" t="s">
        <v>465</v>
      </c>
      <c r="L160" s="1">
        <v>0.54166666666666663</v>
      </c>
      <c r="M160">
        <v>480410</v>
      </c>
      <c r="N160">
        <v>1</v>
      </c>
      <c r="O160" t="s">
        <v>580</v>
      </c>
      <c r="P160" t="s">
        <v>15</v>
      </c>
      <c r="Q160" t="s">
        <v>581</v>
      </c>
      <c r="R160">
        <v>27231891779</v>
      </c>
      <c r="S160" t="s">
        <v>582</v>
      </c>
      <c r="T160" t="s">
        <v>125</v>
      </c>
      <c r="U160">
        <v>3362</v>
      </c>
      <c r="V160" t="s">
        <v>6</v>
      </c>
      <c r="W160" t="s">
        <v>7</v>
      </c>
      <c r="X160">
        <v>3755</v>
      </c>
      <c r="Y160">
        <v>499060</v>
      </c>
      <c r="AC160">
        <v>9</v>
      </c>
      <c r="AD160">
        <v>42727</v>
      </c>
      <c r="AE160">
        <v>123908</v>
      </c>
      <c r="AF160">
        <v>0</v>
      </c>
      <c r="AG160">
        <v>290</v>
      </c>
      <c r="AH160">
        <v>251943</v>
      </c>
      <c r="AI160" t="s">
        <v>9</v>
      </c>
      <c r="AJ160" t="s">
        <v>10</v>
      </c>
    </row>
    <row r="161" spans="1:38" x14ac:dyDescent="0.25">
      <c r="A161" t="s">
        <v>869</v>
      </c>
      <c r="B161">
        <f>COUNTIFS(F:F,F155)</f>
        <v>6</v>
      </c>
      <c r="C161">
        <f>COUNTIFS(D:D,D155,F:F,F155)</f>
        <v>1</v>
      </c>
      <c r="D161" s="3" t="s">
        <v>1372</v>
      </c>
      <c r="E161" s="3" t="s">
        <v>870</v>
      </c>
      <c r="F161" s="3" t="str">
        <f>CONCATENATE("W", E161)</f>
        <v>WDDGF4JB0CF841103</v>
      </c>
      <c r="G161" s="3" t="s">
        <v>1159</v>
      </c>
      <c r="H161" s="3">
        <v>2011</v>
      </c>
      <c r="I161" s="5" t="s">
        <v>1128</v>
      </c>
      <c r="J161" s="3">
        <v>33124</v>
      </c>
      <c r="K161" s="3" t="s">
        <v>281</v>
      </c>
      <c r="O161" s="3" t="s">
        <v>165</v>
      </c>
      <c r="P161" s="3" t="s">
        <v>2</v>
      </c>
      <c r="T161" s="3" t="s">
        <v>871</v>
      </c>
      <c r="U161" s="3">
        <v>10955315</v>
      </c>
      <c r="V161" s="3" t="s">
        <v>872</v>
      </c>
      <c r="W161" s="3" t="s">
        <v>278</v>
      </c>
      <c r="X161" s="3">
        <v>3364</v>
      </c>
      <c r="Y161" s="3" t="s">
        <v>6</v>
      </c>
      <c r="Z161" s="3" t="s">
        <v>7</v>
      </c>
      <c r="AA161" s="3">
        <v>3755</v>
      </c>
      <c r="AB161" s="3">
        <v>15696016</v>
      </c>
      <c r="AC161" s="3"/>
      <c r="AD161" s="3">
        <v>9</v>
      </c>
      <c r="AE161" s="3">
        <v>42727</v>
      </c>
      <c r="AF161" s="3">
        <v>76909</v>
      </c>
      <c r="AG161" s="3">
        <v>0</v>
      </c>
      <c r="AH161" s="3">
        <v>180</v>
      </c>
      <c r="AI161" s="3">
        <v>0</v>
      </c>
      <c r="AJ161" s="3">
        <v>0</v>
      </c>
      <c r="AK161" s="3" t="s">
        <v>1213</v>
      </c>
      <c r="AL161" s="3" t="s">
        <v>10</v>
      </c>
    </row>
    <row r="162" spans="1:38" x14ac:dyDescent="0.25">
      <c r="A162" t="s">
        <v>897</v>
      </c>
      <c r="B162">
        <f>COUNTIFS(F:F,F156)</f>
        <v>2</v>
      </c>
      <c r="C162">
        <f>COUNTIFS(D:D,D156,F:F,F156)</f>
        <v>1</v>
      </c>
      <c r="D162" t="str">
        <f>LEFT(A162,5)</f>
        <v>21327</v>
      </c>
      <c r="E162" t="s">
        <v>898</v>
      </c>
      <c r="F162" t="str">
        <f>CONCATENATE("W",E162)</f>
        <v>WDDGF4JB1DA779452</v>
      </c>
      <c r="G162" t="s">
        <v>1159</v>
      </c>
      <c r="H162">
        <v>2013</v>
      </c>
      <c r="I162" s="1" t="s">
        <v>1128</v>
      </c>
      <c r="J162">
        <v>42338</v>
      </c>
      <c r="K162" t="s">
        <v>465</v>
      </c>
      <c r="L162" s="1">
        <v>0.66666666666666663</v>
      </c>
      <c r="M162">
        <v>423380</v>
      </c>
      <c r="N162">
        <v>1</v>
      </c>
      <c r="O162" t="s">
        <v>346</v>
      </c>
      <c r="P162" t="s">
        <v>2</v>
      </c>
      <c r="Q162" t="s">
        <v>899</v>
      </c>
      <c r="R162">
        <v>11111111</v>
      </c>
      <c r="S162" t="s">
        <v>900</v>
      </c>
      <c r="T162" t="s">
        <v>5</v>
      </c>
      <c r="U162">
        <v>3300</v>
      </c>
      <c r="V162" t="s">
        <v>6</v>
      </c>
      <c r="W162" t="s">
        <v>7</v>
      </c>
      <c r="X162">
        <v>376</v>
      </c>
      <c r="Y162">
        <v>4431838</v>
      </c>
      <c r="AC162">
        <v>9</v>
      </c>
      <c r="AD162">
        <v>48471</v>
      </c>
      <c r="AE162">
        <v>111483</v>
      </c>
      <c r="AF162">
        <v>0</v>
      </c>
      <c r="AG162">
        <v>230</v>
      </c>
      <c r="AH162">
        <v>245383</v>
      </c>
      <c r="AI162" t="s">
        <v>9</v>
      </c>
      <c r="AJ162" t="s">
        <v>10</v>
      </c>
    </row>
    <row r="163" spans="1:38" x14ac:dyDescent="0.25">
      <c r="A163" t="s">
        <v>905</v>
      </c>
      <c r="B163">
        <f>COUNTIFS(F:F,F157)</f>
        <v>2</v>
      </c>
      <c r="C163">
        <f>COUNTIFS(D:D,D157,F:F,F157)</f>
        <v>1</v>
      </c>
      <c r="D163" s="3" t="s">
        <v>1416</v>
      </c>
      <c r="E163" s="3" t="s">
        <v>906</v>
      </c>
      <c r="F163" s="3" t="str">
        <f>CONCATENATE("W", E163)</f>
        <v>WDDGJ4HBXCF754586</v>
      </c>
      <c r="G163" s="3" t="s">
        <v>1164</v>
      </c>
      <c r="H163" s="3">
        <v>2012</v>
      </c>
      <c r="I163" s="5" t="s">
        <v>1128</v>
      </c>
      <c r="J163" s="3">
        <v>49105</v>
      </c>
      <c r="K163" s="3" t="s">
        <v>907</v>
      </c>
      <c r="O163" s="3" t="s">
        <v>908</v>
      </c>
      <c r="P163" s="3" t="s">
        <v>15</v>
      </c>
      <c r="T163" s="3" t="s">
        <v>909</v>
      </c>
      <c r="U163" s="3">
        <v>20205531832</v>
      </c>
      <c r="V163" s="3" t="s">
        <v>910</v>
      </c>
      <c r="W163" s="3" t="s">
        <v>911</v>
      </c>
      <c r="X163" s="3">
        <v>3230</v>
      </c>
      <c r="Y163" s="3" t="s">
        <v>394</v>
      </c>
      <c r="Z163" s="3" t="s">
        <v>7</v>
      </c>
      <c r="AA163" s="3">
        <v>3772</v>
      </c>
      <c r="AB163" s="3">
        <v>424697</v>
      </c>
      <c r="AC163" s="3" t="s">
        <v>912</v>
      </c>
      <c r="AD163" s="3">
        <v>9</v>
      </c>
      <c r="AE163" s="3">
        <v>42727</v>
      </c>
      <c r="AF163" s="3">
        <v>115363</v>
      </c>
      <c r="AG163" s="3">
        <v>0</v>
      </c>
      <c r="AH163" s="3">
        <v>170</v>
      </c>
      <c r="AI163" s="3">
        <v>0</v>
      </c>
      <c r="AJ163" s="3">
        <v>0</v>
      </c>
      <c r="AK163" s="3" t="s">
        <v>1213</v>
      </c>
      <c r="AL163" s="3" t="s">
        <v>10</v>
      </c>
    </row>
    <row r="164" spans="1:38" x14ac:dyDescent="0.25">
      <c r="A164" t="s">
        <v>463</v>
      </c>
      <c r="B164">
        <f>COUNTIFS(F:F,F158)</f>
        <v>4</v>
      </c>
      <c r="C164">
        <f>COUNTIFS(D:D,D158,F:F,F158)</f>
        <v>1</v>
      </c>
      <c r="D164" t="str">
        <f>LEFT(A164,5)</f>
        <v>21332</v>
      </c>
      <c r="E164" t="s">
        <v>464</v>
      </c>
      <c r="F164" t="str">
        <f>CONCATENATE("W",E164)</f>
        <v>WDDGJ4HBXDG014919</v>
      </c>
      <c r="G164" t="s">
        <v>1162</v>
      </c>
      <c r="H164">
        <v>2012</v>
      </c>
      <c r="I164" s="1" t="s">
        <v>1128</v>
      </c>
      <c r="J164">
        <v>52121</v>
      </c>
      <c r="K164" t="s">
        <v>465</v>
      </c>
      <c r="L164" s="1">
        <v>0.75</v>
      </c>
      <c r="M164">
        <v>521210</v>
      </c>
      <c r="N164">
        <v>1</v>
      </c>
      <c r="O164" t="s">
        <v>466</v>
      </c>
      <c r="P164" t="s">
        <v>15</v>
      </c>
      <c r="Q164" t="s">
        <v>467</v>
      </c>
      <c r="R164">
        <v>30687896226</v>
      </c>
      <c r="S164" t="s">
        <v>468</v>
      </c>
      <c r="T164" t="s">
        <v>79</v>
      </c>
      <c r="U164">
        <v>3360</v>
      </c>
      <c r="V164" t="s">
        <v>6</v>
      </c>
      <c r="W164" t="s">
        <v>7</v>
      </c>
      <c r="X164">
        <v>3755</v>
      </c>
      <c r="Y164">
        <v>424900</v>
      </c>
      <c r="AC164">
        <v>9</v>
      </c>
      <c r="AD164">
        <v>48471</v>
      </c>
      <c r="AE164">
        <v>58165</v>
      </c>
      <c r="AF164">
        <v>233999</v>
      </c>
      <c r="AG164">
        <v>120</v>
      </c>
      <c r="AH164">
        <v>14491106</v>
      </c>
      <c r="AI164" t="s">
        <v>9</v>
      </c>
      <c r="AJ164" t="s">
        <v>10</v>
      </c>
    </row>
    <row r="165" spans="1:38" x14ac:dyDescent="0.25">
      <c r="A165" t="s">
        <v>981</v>
      </c>
      <c r="B165">
        <f>COUNTIFS(F:F,F159)</f>
        <v>2</v>
      </c>
      <c r="C165">
        <f>COUNTIFS(D:D,D159,F:F,F159)</f>
        <v>1</v>
      </c>
      <c r="D165" s="3" t="s">
        <v>1414</v>
      </c>
      <c r="E165" s="3" t="s">
        <v>976</v>
      </c>
      <c r="F165" s="3" t="str">
        <f>CONCATENATE("W", E165)</f>
        <v>WDDGJ4HB8DG054707</v>
      </c>
      <c r="G165" s="3" t="s">
        <v>1174</v>
      </c>
      <c r="H165" s="3">
        <v>2014</v>
      </c>
      <c r="I165" s="5" t="s">
        <v>1128</v>
      </c>
      <c r="J165" s="3">
        <v>41839</v>
      </c>
      <c r="K165" s="3" t="s">
        <v>447</v>
      </c>
      <c r="O165" s="3" t="s">
        <v>982</v>
      </c>
      <c r="P165" s="3" t="s">
        <v>15</v>
      </c>
      <c r="T165" s="3" t="s">
        <v>977</v>
      </c>
      <c r="U165" s="3">
        <v>33713586809</v>
      </c>
      <c r="V165" s="3" t="s">
        <v>978</v>
      </c>
      <c r="W165" s="3" t="s">
        <v>979</v>
      </c>
      <c r="X165" s="3">
        <v>3300</v>
      </c>
      <c r="Y165" s="3" t="s">
        <v>6</v>
      </c>
      <c r="Z165" s="3" t="s">
        <v>7</v>
      </c>
      <c r="AA165" s="3">
        <v>376</v>
      </c>
      <c r="AB165" s="3">
        <v>4437329</v>
      </c>
      <c r="AC165" s="3" t="s">
        <v>980</v>
      </c>
      <c r="AD165" s="3">
        <v>9</v>
      </c>
      <c r="AE165" s="3">
        <v>42727</v>
      </c>
      <c r="AF165" s="3">
        <v>42727</v>
      </c>
      <c r="AG165" s="3">
        <v>0</v>
      </c>
      <c r="AH165" s="3">
        <v>70</v>
      </c>
      <c r="AI165" s="3">
        <v>0</v>
      </c>
      <c r="AJ165" s="3">
        <v>0</v>
      </c>
      <c r="AK165" s="3" t="s">
        <v>1213</v>
      </c>
      <c r="AL165" s="3" t="s">
        <v>10</v>
      </c>
    </row>
    <row r="166" spans="1:38" x14ac:dyDescent="0.25">
      <c r="A166" t="s">
        <v>905</v>
      </c>
      <c r="B166">
        <f>COUNTIFS(F:F,F160)</f>
        <v>2</v>
      </c>
      <c r="C166">
        <f>COUNTIFS(D:D,D160,F:F,F160)</f>
        <v>1</v>
      </c>
      <c r="D166" t="str">
        <f>LEFT(A166,5)</f>
        <v>21338</v>
      </c>
      <c r="E166" t="s">
        <v>906</v>
      </c>
      <c r="F166" t="str">
        <f>CONCATENATE("W",E166)</f>
        <v>WDDGJ4HBXCF754586</v>
      </c>
      <c r="G166" t="s">
        <v>1164</v>
      </c>
      <c r="I166" s="1" t="s">
        <v>1128</v>
      </c>
      <c r="J166">
        <v>49105</v>
      </c>
      <c r="K166" t="s">
        <v>907</v>
      </c>
      <c r="L166" s="1">
        <v>0.75</v>
      </c>
      <c r="M166">
        <v>491050</v>
      </c>
      <c r="N166">
        <v>1</v>
      </c>
      <c r="O166" t="s">
        <v>908</v>
      </c>
      <c r="P166" t="s">
        <v>15</v>
      </c>
      <c r="Q166" t="s">
        <v>909</v>
      </c>
      <c r="R166">
        <v>20205531832</v>
      </c>
      <c r="S166" t="s">
        <v>910</v>
      </c>
      <c r="T166" t="s">
        <v>911</v>
      </c>
      <c r="U166">
        <v>3230</v>
      </c>
      <c r="V166" t="s">
        <v>394</v>
      </c>
      <c r="W166" t="s">
        <v>7</v>
      </c>
      <c r="X166">
        <v>3772</v>
      </c>
      <c r="Y166">
        <v>424697</v>
      </c>
      <c r="AA166" t="s">
        <v>912</v>
      </c>
      <c r="AB166" t="s">
        <v>913</v>
      </c>
      <c r="AC166">
        <v>9</v>
      </c>
      <c r="AD166">
        <v>42727</v>
      </c>
      <c r="AE166">
        <v>115363</v>
      </c>
      <c r="AF166">
        <v>0</v>
      </c>
      <c r="AG166">
        <v>270</v>
      </c>
      <c r="AH166">
        <v>410637</v>
      </c>
      <c r="AI166" t="s">
        <v>9</v>
      </c>
      <c r="AJ166" t="s">
        <v>10</v>
      </c>
    </row>
    <row r="167" spans="1:38" x14ac:dyDescent="0.25">
      <c r="A167" t="s">
        <v>426</v>
      </c>
      <c r="B167">
        <f>COUNTIFS(F:F,F161)</f>
        <v>2</v>
      </c>
      <c r="C167">
        <f>COUNTIFS(D:D,D161,F:F,F161)</f>
        <v>1</v>
      </c>
      <c r="D167" s="3" t="s">
        <v>1242</v>
      </c>
      <c r="E167" s="3" t="s">
        <v>427</v>
      </c>
      <c r="F167" s="3" t="str">
        <f>CONCATENATE("W", E167)</f>
        <v>WDCBB77EX8A329138</v>
      </c>
      <c r="G167" s="3" t="s">
        <v>1145</v>
      </c>
      <c r="H167" s="3">
        <v>2011</v>
      </c>
      <c r="I167" s="5" t="s">
        <v>1128</v>
      </c>
      <c r="J167" s="3">
        <v>44557</v>
      </c>
      <c r="K167" s="3" t="s">
        <v>428</v>
      </c>
      <c r="O167" s="3" t="s">
        <v>429</v>
      </c>
      <c r="P167" s="3" t="s">
        <v>15</v>
      </c>
      <c r="T167" s="3" t="s">
        <v>430</v>
      </c>
      <c r="U167" s="3">
        <v>30522250356</v>
      </c>
      <c r="V167" s="3" t="s">
        <v>431</v>
      </c>
      <c r="W167" s="3" t="s">
        <v>304</v>
      </c>
      <c r="X167" s="3">
        <v>3350</v>
      </c>
      <c r="Y167" s="3" t="s">
        <v>6</v>
      </c>
      <c r="Z167" s="3" t="s">
        <v>7</v>
      </c>
      <c r="AA167" s="3">
        <v>3758</v>
      </c>
      <c r="AB167" s="3">
        <v>422220</v>
      </c>
      <c r="AC167" s="3" t="s">
        <v>432</v>
      </c>
      <c r="AD167" s="3">
        <v>9</v>
      </c>
      <c r="AE167" s="3">
        <v>48471</v>
      </c>
      <c r="AF167" s="3">
        <v>87248</v>
      </c>
      <c r="AG167" s="3">
        <v>0</v>
      </c>
      <c r="AH167" s="3">
        <v>360</v>
      </c>
      <c r="AI167" s="3">
        <v>0</v>
      </c>
      <c r="AJ167" s="3">
        <v>0</v>
      </c>
      <c r="AK167" s="3" t="s">
        <v>1213</v>
      </c>
      <c r="AL167" s="3" t="s">
        <v>10</v>
      </c>
    </row>
    <row r="168" spans="1:38" x14ac:dyDescent="0.25">
      <c r="A168" t="s">
        <v>522</v>
      </c>
      <c r="B168">
        <f>COUNTIFS(F:F,F162)</f>
        <v>4</v>
      </c>
      <c r="C168">
        <f>COUNTIFS(D:D,D162,F:F,F162)</f>
        <v>1</v>
      </c>
      <c r="D168" t="str">
        <f>LEFT(A168,5)</f>
        <v>21340</v>
      </c>
      <c r="E168" t="s">
        <v>523</v>
      </c>
      <c r="F168" t="str">
        <f>CONCATENATE("W",E168)</f>
        <v>WDCBB8GB1BA693502</v>
      </c>
      <c r="G168" t="s">
        <v>1145</v>
      </c>
      <c r="H168">
        <v>2011</v>
      </c>
      <c r="I168" s="1" t="s">
        <v>1128</v>
      </c>
      <c r="J168">
        <v>26073</v>
      </c>
      <c r="K168" t="s">
        <v>374</v>
      </c>
      <c r="L168" s="1">
        <v>0.75</v>
      </c>
      <c r="M168">
        <v>260730</v>
      </c>
      <c r="N168">
        <v>1</v>
      </c>
      <c r="O168" t="s">
        <v>524</v>
      </c>
      <c r="P168" t="s">
        <v>15</v>
      </c>
      <c r="Q168" t="s">
        <v>525</v>
      </c>
      <c r="R168">
        <v>33672410199</v>
      </c>
      <c r="S168" t="s">
        <v>526</v>
      </c>
      <c r="T168" t="s">
        <v>5</v>
      </c>
      <c r="U168">
        <v>3300</v>
      </c>
      <c r="V168" t="s">
        <v>6</v>
      </c>
      <c r="W168" t="s">
        <v>7</v>
      </c>
      <c r="X168">
        <v>376</v>
      </c>
      <c r="Y168">
        <v>4468100</v>
      </c>
      <c r="AA168" t="s">
        <v>527</v>
      </c>
      <c r="AC168">
        <v>9</v>
      </c>
      <c r="AD168">
        <v>48471</v>
      </c>
      <c r="AE168">
        <v>48471</v>
      </c>
      <c r="AF168">
        <v>0</v>
      </c>
      <c r="AG168">
        <v>100</v>
      </c>
      <c r="AH168">
        <v>448852</v>
      </c>
      <c r="AI168" t="s">
        <v>9</v>
      </c>
      <c r="AJ168" t="s">
        <v>10</v>
      </c>
    </row>
    <row r="169" spans="1:38" x14ac:dyDescent="0.25">
      <c r="A169" t="s">
        <v>556</v>
      </c>
      <c r="B169">
        <f>COUNTIFS(F:F,F163)</f>
        <v>2</v>
      </c>
      <c r="C169">
        <f>COUNTIFS(D:D,D163,F:F,F163)</f>
        <v>1</v>
      </c>
      <c r="D169" s="3" t="s">
        <v>1238</v>
      </c>
      <c r="E169" s="3" t="s">
        <v>557</v>
      </c>
      <c r="F169" s="3" t="str">
        <f>CONCATENATE("W", E169)</f>
        <v>WDCBB2CB3BA654199</v>
      </c>
      <c r="G169" s="3" t="s">
        <v>1143</v>
      </c>
      <c r="H169" s="3">
        <v>2010</v>
      </c>
      <c r="I169" s="5" t="s">
        <v>1128</v>
      </c>
      <c r="J169" s="3">
        <v>140213</v>
      </c>
      <c r="K169" s="3" t="s">
        <v>558</v>
      </c>
      <c r="O169" s="3" t="s">
        <v>21</v>
      </c>
      <c r="P169" s="3" t="s">
        <v>15</v>
      </c>
      <c r="Q169" s="3" t="s">
        <v>559</v>
      </c>
      <c r="R169" s="3">
        <v>20204959774</v>
      </c>
      <c r="S169" s="3" t="s">
        <v>560</v>
      </c>
      <c r="T169" s="3" t="s">
        <v>202</v>
      </c>
      <c r="U169" s="3">
        <v>3364</v>
      </c>
      <c r="V169" s="3" t="s">
        <v>6</v>
      </c>
      <c r="W169" s="3" t="s">
        <v>7</v>
      </c>
      <c r="X169" s="3">
        <v>3755</v>
      </c>
      <c r="Y169" s="3">
        <v>154709564</v>
      </c>
      <c r="Z169" s="3" t="s">
        <v>7</v>
      </c>
      <c r="AA169" s="3">
        <v>3755</v>
      </c>
      <c r="AB169" s="3">
        <v>154709564</v>
      </c>
      <c r="AC169" s="3"/>
      <c r="AD169" s="3">
        <v>9</v>
      </c>
      <c r="AE169" s="3">
        <v>48471</v>
      </c>
      <c r="AF169" s="3">
        <v>126025</v>
      </c>
      <c r="AG169" s="3">
        <v>0</v>
      </c>
      <c r="AH169" s="3">
        <v>210</v>
      </c>
      <c r="AI169" s="3">
        <v>0</v>
      </c>
      <c r="AJ169" s="3">
        <v>0</v>
      </c>
      <c r="AK169" s="3" t="s">
        <v>1213</v>
      </c>
      <c r="AL169" s="3" t="s">
        <v>10</v>
      </c>
    </row>
    <row r="170" spans="1:38" x14ac:dyDescent="0.25">
      <c r="A170" t="s">
        <v>373</v>
      </c>
      <c r="B170">
        <f>COUNTIFS(F:F,F164)</f>
        <v>2</v>
      </c>
      <c r="C170">
        <f>COUNTIFS(D:D,D164,F:F,F164)</f>
        <v>1</v>
      </c>
      <c r="D170" t="str">
        <f>LEFT(A170,5)</f>
        <v>21343</v>
      </c>
      <c r="E170" t="s">
        <v>366</v>
      </c>
      <c r="F170" t="str">
        <f>CONCATENATE("W",E170)</f>
        <v>WDCBB72E0AA530186</v>
      </c>
      <c r="G170" t="s">
        <v>1143</v>
      </c>
      <c r="H170">
        <v>2010</v>
      </c>
      <c r="I170" s="1" t="s">
        <v>1128</v>
      </c>
      <c r="J170">
        <v>207196</v>
      </c>
      <c r="K170" t="s">
        <v>374</v>
      </c>
      <c r="L170" s="1">
        <v>0.70833333333333337</v>
      </c>
      <c r="M170">
        <v>2071960</v>
      </c>
      <c r="N170">
        <v>1</v>
      </c>
      <c r="O170" t="s">
        <v>199</v>
      </c>
      <c r="P170" t="s">
        <v>15</v>
      </c>
      <c r="Q170" t="s">
        <v>369</v>
      </c>
      <c r="R170">
        <v>30687917282</v>
      </c>
      <c r="S170" t="s">
        <v>370</v>
      </c>
      <c r="T170" t="s">
        <v>278</v>
      </c>
      <c r="U170">
        <v>3364</v>
      </c>
      <c r="V170" t="s">
        <v>6</v>
      </c>
      <c r="W170" t="s">
        <v>7</v>
      </c>
      <c r="X170">
        <v>3755</v>
      </c>
      <c r="Y170">
        <v>460677</v>
      </c>
      <c r="AA170" t="s">
        <v>371</v>
      </c>
      <c r="AB170" t="s">
        <v>372</v>
      </c>
      <c r="AC170">
        <v>9</v>
      </c>
      <c r="AD170">
        <v>48471</v>
      </c>
      <c r="AE170">
        <v>67859</v>
      </c>
      <c r="AF170">
        <v>0</v>
      </c>
      <c r="AG170">
        <v>140</v>
      </c>
      <c r="AH170">
        <v>400552</v>
      </c>
      <c r="AI170" t="s">
        <v>9</v>
      </c>
      <c r="AJ170" t="s">
        <v>10</v>
      </c>
    </row>
    <row r="171" spans="1:38" x14ac:dyDescent="0.25">
      <c r="A171" t="s">
        <v>136</v>
      </c>
      <c r="B171">
        <f>COUNTIFS(F:F,F165)</f>
        <v>4</v>
      </c>
      <c r="C171">
        <f>COUNTIFS(D:D,D165,F:F,F165)</f>
        <v>1</v>
      </c>
      <c r="D171" s="3" t="s">
        <v>1369</v>
      </c>
      <c r="E171" s="3" t="s">
        <v>137</v>
      </c>
      <c r="F171" s="3" t="str">
        <f>CONCATENATE("W", E171)</f>
        <v>WDDGF4HB9EA900770</v>
      </c>
      <c r="G171" s="3" t="s">
        <v>1162</v>
      </c>
      <c r="H171" s="3">
        <v>2012</v>
      </c>
      <c r="I171" s="5" t="s">
        <v>1128</v>
      </c>
      <c r="J171" s="3">
        <v>8144</v>
      </c>
      <c r="K171" s="3" t="s">
        <v>138</v>
      </c>
      <c r="O171" s="3" t="s">
        <v>139</v>
      </c>
      <c r="P171" s="3" t="s">
        <v>15</v>
      </c>
      <c r="T171" s="3" t="s">
        <v>140</v>
      </c>
      <c r="U171" s="3">
        <v>30679693049</v>
      </c>
      <c r="V171" s="3" t="s">
        <v>141</v>
      </c>
      <c r="W171" s="3" t="s">
        <v>142</v>
      </c>
      <c r="X171" s="3">
        <v>3315</v>
      </c>
      <c r="Y171" s="3" t="s">
        <v>6</v>
      </c>
      <c r="Z171" s="3" t="s">
        <v>7</v>
      </c>
      <c r="AA171" s="3">
        <v>3754</v>
      </c>
      <c r="AB171" s="3">
        <v>15467047</v>
      </c>
      <c r="AC171" s="3"/>
      <c r="AD171" s="3">
        <v>9</v>
      </c>
      <c r="AE171" s="3">
        <v>42727</v>
      </c>
      <c r="AF171" s="3">
        <v>149545</v>
      </c>
      <c r="AG171" s="3">
        <v>0</v>
      </c>
      <c r="AH171" s="3">
        <v>160</v>
      </c>
      <c r="AI171" s="3">
        <v>0</v>
      </c>
      <c r="AJ171" s="3">
        <v>0</v>
      </c>
      <c r="AK171" s="3" t="s">
        <v>1213</v>
      </c>
      <c r="AL171" s="3" t="s">
        <v>10</v>
      </c>
    </row>
    <row r="172" spans="1:38" x14ac:dyDescent="0.25">
      <c r="A172" t="s">
        <v>918</v>
      </c>
      <c r="B172">
        <f>COUNTIFS(F:F,F166)</f>
        <v>2</v>
      </c>
      <c r="C172">
        <f>COUNTIFS(D:D,D166,F:F,F166)</f>
        <v>1</v>
      </c>
      <c r="D172" t="str">
        <f>LEFT(A172,5)</f>
        <v>21352</v>
      </c>
      <c r="E172" t="s">
        <v>915</v>
      </c>
      <c r="F172" t="str">
        <f>CONCATENATE("W",E172)</f>
        <v>WDDGF4HBXDA701953</v>
      </c>
      <c r="G172" t="s">
        <v>1162</v>
      </c>
      <c r="H172">
        <v>2012</v>
      </c>
      <c r="I172" s="1" t="s">
        <v>1128</v>
      </c>
      <c r="J172">
        <v>68032</v>
      </c>
      <c r="K172" t="s">
        <v>205</v>
      </c>
      <c r="L172" s="1">
        <v>0.5</v>
      </c>
      <c r="M172">
        <v>680320</v>
      </c>
      <c r="N172">
        <v>1</v>
      </c>
      <c r="O172" t="s">
        <v>919</v>
      </c>
      <c r="P172" t="s">
        <v>15</v>
      </c>
      <c r="Q172" t="s">
        <v>916</v>
      </c>
      <c r="R172">
        <v>30645622169</v>
      </c>
      <c r="S172" t="s">
        <v>917</v>
      </c>
      <c r="T172" t="s">
        <v>675</v>
      </c>
      <c r="U172">
        <v>3302</v>
      </c>
      <c r="V172" t="s">
        <v>88</v>
      </c>
      <c r="W172" t="s">
        <v>7</v>
      </c>
      <c r="X172">
        <v>3786</v>
      </c>
      <c r="Y172">
        <v>420349</v>
      </c>
      <c r="AC172">
        <v>9</v>
      </c>
      <c r="AD172">
        <v>42727</v>
      </c>
      <c r="AE172">
        <v>64091</v>
      </c>
      <c r="AF172">
        <v>0</v>
      </c>
      <c r="AG172">
        <v>150</v>
      </c>
      <c r="AH172">
        <v>250109</v>
      </c>
      <c r="AI172" t="s">
        <v>9</v>
      </c>
      <c r="AJ172" t="s">
        <v>10</v>
      </c>
    </row>
    <row r="173" spans="1:38" x14ac:dyDescent="0.25">
      <c r="A173" t="s">
        <v>709</v>
      </c>
      <c r="B173">
        <f>COUNTIFS(F:F,F167)</f>
        <v>2</v>
      </c>
      <c r="C173">
        <f>COUNTIFS(D:D,D167,F:F,F167)</f>
        <v>1</v>
      </c>
      <c r="D173" s="3" t="s">
        <v>1422</v>
      </c>
      <c r="E173" s="3" t="s">
        <v>704</v>
      </c>
      <c r="F173" s="3" t="str">
        <f>CONCATENATE("W", E173)</f>
        <v>WDDHF4HB9CA572073</v>
      </c>
      <c r="G173" s="3" t="s">
        <v>1175</v>
      </c>
      <c r="H173" s="3"/>
      <c r="I173" s="5" t="s">
        <v>1128</v>
      </c>
      <c r="J173" s="3">
        <v>102664</v>
      </c>
      <c r="K173" s="3" t="s">
        <v>164</v>
      </c>
      <c r="O173" s="3" t="s">
        <v>710</v>
      </c>
      <c r="P173" s="3" t="s">
        <v>2</v>
      </c>
      <c r="T173" s="3" t="s">
        <v>706</v>
      </c>
      <c r="U173" s="3">
        <v>30672491505</v>
      </c>
      <c r="V173" s="3" t="s">
        <v>707</v>
      </c>
      <c r="W173" s="3" t="s">
        <v>708</v>
      </c>
      <c r="X173" s="3">
        <v>3384</v>
      </c>
      <c r="Y173" s="3" t="s">
        <v>6</v>
      </c>
      <c r="Z173" s="3" t="s">
        <v>7</v>
      </c>
      <c r="AA173" s="3">
        <v>3751</v>
      </c>
      <c r="AB173" s="3">
        <v>15663647</v>
      </c>
      <c r="AC173" s="3"/>
      <c r="AD173" s="3">
        <v>9</v>
      </c>
      <c r="AE173" s="3">
        <v>48471</v>
      </c>
      <c r="AF173" s="3">
        <v>87248</v>
      </c>
      <c r="AG173" s="3">
        <v>0</v>
      </c>
      <c r="AH173" s="3">
        <v>130</v>
      </c>
      <c r="AI173" s="3">
        <v>0</v>
      </c>
      <c r="AJ173" s="3">
        <v>0</v>
      </c>
      <c r="AK173" s="3" t="s">
        <v>1213</v>
      </c>
      <c r="AL173" s="3" t="s">
        <v>10</v>
      </c>
    </row>
    <row r="174" spans="1:38" x14ac:dyDescent="0.25">
      <c r="A174" t="s">
        <v>955</v>
      </c>
      <c r="B174">
        <f>COUNTIFS(F:F,F168)</f>
        <v>2</v>
      </c>
      <c r="C174">
        <f>COUNTIFS(D:D,D168,F:F,F168)</f>
        <v>1</v>
      </c>
      <c r="D174" t="str">
        <f>LEFT(A174,5)</f>
        <v>21354</v>
      </c>
      <c r="E174" t="s">
        <v>951</v>
      </c>
      <c r="F174" t="str">
        <f>CONCATENATE("W",E174)</f>
        <v>WDDHF4HB9DA694207</v>
      </c>
      <c r="G174" t="s">
        <v>1175</v>
      </c>
      <c r="I174" s="1" t="s">
        <v>1128</v>
      </c>
      <c r="J174">
        <v>67541</v>
      </c>
      <c r="K174" t="s">
        <v>205</v>
      </c>
      <c r="L174" s="1">
        <v>0.75</v>
      </c>
      <c r="M174">
        <v>675410</v>
      </c>
      <c r="N174">
        <v>1</v>
      </c>
      <c r="O174" t="s">
        <v>956</v>
      </c>
      <c r="P174" t="s">
        <v>15</v>
      </c>
      <c r="Q174" t="s">
        <v>953</v>
      </c>
      <c r="R174">
        <v>30712127240</v>
      </c>
      <c r="S174" t="s">
        <v>954</v>
      </c>
      <c r="T174" t="s">
        <v>202</v>
      </c>
      <c r="U174">
        <v>3364</v>
      </c>
      <c r="V174" t="s">
        <v>6</v>
      </c>
      <c r="W174" t="s">
        <v>7</v>
      </c>
      <c r="X174">
        <v>3755</v>
      </c>
      <c r="Y174">
        <v>460152</v>
      </c>
      <c r="AC174">
        <v>9</v>
      </c>
      <c r="AD174">
        <v>42727</v>
      </c>
      <c r="AE174">
        <v>153817</v>
      </c>
      <c r="AF174">
        <v>58516</v>
      </c>
      <c r="AG174">
        <v>360</v>
      </c>
      <c r="AH174">
        <v>803752</v>
      </c>
      <c r="AI174" t="s">
        <v>9</v>
      </c>
      <c r="AJ174" t="s">
        <v>10</v>
      </c>
    </row>
    <row r="175" spans="1:38" x14ac:dyDescent="0.25">
      <c r="A175" t="s">
        <v>663</v>
      </c>
      <c r="B175">
        <f>COUNTIFS(F:F,F169)</f>
        <v>2</v>
      </c>
      <c r="C175">
        <f>COUNTIFS(D:D,D169,F:F,F169)</f>
        <v>1</v>
      </c>
      <c r="D175" s="3" t="s">
        <v>1274</v>
      </c>
      <c r="E175" s="3" t="s">
        <v>664</v>
      </c>
      <c r="F175" s="3" t="str">
        <f>CONCATENATE("W", E175)</f>
        <v>WDCGG8BB3CF677756</v>
      </c>
      <c r="G175" s="3" t="s">
        <v>1147</v>
      </c>
      <c r="H175" s="3">
        <v>2011</v>
      </c>
      <c r="I175" s="5" t="s">
        <v>1128</v>
      </c>
      <c r="J175" s="3">
        <v>67281</v>
      </c>
      <c r="K175" s="3" t="s">
        <v>245</v>
      </c>
      <c r="O175" s="3" t="s">
        <v>665</v>
      </c>
      <c r="P175" s="3" t="s">
        <v>2</v>
      </c>
      <c r="T175" s="3" t="s">
        <v>666</v>
      </c>
      <c r="U175" s="3">
        <v>14013309</v>
      </c>
      <c r="V175" s="3" t="s">
        <v>667</v>
      </c>
      <c r="W175" s="3" t="s">
        <v>668</v>
      </c>
      <c r="X175" s="3">
        <v>3401</v>
      </c>
      <c r="Y175" s="3" t="s">
        <v>88</v>
      </c>
      <c r="Z175" s="3" t="s">
        <v>7</v>
      </c>
      <c r="AA175" s="3">
        <v>3758</v>
      </c>
      <c r="AB175" s="3">
        <v>15453372</v>
      </c>
      <c r="AC175" s="3" t="s">
        <v>669</v>
      </c>
      <c r="AD175" s="3">
        <v>9</v>
      </c>
      <c r="AE175" s="3">
        <v>42727</v>
      </c>
      <c r="AF175" s="3">
        <v>93999</v>
      </c>
      <c r="AG175" s="3">
        <v>0</v>
      </c>
      <c r="AH175" s="3">
        <v>130</v>
      </c>
      <c r="AI175" s="3">
        <v>0</v>
      </c>
      <c r="AJ175" s="3">
        <v>0</v>
      </c>
      <c r="AK175" s="3" t="s">
        <v>1213</v>
      </c>
      <c r="AL175" s="3" t="s">
        <v>10</v>
      </c>
    </row>
    <row r="176" spans="1:38" x14ac:dyDescent="0.25">
      <c r="A176" t="s">
        <v>203</v>
      </c>
      <c r="B176">
        <f>COUNTIFS(F:F,F170)</f>
        <v>6</v>
      </c>
      <c r="C176">
        <f>COUNTIFS(D:D,D170,F:F,F170)</f>
        <v>1</v>
      </c>
      <c r="D176" t="str">
        <f>LEFT(A176,5)</f>
        <v>21356</v>
      </c>
      <c r="E176" t="s">
        <v>204</v>
      </c>
      <c r="F176" t="str">
        <f>CONCATENATE("W",E176)</f>
        <v>WDCGG8BB5DF902762</v>
      </c>
      <c r="G176" t="s">
        <v>1147</v>
      </c>
      <c r="H176">
        <v>2012</v>
      </c>
      <c r="I176" s="1" t="s">
        <v>1128</v>
      </c>
      <c r="J176">
        <v>64579</v>
      </c>
      <c r="K176" t="s">
        <v>205</v>
      </c>
      <c r="L176" s="1">
        <v>0.5</v>
      </c>
      <c r="M176">
        <v>645790</v>
      </c>
      <c r="N176">
        <v>1</v>
      </c>
      <c r="O176" t="s">
        <v>206</v>
      </c>
      <c r="P176" t="s">
        <v>15</v>
      </c>
      <c r="Q176" t="s">
        <v>207</v>
      </c>
      <c r="R176">
        <v>30709748064</v>
      </c>
      <c r="S176" t="s">
        <v>208</v>
      </c>
      <c r="T176" t="s">
        <v>209</v>
      </c>
      <c r="U176">
        <v>3364</v>
      </c>
      <c r="V176" t="s">
        <v>6</v>
      </c>
      <c r="W176" t="s">
        <v>7</v>
      </c>
      <c r="X176">
        <v>3755</v>
      </c>
      <c r="Y176">
        <v>495031</v>
      </c>
      <c r="AC176">
        <v>9</v>
      </c>
      <c r="AD176">
        <v>42727</v>
      </c>
      <c r="AE176">
        <v>21364</v>
      </c>
      <c r="AF176">
        <v>0</v>
      </c>
      <c r="AG176">
        <v>50</v>
      </c>
      <c r="AH176">
        <v>0</v>
      </c>
      <c r="AI176" t="s">
        <v>9</v>
      </c>
      <c r="AJ176" t="s">
        <v>10</v>
      </c>
    </row>
    <row r="177" spans="1:38" x14ac:dyDescent="0.25">
      <c r="A177" t="s">
        <v>892</v>
      </c>
      <c r="B177">
        <f>COUNTIFS(F:F,F171)</f>
        <v>2</v>
      </c>
      <c r="C177">
        <f>COUNTIFS(D:D,D171,F:F,F171)</f>
        <v>1</v>
      </c>
      <c r="D177" s="3" t="s">
        <v>1347</v>
      </c>
      <c r="E177" s="3" t="s">
        <v>893</v>
      </c>
      <c r="F177" s="3" t="str">
        <f>CONCATENATE("W", E177)</f>
        <v>WDDGF4HB1DA781269</v>
      </c>
      <c r="G177" s="3" t="s">
        <v>1162</v>
      </c>
      <c r="H177" s="3">
        <v>2011</v>
      </c>
      <c r="I177" s="5" t="s">
        <v>1128</v>
      </c>
      <c r="J177" s="3">
        <v>7114</v>
      </c>
      <c r="K177" s="3" t="s">
        <v>194</v>
      </c>
      <c r="O177" s="3" t="s">
        <v>894</v>
      </c>
      <c r="P177" s="3" t="s">
        <v>2</v>
      </c>
      <c r="T177" s="3" t="s">
        <v>895</v>
      </c>
      <c r="U177" s="3">
        <v>13558833</v>
      </c>
      <c r="V177" s="3" t="s">
        <v>896</v>
      </c>
      <c r="W177" s="3" t="s">
        <v>5</v>
      </c>
      <c r="X177" s="3">
        <v>3300</v>
      </c>
      <c r="Y177" s="3" t="s">
        <v>6</v>
      </c>
      <c r="Z177" s="3" t="s">
        <v>7</v>
      </c>
      <c r="AA177" s="3">
        <v>376</v>
      </c>
      <c r="AB177" s="3">
        <v>154577444</v>
      </c>
      <c r="AC177" s="3"/>
      <c r="AD177" s="3">
        <v>9</v>
      </c>
      <c r="AE177" s="3">
        <v>42727</v>
      </c>
      <c r="AF177" s="3">
        <v>64091</v>
      </c>
      <c r="AG177" s="3">
        <v>0</v>
      </c>
      <c r="AH177" s="3">
        <v>150</v>
      </c>
      <c r="AI177" s="3">
        <v>0</v>
      </c>
      <c r="AJ177" s="3">
        <v>0</v>
      </c>
      <c r="AK177" s="3" t="s">
        <v>1213</v>
      </c>
      <c r="AL177" s="3" t="s">
        <v>10</v>
      </c>
    </row>
    <row r="178" spans="1:38" x14ac:dyDescent="0.25">
      <c r="A178" t="s">
        <v>218</v>
      </c>
      <c r="B178">
        <f>COUNTIFS(F:F,F172)</f>
        <v>4</v>
      </c>
      <c r="C178">
        <f>COUNTIFS(D:D,D172,F:F,F172)</f>
        <v>1</v>
      </c>
      <c r="D178" t="str">
        <f>LEFT(A178,5)</f>
        <v>21360</v>
      </c>
      <c r="E178" t="s">
        <v>214</v>
      </c>
      <c r="F178" t="str">
        <f>CONCATENATE("W",E178)</f>
        <v>WDDGF4HB2BA414295</v>
      </c>
      <c r="G178" t="s">
        <v>1162</v>
      </c>
      <c r="H178">
        <v>2011</v>
      </c>
      <c r="I178" s="1" t="s">
        <v>1128</v>
      </c>
      <c r="J178">
        <v>55539</v>
      </c>
      <c r="K178" t="s">
        <v>205</v>
      </c>
      <c r="L178" s="1">
        <v>0.69652777777777775</v>
      </c>
      <c r="M178">
        <v>555390</v>
      </c>
      <c r="N178">
        <v>1</v>
      </c>
      <c r="O178" t="s">
        <v>219</v>
      </c>
      <c r="P178" t="s">
        <v>2</v>
      </c>
      <c r="Q178" t="s">
        <v>216</v>
      </c>
      <c r="R178">
        <v>24573612</v>
      </c>
      <c r="S178" t="s">
        <v>217</v>
      </c>
      <c r="T178" t="s">
        <v>5</v>
      </c>
      <c r="U178">
        <v>3300</v>
      </c>
      <c r="V178" t="s">
        <v>6</v>
      </c>
      <c r="W178" t="s">
        <v>7</v>
      </c>
      <c r="X178">
        <v>376</v>
      </c>
      <c r="Y178">
        <v>154644167</v>
      </c>
      <c r="AC178">
        <v>9</v>
      </c>
      <c r="AD178">
        <v>42727</v>
      </c>
      <c r="AE178">
        <v>29909</v>
      </c>
      <c r="AF178">
        <v>0</v>
      </c>
      <c r="AG178">
        <v>70</v>
      </c>
      <c r="AH178">
        <v>18154</v>
      </c>
      <c r="AI178" t="s">
        <v>9</v>
      </c>
      <c r="AJ178" t="s">
        <v>10</v>
      </c>
    </row>
    <row r="179" spans="1:38" x14ac:dyDescent="0.25">
      <c r="A179" t="s">
        <v>279</v>
      </c>
      <c r="B179">
        <f>COUNTIFS(F:F,F173)</f>
        <v>4</v>
      </c>
      <c r="C179">
        <f>COUNTIFS(D:D,D173,F:F,F173)</f>
        <v>1</v>
      </c>
      <c r="D179" s="3" t="s">
        <v>1350</v>
      </c>
      <c r="E179" s="3" t="s">
        <v>280</v>
      </c>
      <c r="F179" s="3" t="str">
        <f>CONCATENATE("W", E179)</f>
        <v>WDDGF4HB2CA647059</v>
      </c>
      <c r="G179" s="3" t="s">
        <v>1163</v>
      </c>
      <c r="H179" s="3">
        <v>2013</v>
      </c>
      <c r="I179" s="5" t="s">
        <v>1128</v>
      </c>
      <c r="J179" s="3">
        <v>42734</v>
      </c>
      <c r="K179" s="3" t="s">
        <v>281</v>
      </c>
      <c r="O179" s="3" t="s">
        <v>282</v>
      </c>
      <c r="P179" s="3" t="s">
        <v>2</v>
      </c>
      <c r="T179" s="3" t="s">
        <v>283</v>
      </c>
      <c r="U179" s="3">
        <v>20161215547</v>
      </c>
      <c r="V179" s="3" t="s">
        <v>284</v>
      </c>
      <c r="W179" s="3" t="s">
        <v>5</v>
      </c>
      <c r="X179" s="3">
        <v>3300</v>
      </c>
      <c r="Y179" s="3" t="s">
        <v>6</v>
      </c>
      <c r="Z179" s="3" t="s">
        <v>7</v>
      </c>
      <c r="AA179" s="3">
        <v>376</v>
      </c>
      <c r="AB179" s="3">
        <v>154883570</v>
      </c>
      <c r="AC179" s="3" t="s">
        <v>285</v>
      </c>
      <c r="AD179" s="3">
        <v>9</v>
      </c>
      <c r="AE179" s="3">
        <v>42727</v>
      </c>
      <c r="AF179" s="3">
        <v>51272</v>
      </c>
      <c r="AG179" s="3">
        <v>0</v>
      </c>
      <c r="AH179" s="3">
        <v>260</v>
      </c>
      <c r="AI179" s="3">
        <v>0</v>
      </c>
      <c r="AJ179" s="3">
        <v>0</v>
      </c>
      <c r="AK179" s="3" t="s">
        <v>1213</v>
      </c>
      <c r="AL179" s="3" t="s">
        <v>10</v>
      </c>
    </row>
    <row r="180" spans="1:38" x14ac:dyDescent="0.25">
      <c r="A180" t="s">
        <v>920</v>
      </c>
      <c r="B180">
        <f>COUNTIFS(F:F,F174)</f>
        <v>4</v>
      </c>
      <c r="C180">
        <f>COUNTIFS(D:D,D174,F:F,F174)</f>
        <v>1</v>
      </c>
      <c r="D180" t="str">
        <f>LEFT(A180,5)</f>
        <v>21363</v>
      </c>
      <c r="E180" t="s">
        <v>921</v>
      </c>
      <c r="F180" t="str">
        <f>CONCATENATE("W",E180)</f>
        <v>WDDGF4HB3BA509397</v>
      </c>
      <c r="G180" t="s">
        <v>1162</v>
      </c>
      <c r="I180" s="1" t="s">
        <v>1128</v>
      </c>
      <c r="J180">
        <v>35769</v>
      </c>
      <c r="K180" t="s">
        <v>205</v>
      </c>
      <c r="L180" s="1">
        <v>0.63541666666666663</v>
      </c>
      <c r="M180">
        <v>357690</v>
      </c>
      <c r="N180">
        <v>1</v>
      </c>
      <c r="O180" t="s">
        <v>922</v>
      </c>
      <c r="P180" t="s">
        <v>2</v>
      </c>
      <c r="Q180" t="s">
        <v>923</v>
      </c>
      <c r="R180">
        <v>13884064</v>
      </c>
      <c r="S180" t="s">
        <v>924</v>
      </c>
      <c r="T180" t="s">
        <v>5</v>
      </c>
      <c r="U180">
        <v>3300</v>
      </c>
      <c r="V180" t="s">
        <v>6</v>
      </c>
      <c r="W180" t="s">
        <v>7</v>
      </c>
      <c r="X180">
        <v>-376</v>
      </c>
      <c r="Y180">
        <v>4432972</v>
      </c>
      <c r="AA180" t="s">
        <v>925</v>
      </c>
      <c r="AB180" t="s">
        <v>926</v>
      </c>
      <c r="AC180">
        <v>9</v>
      </c>
      <c r="AD180">
        <v>42727</v>
      </c>
      <c r="AE180">
        <v>55545</v>
      </c>
      <c r="AF180">
        <v>0</v>
      </c>
      <c r="AG180">
        <v>130</v>
      </c>
      <c r="AH180">
        <v>250109</v>
      </c>
      <c r="AI180" t="s">
        <v>9</v>
      </c>
      <c r="AJ180" t="s">
        <v>10</v>
      </c>
    </row>
    <row r="181" spans="1:38" hidden="1" x14ac:dyDescent="0.25">
      <c r="A181" t="s">
        <v>326</v>
      </c>
      <c r="D181" t="str">
        <f>LEFT(A181,5)</f>
        <v>21075</v>
      </c>
      <c r="E181" t="s">
        <v>327</v>
      </c>
      <c r="F181" t="str">
        <f>CONCATENATE("W",E181)</f>
        <v>WDDBF4EB5EJ107061</v>
      </c>
      <c r="G181" t="s">
        <v>1153</v>
      </c>
      <c r="H181">
        <v>2013</v>
      </c>
      <c r="I181" s="1" t="s">
        <v>1128</v>
      </c>
      <c r="J181">
        <v>16608</v>
      </c>
      <c r="K181" t="s">
        <v>145</v>
      </c>
      <c r="L181" s="1">
        <v>0.54166666666666663</v>
      </c>
      <c r="M181">
        <v>166080</v>
      </c>
      <c r="N181">
        <v>1</v>
      </c>
      <c r="O181" t="s">
        <v>328</v>
      </c>
      <c r="P181" t="s">
        <v>2</v>
      </c>
      <c r="Q181" t="s">
        <v>329</v>
      </c>
      <c r="R181">
        <v>35491990</v>
      </c>
      <c r="S181" t="s">
        <v>330</v>
      </c>
      <c r="T181" t="s">
        <v>331</v>
      </c>
      <c r="U181">
        <v>3400</v>
      </c>
      <c r="V181" t="s">
        <v>88</v>
      </c>
      <c r="W181" t="s">
        <v>7</v>
      </c>
      <c r="X181">
        <v>379</v>
      </c>
      <c r="Y181">
        <v>154614304</v>
      </c>
      <c r="AA181" t="s">
        <v>332</v>
      </c>
      <c r="AC181">
        <v>9</v>
      </c>
      <c r="AD181">
        <v>42727</v>
      </c>
      <c r="AE181">
        <v>8545</v>
      </c>
      <c r="AF181">
        <v>0</v>
      </c>
      <c r="AG181">
        <v>20</v>
      </c>
      <c r="AH181">
        <v>0</v>
      </c>
      <c r="AI181" t="s">
        <v>9</v>
      </c>
      <c r="AJ181" t="s">
        <v>10</v>
      </c>
    </row>
    <row r="182" spans="1:38" x14ac:dyDescent="0.25">
      <c r="A182" t="s">
        <v>55</v>
      </c>
      <c r="B182">
        <f>COUNTIFS(F:F,F176)</f>
        <v>4</v>
      </c>
      <c r="C182">
        <f>COUNTIFS(D:D,D176,F:F,F176)</f>
        <v>1</v>
      </c>
      <c r="D182" s="3" t="s">
        <v>1367</v>
      </c>
      <c r="E182" s="3" t="s">
        <v>56</v>
      </c>
      <c r="F182" s="3" t="str">
        <f>CONCATENATE("W", E182)</f>
        <v>WDDGF4HB9EA846967</v>
      </c>
      <c r="G182" s="3" t="s">
        <v>1164</v>
      </c>
      <c r="H182" s="3"/>
      <c r="I182" s="5" t="s">
        <v>1128</v>
      </c>
      <c r="J182" s="3">
        <v>26802</v>
      </c>
      <c r="K182" s="3" t="s">
        <v>57</v>
      </c>
      <c r="O182" s="3" t="s">
        <v>58</v>
      </c>
      <c r="P182" s="3" t="s">
        <v>2</v>
      </c>
      <c r="T182" s="3" t="s">
        <v>59</v>
      </c>
      <c r="U182" s="3">
        <v>17675855</v>
      </c>
      <c r="V182" s="3" t="s">
        <v>60</v>
      </c>
      <c r="W182" s="3" t="s">
        <v>5</v>
      </c>
      <c r="X182" s="3">
        <v>3300</v>
      </c>
      <c r="Y182" s="3" t="s">
        <v>6</v>
      </c>
      <c r="Z182" s="3" t="s">
        <v>7</v>
      </c>
      <c r="AA182" s="3">
        <v>376</v>
      </c>
      <c r="AB182" s="3">
        <v>154517721</v>
      </c>
      <c r="AC182" s="3"/>
      <c r="AD182" s="3">
        <v>9</v>
      </c>
      <c r="AE182" s="3">
        <v>42727</v>
      </c>
      <c r="AF182" s="3">
        <v>140999</v>
      </c>
      <c r="AG182" s="3">
        <v>0</v>
      </c>
      <c r="AH182" s="3">
        <v>120</v>
      </c>
      <c r="AI182" s="3">
        <v>0</v>
      </c>
      <c r="AJ182" s="3">
        <v>0</v>
      </c>
      <c r="AK182" s="3" t="s">
        <v>1213</v>
      </c>
      <c r="AL182" s="3" t="s">
        <v>10</v>
      </c>
    </row>
    <row r="183" spans="1:38" hidden="1" x14ac:dyDescent="0.25">
      <c r="A183" t="s">
        <v>326</v>
      </c>
      <c r="D183" s="3" t="s">
        <v>1309</v>
      </c>
      <c r="E183" s="3" t="s">
        <v>327</v>
      </c>
      <c r="F183" s="3" t="str">
        <f>CONCATENATE("W", E183)</f>
        <v>WDDBF4EB5EJ107061</v>
      </c>
      <c r="G183" s="3" t="s">
        <v>1153</v>
      </c>
      <c r="H183" s="3">
        <v>2013</v>
      </c>
      <c r="I183" s="5" t="s">
        <v>1128</v>
      </c>
      <c r="J183" s="3">
        <v>16608</v>
      </c>
      <c r="K183" s="3" t="s">
        <v>145</v>
      </c>
      <c r="O183" s="3" t="s">
        <v>328</v>
      </c>
      <c r="P183" s="3" t="s">
        <v>2</v>
      </c>
      <c r="T183" s="3" t="s">
        <v>329</v>
      </c>
      <c r="U183" s="3">
        <v>35491990</v>
      </c>
      <c r="V183" s="3" t="s">
        <v>330</v>
      </c>
      <c r="W183" s="3" t="s">
        <v>331</v>
      </c>
      <c r="X183" s="3">
        <v>3400</v>
      </c>
      <c r="Y183" s="3" t="s">
        <v>88</v>
      </c>
      <c r="Z183" s="3" t="s">
        <v>7</v>
      </c>
      <c r="AA183" s="3">
        <v>379</v>
      </c>
      <c r="AB183" s="3">
        <v>154614304</v>
      </c>
      <c r="AC183" s="3" t="s">
        <v>332</v>
      </c>
      <c r="AD183" s="3">
        <v>9</v>
      </c>
      <c r="AE183" s="3">
        <v>42727</v>
      </c>
      <c r="AF183" s="3">
        <v>8545</v>
      </c>
      <c r="AG183" s="3">
        <v>0</v>
      </c>
      <c r="AH183" s="3">
        <v>170</v>
      </c>
      <c r="AI183" s="3">
        <v>0</v>
      </c>
      <c r="AJ183" s="3">
        <v>0</v>
      </c>
      <c r="AK183" s="3" t="s">
        <v>1213</v>
      </c>
      <c r="AL183" s="3" t="s">
        <v>10</v>
      </c>
    </row>
    <row r="184" spans="1:38" x14ac:dyDescent="0.25">
      <c r="A184" t="s">
        <v>136</v>
      </c>
      <c r="B184">
        <f>COUNTIFS(F:F,F178)</f>
        <v>4</v>
      </c>
      <c r="C184">
        <f>COUNTIFS(D:D,D178,F:F,F178)</f>
        <v>1</v>
      </c>
      <c r="D184" t="str">
        <f>LEFT(A184,5)</f>
        <v>21369</v>
      </c>
      <c r="E184" t="s">
        <v>137</v>
      </c>
      <c r="F184" t="str">
        <f>CONCATENATE("W",E184)</f>
        <v>WDDGF4HB9EA900770</v>
      </c>
      <c r="G184" t="s">
        <v>1166</v>
      </c>
      <c r="H184">
        <v>2014</v>
      </c>
      <c r="I184" s="1" t="s">
        <v>1128</v>
      </c>
      <c r="J184">
        <v>8144</v>
      </c>
      <c r="K184" t="s">
        <v>138</v>
      </c>
      <c r="L184" s="1">
        <v>0.75</v>
      </c>
      <c r="M184">
        <v>81440</v>
      </c>
      <c r="N184">
        <v>1</v>
      </c>
      <c r="O184" t="s">
        <v>139</v>
      </c>
      <c r="P184" t="s">
        <v>15</v>
      </c>
      <c r="Q184" t="s">
        <v>140</v>
      </c>
      <c r="R184">
        <v>30679693049</v>
      </c>
      <c r="S184" t="s">
        <v>141</v>
      </c>
      <c r="T184" t="s">
        <v>142</v>
      </c>
      <c r="U184">
        <v>3315</v>
      </c>
      <c r="V184" t="s">
        <v>6</v>
      </c>
      <c r="W184" t="s">
        <v>7</v>
      </c>
      <c r="X184">
        <v>3754</v>
      </c>
      <c r="Y184">
        <v>15467047</v>
      </c>
      <c r="AC184">
        <v>9</v>
      </c>
      <c r="AD184">
        <v>42727</v>
      </c>
      <c r="AE184">
        <v>149545</v>
      </c>
      <c r="AF184">
        <v>66000</v>
      </c>
      <c r="AG184">
        <v>350</v>
      </c>
      <c r="AH184">
        <v>0</v>
      </c>
      <c r="AI184" t="s">
        <v>9</v>
      </c>
      <c r="AJ184" t="s">
        <v>10</v>
      </c>
    </row>
    <row r="185" spans="1:38" x14ac:dyDescent="0.25">
      <c r="A185" t="s">
        <v>583</v>
      </c>
      <c r="B185">
        <f>COUNTIFS(F:F,F179)</f>
        <v>4</v>
      </c>
      <c r="C185">
        <f>COUNTIFS(D:D,D179,F:F,F179)</f>
        <v>1</v>
      </c>
      <c r="D185" s="3" t="s">
        <v>1302</v>
      </c>
      <c r="E185" s="3" t="s">
        <v>584</v>
      </c>
      <c r="F185" s="3" t="str">
        <f>CONCATENATE("W", E185)</f>
        <v>WDDBF4DB4EJ160030</v>
      </c>
      <c r="G185" s="3" t="s">
        <v>1150</v>
      </c>
      <c r="H185" s="3">
        <v>2013</v>
      </c>
      <c r="I185" s="5" t="s">
        <v>1128</v>
      </c>
      <c r="J185" s="3">
        <v>36064</v>
      </c>
      <c r="K185" s="3" t="s">
        <v>498</v>
      </c>
      <c r="O185" s="3" t="s">
        <v>76</v>
      </c>
      <c r="P185" s="3" t="s">
        <v>2</v>
      </c>
      <c r="T185" s="3" t="s">
        <v>585</v>
      </c>
      <c r="U185" s="3">
        <v>14136532</v>
      </c>
      <c r="V185" s="3" t="s">
        <v>586</v>
      </c>
      <c r="W185" s="3" t="s">
        <v>587</v>
      </c>
      <c r="X185" s="3">
        <v>3364</v>
      </c>
      <c r="Y185" s="3" t="s">
        <v>6</v>
      </c>
      <c r="Z185" s="3" t="s">
        <v>7</v>
      </c>
      <c r="AA185" s="3">
        <v>3755</v>
      </c>
      <c r="AB185" s="3">
        <v>15582476</v>
      </c>
      <c r="AC185" s="3" t="s">
        <v>588</v>
      </c>
      <c r="AD185" s="3">
        <v>9</v>
      </c>
      <c r="AE185" s="3">
        <v>48471</v>
      </c>
      <c r="AF185" s="3">
        <v>58165</v>
      </c>
      <c r="AG185" s="3">
        <v>0</v>
      </c>
      <c r="AH185" s="3">
        <v>600</v>
      </c>
      <c r="AI185" s="3">
        <v>0</v>
      </c>
      <c r="AJ185" s="3">
        <v>0</v>
      </c>
      <c r="AK185" s="3" t="s">
        <v>1213</v>
      </c>
      <c r="AL185" s="3" t="s">
        <v>10</v>
      </c>
    </row>
    <row r="186" spans="1:38" x14ac:dyDescent="0.25">
      <c r="A186" t="s">
        <v>688</v>
      </c>
      <c r="B186">
        <f>COUNTIFS(F:F,F180)</f>
        <v>6</v>
      </c>
      <c r="C186">
        <f>COUNTIFS(D:D,D180,F:F,F180)</f>
        <v>1</v>
      </c>
      <c r="D186" t="str">
        <f>LEFT(A186,5)</f>
        <v>21375</v>
      </c>
      <c r="E186" t="s">
        <v>684</v>
      </c>
      <c r="F186" t="str">
        <f>CONCATENATE("W",E186)</f>
        <v>WDDBF4DB6EJ100220</v>
      </c>
      <c r="G186" t="s">
        <v>1150</v>
      </c>
      <c r="H186">
        <v>2013</v>
      </c>
      <c r="I186" s="1" t="s">
        <v>1128</v>
      </c>
      <c r="J186">
        <v>34782</v>
      </c>
      <c r="K186" t="s">
        <v>567</v>
      </c>
      <c r="L186" s="1">
        <v>0.75</v>
      </c>
      <c r="M186">
        <v>347820</v>
      </c>
      <c r="N186">
        <v>1</v>
      </c>
      <c r="O186" t="s">
        <v>689</v>
      </c>
      <c r="P186" t="s">
        <v>15</v>
      </c>
      <c r="Q186" t="s">
        <v>686</v>
      </c>
      <c r="R186">
        <v>20107076345</v>
      </c>
      <c r="S186" t="s">
        <v>687</v>
      </c>
      <c r="T186" t="s">
        <v>45</v>
      </c>
      <c r="U186">
        <v>3370</v>
      </c>
      <c r="V186" t="s">
        <v>6</v>
      </c>
      <c r="W186" t="s">
        <v>7</v>
      </c>
      <c r="X186">
        <v>376</v>
      </c>
      <c r="Y186">
        <v>15551003</v>
      </c>
      <c r="AC186">
        <v>9</v>
      </c>
      <c r="AD186">
        <v>42727</v>
      </c>
      <c r="AE186">
        <v>51272</v>
      </c>
      <c r="AF186">
        <v>0</v>
      </c>
      <c r="AG186">
        <v>120</v>
      </c>
      <c r="AH186">
        <v>1396312</v>
      </c>
      <c r="AI186" t="s">
        <v>9</v>
      </c>
      <c r="AJ186" t="s">
        <v>10</v>
      </c>
    </row>
    <row r="187" spans="1:38" x14ac:dyDescent="0.25">
      <c r="A187" t="s">
        <v>94</v>
      </c>
      <c r="B187">
        <f>COUNTIFS(F:F,F181)</f>
        <v>4</v>
      </c>
      <c r="C187">
        <f>COUNTIFS(D:D,D181,F:F,F181)</f>
        <v>1</v>
      </c>
      <c r="D187" s="3" t="s">
        <v>1292</v>
      </c>
      <c r="E187" s="3" t="s">
        <v>95</v>
      </c>
      <c r="F187" s="3" t="str">
        <f>CONCATENATE("W", E187)</f>
        <v>WDCGG9AB9EG161776</v>
      </c>
      <c r="G187" s="3" t="s">
        <v>1147</v>
      </c>
      <c r="H187" s="3">
        <v>2014</v>
      </c>
      <c r="I187" s="5" t="s">
        <v>1128</v>
      </c>
      <c r="J187" s="3">
        <v>9111</v>
      </c>
      <c r="K187" s="3" t="s">
        <v>34</v>
      </c>
      <c r="O187" s="3" t="s">
        <v>96</v>
      </c>
      <c r="P187" s="3" t="s">
        <v>2</v>
      </c>
      <c r="T187" s="3" t="s">
        <v>97</v>
      </c>
      <c r="U187" s="3">
        <v>10434700</v>
      </c>
      <c r="V187" s="3" t="s">
        <v>98</v>
      </c>
      <c r="W187" s="3" t="s">
        <v>99</v>
      </c>
      <c r="X187" s="3">
        <v>3380</v>
      </c>
      <c r="Y187" s="3" t="s">
        <v>6</v>
      </c>
      <c r="Z187" s="3" t="s">
        <v>7</v>
      </c>
      <c r="AA187" s="3">
        <v>376</v>
      </c>
      <c r="AB187" s="3">
        <v>154295129</v>
      </c>
      <c r="AC187" s="3" t="s">
        <v>100</v>
      </c>
      <c r="AD187" s="3">
        <v>9</v>
      </c>
      <c r="AE187" s="3">
        <v>48471</v>
      </c>
      <c r="AF187" s="3">
        <v>77554</v>
      </c>
      <c r="AG187" s="3">
        <v>0</v>
      </c>
      <c r="AH187" s="3">
        <v>110</v>
      </c>
      <c r="AI187" s="3">
        <v>0</v>
      </c>
      <c r="AJ187" s="3">
        <v>0</v>
      </c>
      <c r="AK187" s="3" t="s">
        <v>1213</v>
      </c>
      <c r="AL187" s="3" t="s">
        <v>10</v>
      </c>
    </row>
    <row r="188" spans="1:38" x14ac:dyDescent="0.25">
      <c r="A188" t="s">
        <v>566</v>
      </c>
      <c r="B188">
        <f>COUNTIFS(F:F,F182)</f>
        <v>4</v>
      </c>
      <c r="C188">
        <f>COUNTIFS(D:D,D182,F:F,F182)</f>
        <v>1</v>
      </c>
      <c r="D188" t="str">
        <f>LEFT(A188,5)</f>
        <v>21380</v>
      </c>
      <c r="E188" t="s">
        <v>564</v>
      </c>
      <c r="F188" t="str">
        <f>CONCATENATE("W",E188)</f>
        <v>WDCGG9AB9EG196477</v>
      </c>
      <c r="G188" t="s">
        <v>1147</v>
      </c>
      <c r="H188">
        <v>2014</v>
      </c>
      <c r="I188" s="1" t="s">
        <v>1128</v>
      </c>
      <c r="J188">
        <v>82774</v>
      </c>
      <c r="K188" t="s">
        <v>567</v>
      </c>
      <c r="L188" s="1">
        <v>0.66666666666666663</v>
      </c>
      <c r="M188">
        <v>827740</v>
      </c>
      <c r="N188">
        <v>1</v>
      </c>
      <c r="O188" t="s">
        <v>21</v>
      </c>
      <c r="P188" t="s">
        <v>15</v>
      </c>
      <c r="Q188" t="s">
        <v>16</v>
      </c>
      <c r="R188">
        <v>20111877794</v>
      </c>
      <c r="S188" t="s">
        <v>17</v>
      </c>
      <c r="T188" t="s">
        <v>5</v>
      </c>
      <c r="U188">
        <v>3300</v>
      </c>
      <c r="V188" t="s">
        <v>6</v>
      </c>
      <c r="W188" t="s">
        <v>7</v>
      </c>
      <c r="X188">
        <v>376</v>
      </c>
      <c r="Y188">
        <v>459709815</v>
      </c>
      <c r="AC188">
        <v>9</v>
      </c>
      <c r="AD188">
        <v>48471</v>
      </c>
      <c r="AE188">
        <v>101789</v>
      </c>
      <c r="AF188">
        <v>0</v>
      </c>
      <c r="AG188">
        <v>210</v>
      </c>
      <c r="AH188">
        <v>698549</v>
      </c>
      <c r="AI188" t="s">
        <v>9</v>
      </c>
      <c r="AJ188" t="s">
        <v>10</v>
      </c>
    </row>
    <row r="189" spans="1:38" x14ac:dyDescent="0.25">
      <c r="A189" t="s">
        <v>901</v>
      </c>
      <c r="B189">
        <f>COUNTIFS(F:F,F183)</f>
        <v>4</v>
      </c>
      <c r="C189">
        <f>COUNTIFS(D:D,D183,F:F,F183)</f>
        <v>1</v>
      </c>
      <c r="D189" s="3" t="s">
        <v>1375</v>
      </c>
      <c r="E189" s="3" t="s">
        <v>898</v>
      </c>
      <c r="F189" s="3" t="str">
        <f>CONCATENATE("W", E189)</f>
        <v>WDDGF4JB1DA779452</v>
      </c>
      <c r="G189" s="3" t="s">
        <v>1167</v>
      </c>
      <c r="H189" s="3"/>
      <c r="I189" s="5" t="s">
        <v>1128</v>
      </c>
      <c r="J189" s="3">
        <v>42338</v>
      </c>
      <c r="K189" s="3" t="s">
        <v>191</v>
      </c>
      <c r="O189" s="3" t="s">
        <v>902</v>
      </c>
      <c r="P189" s="3" t="s">
        <v>2</v>
      </c>
      <c r="T189" s="3" t="s">
        <v>899</v>
      </c>
      <c r="U189" s="3">
        <v>11111111</v>
      </c>
      <c r="V189" s="3" t="s">
        <v>900</v>
      </c>
      <c r="W189" s="3" t="s">
        <v>5</v>
      </c>
      <c r="X189" s="3">
        <v>3300</v>
      </c>
      <c r="Y189" s="3" t="s">
        <v>6</v>
      </c>
      <c r="Z189" s="3" t="s">
        <v>7</v>
      </c>
      <c r="AA189" s="3">
        <v>376</v>
      </c>
      <c r="AB189" s="3">
        <v>4431838</v>
      </c>
      <c r="AC189" s="3"/>
      <c r="AD189" s="3">
        <v>9</v>
      </c>
      <c r="AE189" s="3">
        <v>48471</v>
      </c>
      <c r="AF189" s="3">
        <v>169649</v>
      </c>
      <c r="AG189" s="3">
        <v>0</v>
      </c>
      <c r="AH189" s="3">
        <v>200</v>
      </c>
      <c r="AI189" s="3">
        <v>0</v>
      </c>
      <c r="AJ189" s="3">
        <v>0</v>
      </c>
      <c r="AK189" s="3" t="s">
        <v>1213</v>
      </c>
      <c r="AL189" s="3" t="s">
        <v>10</v>
      </c>
    </row>
    <row r="190" spans="1:38" x14ac:dyDescent="0.25">
      <c r="A190" t="s">
        <v>678</v>
      </c>
      <c r="B190">
        <f>COUNTIFS(F:F,F184)</f>
        <v>2</v>
      </c>
      <c r="C190">
        <f>COUNTIFS(D:D,D184,F:F,F184)</f>
        <v>1</v>
      </c>
      <c r="D190" t="str">
        <f>LEFT(A190,5)</f>
        <v>21381</v>
      </c>
      <c r="E190" t="s">
        <v>679</v>
      </c>
      <c r="F190" t="str">
        <f>CONCATENATE("W",E190)</f>
        <v>WDDGF4JB1DF923729</v>
      </c>
      <c r="G190" t="s">
        <v>1159</v>
      </c>
      <c r="H190">
        <v>2012</v>
      </c>
      <c r="I190" s="1" t="s">
        <v>1128</v>
      </c>
      <c r="J190">
        <v>43326</v>
      </c>
      <c r="K190" t="s">
        <v>567</v>
      </c>
      <c r="L190" s="1">
        <v>0.64583333333333337</v>
      </c>
      <c r="M190">
        <v>433260</v>
      </c>
      <c r="N190">
        <v>1</v>
      </c>
      <c r="O190" t="s">
        <v>680</v>
      </c>
      <c r="P190" t="s">
        <v>15</v>
      </c>
      <c r="Q190" t="s">
        <v>681</v>
      </c>
      <c r="R190">
        <v>20288183970</v>
      </c>
      <c r="S190" t="s">
        <v>682</v>
      </c>
      <c r="T190" t="s">
        <v>5</v>
      </c>
      <c r="U190">
        <v>3300</v>
      </c>
      <c r="V190" t="s">
        <v>6</v>
      </c>
      <c r="W190" t="s">
        <v>7</v>
      </c>
      <c r="X190">
        <v>376</v>
      </c>
      <c r="Y190">
        <v>154248790</v>
      </c>
      <c r="AC190">
        <v>9</v>
      </c>
      <c r="AD190">
        <v>42727</v>
      </c>
      <c r="AE190">
        <v>21364</v>
      </c>
      <c r="AF190">
        <v>0</v>
      </c>
      <c r="AG190">
        <v>50</v>
      </c>
      <c r="AH190">
        <v>6560</v>
      </c>
      <c r="AI190" t="s">
        <v>9</v>
      </c>
      <c r="AJ190" t="s">
        <v>10</v>
      </c>
    </row>
    <row r="191" spans="1:38" x14ac:dyDescent="0.25">
      <c r="A191" t="s">
        <v>829</v>
      </c>
      <c r="B191">
        <f>COUNTIFS(F:F,F185)</f>
        <v>2</v>
      </c>
      <c r="C191">
        <f>COUNTIFS(D:D,D185,F:F,F185)</f>
        <v>1</v>
      </c>
      <c r="D191" s="3" t="s">
        <v>1253</v>
      </c>
      <c r="E191" s="3" t="s">
        <v>830</v>
      </c>
      <c r="F191" s="3" t="str">
        <f>CONCATENATE("W", E191)</f>
        <v>WDCDA5HB4EA258888</v>
      </c>
      <c r="G191" s="3" t="s">
        <v>1145</v>
      </c>
      <c r="H191" s="3">
        <v>2014</v>
      </c>
      <c r="I191" s="5" t="s">
        <v>1128</v>
      </c>
      <c r="J191" s="3">
        <v>35205</v>
      </c>
      <c r="K191" s="3" t="s">
        <v>191</v>
      </c>
      <c r="O191" s="3" t="s">
        <v>831</v>
      </c>
      <c r="P191" s="3" t="s">
        <v>15</v>
      </c>
      <c r="Q191" s="3" t="s">
        <v>302</v>
      </c>
      <c r="R191" s="3">
        <v>30687841081</v>
      </c>
      <c r="S191" s="3" t="s">
        <v>303</v>
      </c>
      <c r="T191" s="3" t="s">
        <v>304</v>
      </c>
      <c r="U191" s="3">
        <v>3350</v>
      </c>
      <c r="V191" s="3" t="s">
        <v>6</v>
      </c>
      <c r="W191" s="3" t="s">
        <v>7</v>
      </c>
      <c r="X191" s="3">
        <v>376</v>
      </c>
      <c r="Y191" s="3">
        <v>4456516</v>
      </c>
      <c r="AC191" s="3"/>
      <c r="AD191" s="3">
        <v>9</v>
      </c>
      <c r="AE191" s="3">
        <v>48471</v>
      </c>
      <c r="AF191" s="3">
        <v>164801</v>
      </c>
      <c r="AG191" s="3">
        <v>0</v>
      </c>
      <c r="AH191" s="3">
        <v>70</v>
      </c>
      <c r="AI191" s="3">
        <v>0</v>
      </c>
      <c r="AJ191" s="3">
        <v>0</v>
      </c>
      <c r="AK191" s="3" t="s">
        <v>1213</v>
      </c>
      <c r="AL191" s="3" t="s">
        <v>10</v>
      </c>
    </row>
    <row r="192" spans="1:38" x14ac:dyDescent="0.25">
      <c r="A192" t="s">
        <v>774</v>
      </c>
      <c r="B192">
        <f>COUNTIFS(F:F,F186)</f>
        <v>4</v>
      </c>
      <c r="C192">
        <f>COUNTIFS(D:D,D186,F:F,F186)</f>
        <v>1</v>
      </c>
      <c r="D192" t="str">
        <f>LEFT(A192,5)</f>
        <v>21387</v>
      </c>
      <c r="E192" t="s">
        <v>775</v>
      </c>
      <c r="F192" t="str">
        <f>CONCATENATE("W",E192)</f>
        <v>WDCDA5HB4EA297531</v>
      </c>
      <c r="G192" t="s">
        <v>1145</v>
      </c>
      <c r="H192">
        <v>2013</v>
      </c>
      <c r="I192" s="1" t="s">
        <v>1128</v>
      </c>
      <c r="J192">
        <v>12314</v>
      </c>
      <c r="K192" t="s">
        <v>567</v>
      </c>
      <c r="L192" s="1">
        <v>0.64374999999999993</v>
      </c>
      <c r="M192">
        <v>123140</v>
      </c>
      <c r="N192">
        <v>1</v>
      </c>
      <c r="O192" t="s">
        <v>776</v>
      </c>
      <c r="P192" t="s">
        <v>15</v>
      </c>
      <c r="Q192" t="s">
        <v>777</v>
      </c>
      <c r="R192">
        <v>30707342729</v>
      </c>
      <c r="S192" t="s">
        <v>778</v>
      </c>
      <c r="T192" t="s">
        <v>183</v>
      </c>
      <c r="U192">
        <v>3304</v>
      </c>
      <c r="V192" t="s">
        <v>6</v>
      </c>
      <c r="W192" t="s">
        <v>7</v>
      </c>
      <c r="X192">
        <v>3751</v>
      </c>
      <c r="Y192">
        <v>425990</v>
      </c>
      <c r="AC192">
        <v>9</v>
      </c>
      <c r="AD192">
        <v>48471</v>
      </c>
      <c r="AE192">
        <v>0</v>
      </c>
      <c r="AF192">
        <v>556600</v>
      </c>
      <c r="AG192">
        <v>0</v>
      </c>
      <c r="AH192">
        <v>0</v>
      </c>
      <c r="AI192" t="s">
        <v>9</v>
      </c>
      <c r="AJ192" t="s">
        <v>10</v>
      </c>
    </row>
    <row r="193" spans="1:38" x14ac:dyDescent="0.25">
      <c r="A193" t="s">
        <v>39</v>
      </c>
      <c r="B193">
        <f>COUNTIFS(F:F,F187)</f>
        <v>2</v>
      </c>
      <c r="C193">
        <f>COUNTIFS(D:D,D187,F:F,F187)</f>
        <v>1</v>
      </c>
      <c r="D193" s="3" t="s">
        <v>1262</v>
      </c>
      <c r="E193" s="3" t="s">
        <v>40</v>
      </c>
      <c r="F193" s="3" t="str">
        <f>CONCATENATE("W", E193)</f>
        <v>WDCGG81D29F234851</v>
      </c>
      <c r="G193" s="3" t="s">
        <v>1146</v>
      </c>
      <c r="H193" s="3">
        <v>2010</v>
      </c>
      <c r="I193" s="5" t="s">
        <v>1128</v>
      </c>
      <c r="J193" s="3">
        <v>85106</v>
      </c>
      <c r="K193" s="3" t="s">
        <v>41</v>
      </c>
      <c r="O193" s="3" t="s">
        <v>42</v>
      </c>
      <c r="P193" s="3" t="s">
        <v>2</v>
      </c>
      <c r="T193" s="3" t="s">
        <v>43</v>
      </c>
      <c r="U193" s="3">
        <v>94016455</v>
      </c>
      <c r="V193" s="3" t="s">
        <v>44</v>
      </c>
      <c r="W193" s="3" t="s">
        <v>45</v>
      </c>
      <c r="X193" s="3">
        <v>3370</v>
      </c>
      <c r="Y193" s="3" t="s">
        <v>6</v>
      </c>
      <c r="Z193" s="3" t="s">
        <v>7</v>
      </c>
      <c r="AA193" s="3">
        <v>3757</v>
      </c>
      <c r="AB193" s="3">
        <v>15435510</v>
      </c>
      <c r="AC193" s="3"/>
      <c r="AD193" s="3">
        <v>9</v>
      </c>
      <c r="AE193" s="3">
        <v>48471</v>
      </c>
      <c r="AF193" s="3">
        <v>140566</v>
      </c>
      <c r="AG193" s="3">
        <v>0</v>
      </c>
      <c r="AH193" s="3">
        <v>120</v>
      </c>
      <c r="AI193" s="3">
        <v>0</v>
      </c>
      <c r="AJ193" s="3">
        <v>0</v>
      </c>
      <c r="AK193" s="3" t="s">
        <v>1213</v>
      </c>
      <c r="AL193" s="3" t="s">
        <v>10</v>
      </c>
    </row>
    <row r="194" spans="1:38" x14ac:dyDescent="0.25">
      <c r="A194" t="s">
        <v>238</v>
      </c>
      <c r="B194">
        <f>COUNTIFS(F:F,F188)</f>
        <v>6</v>
      </c>
      <c r="C194">
        <f>COUNTIFS(D:D,D188,F:F,F188)</f>
        <v>1</v>
      </c>
      <c r="D194" t="str">
        <f>LEFT(A194,5)</f>
        <v>21389</v>
      </c>
      <c r="E194" t="s">
        <v>239</v>
      </c>
      <c r="F194" t="str">
        <f>CONCATENATE("W",E194)</f>
        <v>WDCGG8BB1AF435657</v>
      </c>
      <c r="G194" t="s">
        <v>1147</v>
      </c>
      <c r="H194">
        <v>2010</v>
      </c>
      <c r="I194" s="1" t="s">
        <v>1128</v>
      </c>
      <c r="J194">
        <v>84585</v>
      </c>
      <c r="K194" t="s">
        <v>240</v>
      </c>
      <c r="L194" s="1">
        <v>0.5</v>
      </c>
      <c r="M194">
        <v>845850</v>
      </c>
      <c r="N194">
        <v>1</v>
      </c>
      <c r="O194" t="s">
        <v>241</v>
      </c>
      <c r="P194" t="s">
        <v>15</v>
      </c>
      <c r="Q194" t="s">
        <v>242</v>
      </c>
      <c r="R194">
        <v>30653854346</v>
      </c>
      <c r="S194" t="s">
        <v>243</v>
      </c>
      <c r="T194" t="s">
        <v>5</v>
      </c>
      <c r="U194">
        <v>3300</v>
      </c>
      <c r="V194" t="s">
        <v>6</v>
      </c>
      <c r="W194" t="s">
        <v>7</v>
      </c>
      <c r="X194">
        <v>376</v>
      </c>
      <c r="Y194">
        <v>4457800</v>
      </c>
      <c r="AC194">
        <v>9</v>
      </c>
      <c r="AD194">
        <v>42727</v>
      </c>
      <c r="AE194">
        <v>81181</v>
      </c>
      <c r="AF194">
        <v>0</v>
      </c>
      <c r="AG194">
        <v>190</v>
      </c>
      <c r="AH194">
        <v>1321066</v>
      </c>
      <c r="AI194" t="s">
        <v>9</v>
      </c>
      <c r="AJ194" t="s">
        <v>10</v>
      </c>
    </row>
    <row r="195" spans="1:38" x14ac:dyDescent="0.25">
      <c r="A195" t="s">
        <v>743</v>
      </c>
      <c r="B195">
        <f>COUNTIFS(F:F,F189)</f>
        <v>4</v>
      </c>
      <c r="C195">
        <f>COUNTIFS(D:D,D189,F:F,F189)</f>
        <v>1</v>
      </c>
      <c r="D195" t="str">
        <f>LEFT(A195,5)</f>
        <v>21392</v>
      </c>
      <c r="E195" t="s">
        <v>737</v>
      </c>
      <c r="F195" t="str">
        <f>CONCATENATE("W",E195)</f>
        <v>WDCDA5HBXEA198695</v>
      </c>
      <c r="G195" t="s">
        <v>1145</v>
      </c>
      <c r="H195">
        <v>2014</v>
      </c>
      <c r="I195" s="1" t="s">
        <v>1128</v>
      </c>
      <c r="J195">
        <v>7811</v>
      </c>
      <c r="K195" t="s">
        <v>240</v>
      </c>
      <c r="L195" s="1">
        <v>0.69097222222222221</v>
      </c>
      <c r="M195">
        <v>78110</v>
      </c>
      <c r="N195">
        <v>1</v>
      </c>
      <c r="O195" t="s">
        <v>346</v>
      </c>
      <c r="P195" t="s">
        <v>2</v>
      </c>
      <c r="Q195" t="s">
        <v>739</v>
      </c>
      <c r="R195">
        <v>32165498</v>
      </c>
      <c r="S195" t="s">
        <v>740</v>
      </c>
      <c r="T195" t="s">
        <v>5</v>
      </c>
      <c r="U195">
        <v>3300</v>
      </c>
      <c r="V195" t="s">
        <v>6</v>
      </c>
      <c r="W195" t="s">
        <v>7</v>
      </c>
      <c r="X195">
        <v>376</v>
      </c>
      <c r="Y195">
        <v>154664203</v>
      </c>
      <c r="AC195">
        <v>9</v>
      </c>
      <c r="AD195">
        <v>48471</v>
      </c>
      <c r="AE195">
        <v>135719</v>
      </c>
      <c r="AF195">
        <v>0</v>
      </c>
      <c r="AG195">
        <v>280</v>
      </c>
      <c r="AH195">
        <v>331994</v>
      </c>
      <c r="AI195" t="s">
        <v>9</v>
      </c>
      <c r="AJ195" t="s">
        <v>10</v>
      </c>
    </row>
    <row r="196" spans="1:38" x14ac:dyDescent="0.25">
      <c r="A196" t="s">
        <v>736</v>
      </c>
      <c r="B196">
        <f>COUNTIFS(F:F,F190)</f>
        <v>2</v>
      </c>
      <c r="C196">
        <f>COUNTIFS(D:D,D190,F:F,F190)</f>
        <v>1</v>
      </c>
      <c r="D196" s="3" t="s">
        <v>1258</v>
      </c>
      <c r="E196" s="3" t="s">
        <v>737</v>
      </c>
      <c r="F196" s="3" t="str">
        <f>CONCATENATE("W", E196)</f>
        <v>WDCDA5HBXEA198695</v>
      </c>
      <c r="G196" s="3" t="s">
        <v>1145</v>
      </c>
      <c r="H196" s="3">
        <v>2014</v>
      </c>
      <c r="I196" s="5" t="s">
        <v>1128</v>
      </c>
      <c r="J196" s="3">
        <v>7811</v>
      </c>
      <c r="K196" s="3" t="s">
        <v>321</v>
      </c>
      <c r="O196" s="3" t="s">
        <v>738</v>
      </c>
      <c r="P196" s="3" t="s">
        <v>2</v>
      </c>
      <c r="T196" s="3" t="s">
        <v>739</v>
      </c>
      <c r="U196" s="3">
        <v>32165498</v>
      </c>
      <c r="V196" s="3" t="s">
        <v>740</v>
      </c>
      <c r="W196" s="3" t="s">
        <v>5</v>
      </c>
      <c r="X196" s="3">
        <v>3300</v>
      </c>
      <c r="Y196" s="3" t="s">
        <v>6</v>
      </c>
      <c r="Z196" s="3" t="s">
        <v>7</v>
      </c>
      <c r="AA196" s="3">
        <v>376</v>
      </c>
      <c r="AB196" s="3">
        <v>154664203</v>
      </c>
      <c r="AC196" s="3"/>
      <c r="AD196" s="3">
        <v>9</v>
      </c>
      <c r="AE196" s="3">
        <v>42727</v>
      </c>
      <c r="AF196" s="3">
        <v>119636</v>
      </c>
      <c r="AG196" s="3">
        <v>0</v>
      </c>
      <c r="AH196" s="3">
        <v>0</v>
      </c>
      <c r="AI196" s="3">
        <v>0</v>
      </c>
      <c r="AJ196" s="3">
        <v>0</v>
      </c>
      <c r="AK196" s="3" t="s">
        <v>1213</v>
      </c>
      <c r="AL196" s="3" t="s">
        <v>10</v>
      </c>
    </row>
    <row r="197" spans="1:38" hidden="1" x14ac:dyDescent="0.25">
      <c r="A197" t="s">
        <v>1010</v>
      </c>
      <c r="D197" t="str">
        <f>LEFT(A197,5)</f>
        <v>21527</v>
      </c>
      <c r="E197" t="s">
        <v>1011</v>
      </c>
      <c r="F197" t="str">
        <f>CONCATENATE("W",E197)</f>
        <v>WDDFH3EB6BJ592070</v>
      </c>
      <c r="G197" t="s">
        <v>1156</v>
      </c>
      <c r="I197" s="1" t="s">
        <v>1128</v>
      </c>
      <c r="J197">
        <v>55684</v>
      </c>
      <c r="K197" t="s">
        <v>420</v>
      </c>
      <c r="L197" s="1">
        <v>0.70833333333333337</v>
      </c>
      <c r="M197">
        <v>556840</v>
      </c>
      <c r="N197">
        <v>1</v>
      </c>
      <c r="O197" t="s">
        <v>1013</v>
      </c>
      <c r="P197">
        <v>1554723</v>
      </c>
      <c r="S197" t="s">
        <v>1014</v>
      </c>
      <c r="T197" t="s">
        <v>5</v>
      </c>
      <c r="U197">
        <v>3300</v>
      </c>
      <c r="V197" t="s">
        <v>6</v>
      </c>
      <c r="W197" t="s">
        <v>7</v>
      </c>
      <c r="X197">
        <v>376</v>
      </c>
      <c r="Y197">
        <v>4436487</v>
      </c>
      <c r="AC197">
        <v>9</v>
      </c>
      <c r="AD197">
        <v>48471</v>
      </c>
      <c r="AE197">
        <v>96942</v>
      </c>
      <c r="AF197">
        <v>0</v>
      </c>
      <c r="AG197">
        <v>200</v>
      </c>
      <c r="AH197">
        <v>534061</v>
      </c>
      <c r="AI197" t="s">
        <v>9</v>
      </c>
      <c r="AJ197" t="s">
        <v>10</v>
      </c>
    </row>
    <row r="198" spans="1:38" hidden="1" x14ac:dyDescent="0.25">
      <c r="A198" t="s">
        <v>1010</v>
      </c>
      <c r="D198" s="3" t="s">
        <v>1317</v>
      </c>
      <c r="E198" s="3" t="s">
        <v>1011</v>
      </c>
      <c r="F198" s="3" t="str">
        <f>CONCATENATE("W", E198)</f>
        <v>WDDFH3EB6BJ592070</v>
      </c>
      <c r="G198" s="3" t="s">
        <v>1157</v>
      </c>
      <c r="H198" s="3">
        <v>2010</v>
      </c>
      <c r="I198" s="5" t="s">
        <v>1128</v>
      </c>
      <c r="J198" s="3">
        <v>55684</v>
      </c>
      <c r="K198" s="3" t="s">
        <v>420</v>
      </c>
      <c r="O198" s="3" t="s">
        <v>1012</v>
      </c>
      <c r="P198" s="3" t="s">
        <v>2</v>
      </c>
      <c r="T198" s="3" t="s">
        <v>1013</v>
      </c>
      <c r="U198" s="3">
        <v>1554723</v>
      </c>
      <c r="V198" s="3" t="s">
        <v>1014</v>
      </c>
      <c r="W198" s="3" t="s">
        <v>5</v>
      </c>
      <c r="X198" s="3">
        <v>3300</v>
      </c>
      <c r="Y198" s="3" t="s">
        <v>6</v>
      </c>
      <c r="Z198" s="3" t="s">
        <v>7</v>
      </c>
      <c r="AA198" s="3">
        <v>376</v>
      </c>
      <c r="AB198" s="3">
        <v>4436487</v>
      </c>
      <c r="AC198" s="3"/>
      <c r="AD198" s="3">
        <v>9</v>
      </c>
      <c r="AE198" s="3">
        <v>48471</v>
      </c>
      <c r="AF198" s="3">
        <v>96942</v>
      </c>
      <c r="AG198" s="3">
        <v>0</v>
      </c>
      <c r="AH198" s="3">
        <v>140</v>
      </c>
      <c r="AI198" s="3">
        <v>0</v>
      </c>
      <c r="AJ198" s="3">
        <v>0</v>
      </c>
      <c r="AK198" s="3" t="s">
        <v>1213</v>
      </c>
      <c r="AL198" s="3" t="s">
        <v>10</v>
      </c>
    </row>
    <row r="199" spans="1:38" x14ac:dyDescent="0.25">
      <c r="A199" t="s">
        <v>232</v>
      </c>
      <c r="B199">
        <f>COUNTIFS(F:F,F193)</f>
        <v>2</v>
      </c>
      <c r="C199">
        <f>COUNTIFS(D:D,D193,F:F,F193)</f>
        <v>1</v>
      </c>
      <c r="D199" s="3" t="s">
        <v>1289</v>
      </c>
      <c r="E199" s="3" t="s">
        <v>233</v>
      </c>
      <c r="F199" s="3" t="str">
        <f>CONCATENATE("W", E199)</f>
        <v>WDCGG9AB4EG085934</v>
      </c>
      <c r="G199" s="3" t="s">
        <v>1147</v>
      </c>
      <c r="H199" s="3">
        <v>2014</v>
      </c>
      <c r="I199" s="5" t="s">
        <v>1128</v>
      </c>
      <c r="J199" s="3">
        <v>50829</v>
      </c>
      <c r="K199" s="3" t="s">
        <v>234</v>
      </c>
      <c r="O199" s="3" t="s">
        <v>76</v>
      </c>
      <c r="P199" s="3" t="s">
        <v>2</v>
      </c>
      <c r="T199" s="3" t="s">
        <v>235</v>
      </c>
      <c r="U199" s="3">
        <v>20185963</v>
      </c>
      <c r="V199" s="3" t="s">
        <v>236</v>
      </c>
      <c r="W199" s="3" t="s">
        <v>183</v>
      </c>
      <c r="X199" s="3">
        <v>3304</v>
      </c>
      <c r="Y199" s="3" t="s">
        <v>6</v>
      </c>
      <c r="Z199" s="3" t="s">
        <v>7</v>
      </c>
      <c r="AA199" s="3">
        <v>376</v>
      </c>
      <c r="AB199" s="3">
        <v>154218596</v>
      </c>
      <c r="AC199" s="3" t="s">
        <v>237</v>
      </c>
      <c r="AD199" s="3">
        <v>9</v>
      </c>
      <c r="AE199" s="3">
        <v>48471</v>
      </c>
      <c r="AF199" s="3">
        <v>126025</v>
      </c>
      <c r="AG199" s="3">
        <v>0</v>
      </c>
      <c r="AH199" s="3">
        <v>170</v>
      </c>
      <c r="AI199" s="3">
        <v>0</v>
      </c>
      <c r="AJ199" s="3">
        <v>0</v>
      </c>
      <c r="AK199" s="3" t="s">
        <v>1213</v>
      </c>
      <c r="AL199" s="3" t="s">
        <v>10</v>
      </c>
    </row>
    <row r="200" spans="1:38" x14ac:dyDescent="0.25">
      <c r="A200" t="s">
        <v>938</v>
      </c>
      <c r="B200">
        <f>COUNTIFS(F:F,F194)</f>
        <v>4</v>
      </c>
      <c r="C200">
        <f>COUNTIFS(D:D,D194,F:F,F194)</f>
        <v>1</v>
      </c>
      <c r="D200" s="3" t="s">
        <v>1337</v>
      </c>
      <c r="E200" s="3" t="s">
        <v>939</v>
      </c>
      <c r="F200" s="3" t="str">
        <f>CONCATENATE("W", E200)</f>
        <v>WDDGF41X99F225095</v>
      </c>
      <c r="G200" s="3" t="s">
        <v>1134</v>
      </c>
      <c r="H200" s="3">
        <v>2011</v>
      </c>
      <c r="I200" s="5" t="s">
        <v>1128</v>
      </c>
      <c r="J200" s="3">
        <v>32903</v>
      </c>
      <c r="K200" s="3" t="s">
        <v>274</v>
      </c>
      <c r="O200" s="3" t="s">
        <v>940</v>
      </c>
      <c r="P200" s="3" t="s">
        <v>15</v>
      </c>
      <c r="T200" s="3" t="s">
        <v>941</v>
      </c>
      <c r="U200" s="3">
        <v>20167017127</v>
      </c>
      <c r="V200" s="3" t="s">
        <v>942</v>
      </c>
      <c r="W200" s="3" t="s">
        <v>5</v>
      </c>
      <c r="X200" s="3"/>
      <c r="Y200" s="3" t="s">
        <v>6</v>
      </c>
      <c r="Z200" s="3" t="s">
        <v>7</v>
      </c>
      <c r="AA200" s="3">
        <v>-376</v>
      </c>
      <c r="AB200" s="3">
        <v>154721020</v>
      </c>
      <c r="AC200" s="3"/>
      <c r="AD200" s="3">
        <v>9</v>
      </c>
      <c r="AE200" s="3">
        <v>42727</v>
      </c>
      <c r="AF200" s="3">
        <v>98272</v>
      </c>
      <c r="AG200" s="3">
        <v>0</v>
      </c>
      <c r="AH200" s="3">
        <v>50</v>
      </c>
      <c r="AI200" s="3">
        <v>0</v>
      </c>
      <c r="AJ200" s="3">
        <v>0</v>
      </c>
      <c r="AK200" s="3" t="s">
        <v>1213</v>
      </c>
      <c r="AL200" s="3" t="s">
        <v>10</v>
      </c>
    </row>
    <row r="201" spans="1:38" x14ac:dyDescent="0.25">
      <c r="A201" t="s">
        <v>936</v>
      </c>
      <c r="B201">
        <f>COUNTIFS(F:F,F195)</f>
        <v>8</v>
      </c>
      <c r="C201">
        <f>COUNTIFS(D:D,D195,F:F,F195)</f>
        <v>2</v>
      </c>
      <c r="D201" t="str">
        <f>LEFT(A201,5)</f>
        <v>21405</v>
      </c>
      <c r="E201" t="s">
        <v>932</v>
      </c>
      <c r="F201" t="str">
        <f>CONCATENATE("W",E201)</f>
        <v>WDDGF41XX8F113145</v>
      </c>
      <c r="G201" t="s">
        <v>1134</v>
      </c>
      <c r="I201" s="1" t="s">
        <v>1128</v>
      </c>
      <c r="J201">
        <v>152262</v>
      </c>
      <c r="K201" t="s">
        <v>274</v>
      </c>
      <c r="L201" s="1">
        <v>0.5</v>
      </c>
      <c r="M201">
        <v>1522620</v>
      </c>
      <c r="N201">
        <v>1</v>
      </c>
      <c r="O201" t="s">
        <v>937</v>
      </c>
      <c r="P201" t="s">
        <v>15</v>
      </c>
      <c r="Q201" t="s">
        <v>934</v>
      </c>
      <c r="R201">
        <v>30708800836</v>
      </c>
      <c r="S201" t="s">
        <v>935</v>
      </c>
      <c r="T201" t="s">
        <v>5</v>
      </c>
      <c r="U201">
        <v>3300</v>
      </c>
      <c r="V201" t="s">
        <v>6</v>
      </c>
      <c r="W201" t="s">
        <v>7</v>
      </c>
      <c r="X201">
        <v>376</v>
      </c>
      <c r="Y201">
        <v>459000</v>
      </c>
      <c r="AC201">
        <v>9</v>
      </c>
      <c r="AD201">
        <v>42727</v>
      </c>
      <c r="AE201">
        <v>106818</v>
      </c>
      <c r="AF201">
        <v>0</v>
      </c>
      <c r="AG201">
        <v>250</v>
      </c>
      <c r="AH201">
        <v>188409</v>
      </c>
      <c r="AI201" t="s">
        <v>9</v>
      </c>
      <c r="AJ201" t="s">
        <v>10</v>
      </c>
    </row>
    <row r="202" spans="1:38" hidden="1" x14ac:dyDescent="0.25">
      <c r="A202" t="s">
        <v>487</v>
      </c>
      <c r="D202" t="str">
        <f>LEFT(A202,5)</f>
        <v>21001</v>
      </c>
      <c r="E202" t="s">
        <v>483</v>
      </c>
      <c r="F202" t="str">
        <f>CONCATENATE("W",E202)</f>
        <v>WDDGF08X98F112843</v>
      </c>
      <c r="G202" t="s">
        <v>1157</v>
      </c>
      <c r="H202">
        <v>2008</v>
      </c>
      <c r="I202" s="1" t="s">
        <v>1128</v>
      </c>
      <c r="J202">
        <v>109736</v>
      </c>
      <c r="K202" t="s">
        <v>488</v>
      </c>
      <c r="L202" s="1">
        <v>0.3354166666666667</v>
      </c>
      <c r="M202">
        <v>1097360</v>
      </c>
      <c r="N202">
        <v>1</v>
      </c>
      <c r="O202" t="s">
        <v>489</v>
      </c>
      <c r="P202" t="s">
        <v>15</v>
      </c>
      <c r="Q202" t="s">
        <v>485</v>
      </c>
      <c r="R202">
        <v>20075420235</v>
      </c>
      <c r="S202" t="s">
        <v>486</v>
      </c>
      <c r="T202" t="s">
        <v>304</v>
      </c>
      <c r="U202">
        <v>3350</v>
      </c>
      <c r="V202" t="s">
        <v>6</v>
      </c>
      <c r="W202" t="s">
        <v>7</v>
      </c>
      <c r="X202">
        <v>3758</v>
      </c>
      <c r="Y202">
        <v>422726</v>
      </c>
      <c r="AC202">
        <v>9</v>
      </c>
      <c r="AD202">
        <v>42727</v>
      </c>
      <c r="AE202">
        <v>8545</v>
      </c>
      <c r="AF202">
        <v>0</v>
      </c>
      <c r="AG202">
        <v>20</v>
      </c>
      <c r="AH202">
        <v>0</v>
      </c>
      <c r="AI202" t="s">
        <v>9</v>
      </c>
      <c r="AJ202" t="s">
        <v>10</v>
      </c>
    </row>
    <row r="203" spans="1:38" x14ac:dyDescent="0.25">
      <c r="A203" t="s">
        <v>969</v>
      </c>
      <c r="B203">
        <f>COUNTIFS(F:F,F197)</f>
        <v>2</v>
      </c>
      <c r="C203">
        <f>COUNTIFS(D:D,D197,F:F,F197)</f>
        <v>1</v>
      </c>
      <c r="D203" t="str">
        <f>LEFT(A203,5)</f>
        <v>21406</v>
      </c>
      <c r="E203" t="s">
        <v>970</v>
      </c>
      <c r="F203" t="str">
        <f>CONCATENATE("W",E203)</f>
        <v>WDB2100651A432100</v>
      </c>
      <c r="G203" t="s">
        <v>1131</v>
      </c>
      <c r="I203" s="1" t="s">
        <v>1128</v>
      </c>
      <c r="J203">
        <v>311451</v>
      </c>
      <c r="K203" t="s">
        <v>274</v>
      </c>
      <c r="L203" s="1">
        <v>0.69236111111111109</v>
      </c>
      <c r="M203">
        <v>3114510</v>
      </c>
      <c r="N203">
        <v>1</v>
      </c>
      <c r="O203" t="s">
        <v>971</v>
      </c>
      <c r="P203" t="s">
        <v>2</v>
      </c>
      <c r="Q203" t="s">
        <v>972</v>
      </c>
      <c r="R203">
        <v>18521565</v>
      </c>
      <c r="S203" t="s">
        <v>973</v>
      </c>
      <c r="T203" t="s">
        <v>79</v>
      </c>
      <c r="U203">
        <v>3360</v>
      </c>
      <c r="V203" t="s">
        <v>6</v>
      </c>
      <c r="W203" t="s">
        <v>7</v>
      </c>
      <c r="X203">
        <v>3755</v>
      </c>
      <c r="Y203">
        <v>155813854</v>
      </c>
      <c r="AA203" t="s">
        <v>974</v>
      </c>
      <c r="AC203">
        <v>9</v>
      </c>
      <c r="AD203">
        <v>48471</v>
      </c>
      <c r="AE203">
        <v>290826</v>
      </c>
      <c r="AF203">
        <v>0</v>
      </c>
      <c r="AG203">
        <v>600</v>
      </c>
      <c r="AH203">
        <v>934459</v>
      </c>
      <c r="AI203" t="s">
        <v>9</v>
      </c>
      <c r="AJ203" t="s">
        <v>10</v>
      </c>
    </row>
    <row r="204" spans="1:38" hidden="1" x14ac:dyDescent="0.25">
      <c r="A204" t="s">
        <v>493</v>
      </c>
      <c r="D204" t="str">
        <f>LEFT(A204,5)</f>
        <v>21983</v>
      </c>
      <c r="E204" t="s">
        <v>483</v>
      </c>
      <c r="F204" t="str">
        <f>CONCATENATE("W",E204)</f>
        <v>WDDGF08X98F112843</v>
      </c>
      <c r="G204" t="s">
        <v>1157</v>
      </c>
      <c r="H204">
        <v>2008</v>
      </c>
      <c r="I204" s="1" t="s">
        <v>1128</v>
      </c>
      <c r="J204">
        <v>109736</v>
      </c>
      <c r="K204" t="s">
        <v>390</v>
      </c>
      <c r="L204" s="1">
        <v>0.75</v>
      </c>
      <c r="M204">
        <v>1097360</v>
      </c>
      <c r="N204">
        <v>1</v>
      </c>
      <c r="O204" t="s">
        <v>495</v>
      </c>
      <c r="P204" t="s">
        <v>15</v>
      </c>
      <c r="Q204" t="s">
        <v>485</v>
      </c>
      <c r="R204">
        <v>20075420235</v>
      </c>
      <c r="S204" t="s">
        <v>486</v>
      </c>
      <c r="T204" t="s">
        <v>304</v>
      </c>
      <c r="U204">
        <v>3350</v>
      </c>
      <c r="V204" t="s">
        <v>6</v>
      </c>
      <c r="W204" t="s">
        <v>7</v>
      </c>
      <c r="X204">
        <v>3758</v>
      </c>
      <c r="Y204">
        <v>422726</v>
      </c>
      <c r="AC204">
        <v>9</v>
      </c>
      <c r="AD204">
        <v>48471</v>
      </c>
      <c r="AE204">
        <v>9694</v>
      </c>
      <c r="AF204">
        <v>0</v>
      </c>
      <c r="AG204">
        <v>20</v>
      </c>
      <c r="AH204">
        <v>6100</v>
      </c>
      <c r="AI204" t="s">
        <v>9</v>
      </c>
      <c r="AJ204" t="s">
        <v>10</v>
      </c>
    </row>
    <row r="205" spans="1:38" x14ac:dyDescent="0.25">
      <c r="A205" t="s">
        <v>319</v>
      </c>
      <c r="B205">
        <f>COUNTIFS(F:F,F199)</f>
        <v>2</v>
      </c>
      <c r="C205">
        <f>COUNTIFS(D:D,D199,F:F,F199)</f>
        <v>1</v>
      </c>
      <c r="D205" s="3" t="s">
        <v>1434</v>
      </c>
      <c r="E205" s="3" t="s">
        <v>320</v>
      </c>
      <c r="F205" s="3" t="str">
        <f>CONCATENATE("W", E205)</f>
        <v>WDDKJ5KB8EF244863</v>
      </c>
      <c r="G205" s="3" t="s">
        <v>1179</v>
      </c>
      <c r="H205" s="3">
        <v>2014</v>
      </c>
      <c r="I205" s="5" t="s">
        <v>1128</v>
      </c>
      <c r="J205" s="3">
        <v>33297</v>
      </c>
      <c r="K205" s="3" t="s">
        <v>321</v>
      </c>
      <c r="O205" s="3" t="s">
        <v>21</v>
      </c>
      <c r="P205" s="3" t="s">
        <v>15</v>
      </c>
      <c r="T205" s="3" t="s">
        <v>322</v>
      </c>
      <c r="U205" s="3">
        <v>20187619913</v>
      </c>
      <c r="V205" s="3" t="s">
        <v>323</v>
      </c>
      <c r="W205" s="3" t="s">
        <v>5</v>
      </c>
      <c r="X205" s="3">
        <v>3300</v>
      </c>
      <c r="Y205" s="3" t="s">
        <v>6</v>
      </c>
      <c r="Z205" s="3" t="s">
        <v>7</v>
      </c>
      <c r="AA205" s="3">
        <v>376</v>
      </c>
      <c r="AB205" s="3">
        <v>4425000</v>
      </c>
      <c r="AC205" s="3"/>
      <c r="AD205" s="3">
        <v>9</v>
      </c>
      <c r="AE205" s="3">
        <v>48471</v>
      </c>
      <c r="AF205" s="3">
        <v>92095</v>
      </c>
      <c r="AG205" s="3">
        <v>0</v>
      </c>
      <c r="AH205" s="3">
        <v>50</v>
      </c>
      <c r="AI205" s="3">
        <v>0</v>
      </c>
      <c r="AJ205" s="3">
        <v>0</v>
      </c>
      <c r="AK205" s="3" t="s">
        <v>1213</v>
      </c>
      <c r="AL205" s="3" t="s">
        <v>10</v>
      </c>
    </row>
    <row r="206" spans="1:38" hidden="1" x14ac:dyDescent="0.25">
      <c r="A206" t="s">
        <v>487</v>
      </c>
      <c r="D206" s="3" t="s">
        <v>1320</v>
      </c>
      <c r="E206" s="3" t="s">
        <v>483</v>
      </c>
      <c r="F206" s="3" t="str">
        <f>CONCATENATE("W", E206)</f>
        <v>WDDGF08X98F112843</v>
      </c>
      <c r="G206" s="3" t="s">
        <v>1157</v>
      </c>
      <c r="H206" s="3">
        <v>2008</v>
      </c>
      <c r="I206" s="5" t="s">
        <v>1128</v>
      </c>
      <c r="J206" s="3">
        <v>109736</v>
      </c>
      <c r="K206" s="3" t="s">
        <v>488</v>
      </c>
      <c r="O206" s="3" t="s">
        <v>489</v>
      </c>
      <c r="P206" s="3" t="s">
        <v>15</v>
      </c>
      <c r="T206" s="3" t="s">
        <v>485</v>
      </c>
      <c r="U206" s="3">
        <v>20075420235</v>
      </c>
      <c r="V206" s="3" t="s">
        <v>486</v>
      </c>
      <c r="W206" s="3" t="s">
        <v>304</v>
      </c>
      <c r="X206" s="3">
        <v>3350</v>
      </c>
      <c r="Y206" s="3" t="s">
        <v>6</v>
      </c>
      <c r="Z206" s="3" t="s">
        <v>7</v>
      </c>
      <c r="AA206" s="3">
        <v>3758</v>
      </c>
      <c r="AB206" s="3">
        <v>422726</v>
      </c>
      <c r="AC206" s="3"/>
      <c r="AD206" s="3">
        <v>9</v>
      </c>
      <c r="AE206" s="3">
        <v>42727</v>
      </c>
      <c r="AF206" s="3">
        <v>8545</v>
      </c>
      <c r="AG206" s="3">
        <v>0</v>
      </c>
      <c r="AH206" s="3">
        <v>110</v>
      </c>
      <c r="AI206" s="3">
        <v>0</v>
      </c>
      <c r="AJ206" s="3">
        <v>0</v>
      </c>
      <c r="AK206" s="3" t="s">
        <v>1213</v>
      </c>
      <c r="AL206" s="3" t="s">
        <v>10</v>
      </c>
    </row>
    <row r="207" spans="1:38" x14ac:dyDescent="0.25">
      <c r="A207" t="s">
        <v>272</v>
      </c>
      <c r="B207">
        <f>COUNTIFS(F:F,F201)</f>
        <v>4</v>
      </c>
      <c r="C207">
        <f>COUNTIFS(D:D,D201,F:F,F201)</f>
        <v>1</v>
      </c>
      <c r="D207" t="str">
        <f>LEFT(A207,5)</f>
        <v>21409</v>
      </c>
      <c r="E207" t="s">
        <v>273</v>
      </c>
      <c r="F207" t="str">
        <f>CONCATENATE("W",E207)</f>
        <v>WDDLJ5KB6EA097766</v>
      </c>
      <c r="G207" t="s">
        <v>1137</v>
      </c>
      <c r="H207">
        <v>2013</v>
      </c>
      <c r="I207" s="1" t="s">
        <v>1128</v>
      </c>
      <c r="J207">
        <v>41924</v>
      </c>
      <c r="K207" t="s">
        <v>274</v>
      </c>
      <c r="L207" s="1">
        <v>0.64583333333333337</v>
      </c>
      <c r="M207">
        <v>419240</v>
      </c>
      <c r="N207">
        <v>1</v>
      </c>
      <c r="O207" t="s">
        <v>275</v>
      </c>
      <c r="P207" t="s">
        <v>15</v>
      </c>
      <c r="Q207" t="s">
        <v>276</v>
      </c>
      <c r="R207">
        <v>20128483277</v>
      </c>
      <c r="S207" t="s">
        <v>277</v>
      </c>
      <c r="T207" t="s">
        <v>278</v>
      </c>
      <c r="U207">
        <v>3364</v>
      </c>
      <c r="V207" t="s">
        <v>6</v>
      </c>
      <c r="W207" t="s">
        <v>7</v>
      </c>
      <c r="X207">
        <v>3755</v>
      </c>
      <c r="Y207">
        <v>15683547</v>
      </c>
      <c r="AC207">
        <v>9</v>
      </c>
      <c r="AD207">
        <v>42727</v>
      </c>
      <c r="AE207">
        <v>29909</v>
      </c>
      <c r="AF207">
        <v>0</v>
      </c>
      <c r="AG207">
        <v>70</v>
      </c>
      <c r="AH207">
        <v>367874</v>
      </c>
      <c r="AI207" t="s">
        <v>9</v>
      </c>
      <c r="AJ207" t="s">
        <v>10</v>
      </c>
    </row>
    <row r="208" spans="1:38" hidden="1" x14ac:dyDescent="0.25">
      <c r="A208" t="s">
        <v>493</v>
      </c>
      <c r="D208" s="3" t="s">
        <v>1322</v>
      </c>
      <c r="E208" s="3" t="s">
        <v>483</v>
      </c>
      <c r="F208" s="3" t="str">
        <f>CONCATENATE("W", E208)</f>
        <v>WDDGF08X98F112843</v>
      </c>
      <c r="G208" s="3" t="s">
        <v>1158</v>
      </c>
      <c r="H208" s="3">
        <v>2012</v>
      </c>
      <c r="I208" s="5" t="s">
        <v>1128</v>
      </c>
      <c r="J208" s="3">
        <v>109736</v>
      </c>
      <c r="K208" s="3" t="s">
        <v>390</v>
      </c>
      <c r="O208" s="3" t="s">
        <v>495</v>
      </c>
      <c r="P208" s="3" t="s">
        <v>15</v>
      </c>
      <c r="T208" s="3" t="s">
        <v>485</v>
      </c>
      <c r="U208" s="3">
        <v>20075420235</v>
      </c>
      <c r="V208" s="3" t="s">
        <v>486</v>
      </c>
      <c r="W208" s="3" t="s">
        <v>304</v>
      </c>
      <c r="X208" s="3">
        <v>3350</v>
      </c>
      <c r="Y208" s="3" t="s">
        <v>6</v>
      </c>
      <c r="Z208" s="3" t="s">
        <v>7</v>
      </c>
      <c r="AA208" s="3">
        <v>3758</v>
      </c>
      <c r="AB208" s="3">
        <v>422726</v>
      </c>
      <c r="AC208" s="3"/>
      <c r="AD208" s="3">
        <v>9</v>
      </c>
      <c r="AE208" s="3">
        <v>48471</v>
      </c>
      <c r="AF208" s="3">
        <v>9694</v>
      </c>
      <c r="AG208" s="3">
        <v>0</v>
      </c>
      <c r="AH208" s="3">
        <v>280</v>
      </c>
      <c r="AI208" s="3">
        <v>0</v>
      </c>
      <c r="AJ208" s="3">
        <v>0</v>
      </c>
      <c r="AK208" s="3" t="s">
        <v>1213</v>
      </c>
      <c r="AL208" s="3" t="s">
        <v>10</v>
      </c>
    </row>
    <row r="209" spans="1:38" x14ac:dyDescent="0.25">
      <c r="A209" t="s">
        <v>711</v>
      </c>
      <c r="B209">
        <f>COUNTIFS(F:F,F203)</f>
        <v>2</v>
      </c>
      <c r="C209">
        <f>COUNTIFS(D:D,D203,F:F,F203)</f>
        <v>1</v>
      </c>
      <c r="D209" s="3" t="s">
        <v>1335</v>
      </c>
      <c r="E209" s="3" t="s">
        <v>712</v>
      </c>
      <c r="F209" s="3" t="str">
        <f>CONCATENATE("W", E209)</f>
        <v>WDDGF41X69F203846</v>
      </c>
      <c r="G209" s="3" t="s">
        <v>1134</v>
      </c>
      <c r="H209" s="3">
        <v>2009</v>
      </c>
      <c r="I209" s="5" t="s">
        <v>1128</v>
      </c>
      <c r="J209" s="3">
        <v>56190</v>
      </c>
      <c r="K209" s="3" t="s">
        <v>504</v>
      </c>
      <c r="O209" s="3" t="s">
        <v>713</v>
      </c>
      <c r="P209" s="3" t="s">
        <v>15</v>
      </c>
      <c r="T209" s="3" t="s">
        <v>714</v>
      </c>
      <c r="U209" s="3">
        <v>20046173164</v>
      </c>
      <c r="V209" s="3" t="s">
        <v>715</v>
      </c>
      <c r="W209" s="3" t="s">
        <v>5</v>
      </c>
      <c r="X209" s="3">
        <v>3300</v>
      </c>
      <c r="Y209" s="3" t="s">
        <v>6</v>
      </c>
      <c r="Z209" s="3" t="s">
        <v>7</v>
      </c>
      <c r="AA209" s="3">
        <v>376</v>
      </c>
      <c r="AB209" s="3">
        <v>4430570</v>
      </c>
      <c r="AC209" s="3"/>
      <c r="AD209" s="3">
        <v>9</v>
      </c>
      <c r="AE209" s="3">
        <v>42727</v>
      </c>
      <c r="AF209" s="3">
        <v>47000</v>
      </c>
      <c r="AG209" s="3">
        <v>0</v>
      </c>
      <c r="AH209" s="3">
        <v>220</v>
      </c>
      <c r="AI209" s="3">
        <v>0</v>
      </c>
      <c r="AJ209" s="3">
        <v>0</v>
      </c>
      <c r="AK209" s="3" t="s">
        <v>1213</v>
      </c>
      <c r="AL209" s="3" t="s">
        <v>10</v>
      </c>
    </row>
    <row r="210" spans="1:38" hidden="1" x14ac:dyDescent="0.25">
      <c r="A210" t="s">
        <v>599</v>
      </c>
      <c r="D210" t="str">
        <f>LEFT(A210,5)</f>
        <v>21971</v>
      </c>
      <c r="E210" t="s">
        <v>595</v>
      </c>
      <c r="F210" t="str">
        <f>CONCATENATE("W",E210)</f>
        <v>WDDGF0CB0CA658397</v>
      </c>
      <c r="G210" t="s">
        <v>1158</v>
      </c>
      <c r="H210">
        <v>2012</v>
      </c>
      <c r="I210" s="1" t="s">
        <v>1128</v>
      </c>
      <c r="J210">
        <v>46917</v>
      </c>
      <c r="K210" t="s">
        <v>600</v>
      </c>
      <c r="L210" s="1">
        <v>0.72916666666666663</v>
      </c>
      <c r="M210">
        <v>469170</v>
      </c>
      <c r="N210">
        <v>1</v>
      </c>
      <c r="O210" t="s">
        <v>601</v>
      </c>
      <c r="P210" t="s">
        <v>15</v>
      </c>
      <c r="Q210" t="s">
        <v>597</v>
      </c>
      <c r="R210">
        <v>30672463668</v>
      </c>
      <c r="S210" t="s">
        <v>598</v>
      </c>
      <c r="T210" t="s">
        <v>99</v>
      </c>
      <c r="U210">
        <v>3380</v>
      </c>
      <c r="V210" t="s">
        <v>6</v>
      </c>
      <c r="W210" t="s">
        <v>7</v>
      </c>
      <c r="X210">
        <v>3751</v>
      </c>
      <c r="Y210">
        <v>429970</v>
      </c>
      <c r="AC210">
        <v>9</v>
      </c>
      <c r="AD210">
        <v>42727</v>
      </c>
      <c r="AE210">
        <v>128181</v>
      </c>
      <c r="AF210">
        <v>0</v>
      </c>
      <c r="AG210">
        <v>300</v>
      </c>
      <c r="AH210">
        <v>238774</v>
      </c>
      <c r="AI210" t="s">
        <v>9</v>
      </c>
      <c r="AJ210" t="s">
        <v>10</v>
      </c>
    </row>
    <row r="211" spans="1:38" x14ac:dyDescent="0.25">
      <c r="A211" t="s">
        <v>938</v>
      </c>
      <c r="B211">
        <f>COUNTIFS(F:F,F205)</f>
        <v>4</v>
      </c>
      <c r="C211">
        <f>COUNTIFS(D:D,D205,F:F,F205)</f>
        <v>1</v>
      </c>
      <c r="D211" t="str">
        <f>LEFT(A211,5)</f>
        <v>21410</v>
      </c>
      <c r="E211" t="s">
        <v>939</v>
      </c>
      <c r="F211" t="str">
        <f>CONCATENATE("W",E211)</f>
        <v>WDDGF41X99F225095</v>
      </c>
      <c r="G211" t="s">
        <v>1134</v>
      </c>
      <c r="I211" s="1" t="s">
        <v>1128</v>
      </c>
      <c r="J211">
        <v>32903</v>
      </c>
      <c r="K211" t="s">
        <v>274</v>
      </c>
      <c r="L211" s="1">
        <v>0.62986111111111109</v>
      </c>
      <c r="M211">
        <v>329030</v>
      </c>
      <c r="N211">
        <v>1</v>
      </c>
      <c r="O211" t="s">
        <v>940</v>
      </c>
      <c r="P211" t="s">
        <v>15</v>
      </c>
      <c r="Q211" t="s">
        <v>941</v>
      </c>
      <c r="R211">
        <v>20167017127</v>
      </c>
      <c r="S211" t="s">
        <v>942</v>
      </c>
      <c r="T211" t="s">
        <v>5</v>
      </c>
      <c r="V211" t="s">
        <v>6</v>
      </c>
      <c r="W211" t="s">
        <v>7</v>
      </c>
      <c r="X211">
        <v>-376</v>
      </c>
      <c r="Y211">
        <v>154721020</v>
      </c>
      <c r="AC211">
        <v>9</v>
      </c>
      <c r="AD211">
        <v>42727</v>
      </c>
      <c r="AE211">
        <v>98272</v>
      </c>
      <c r="AF211">
        <v>0</v>
      </c>
      <c r="AG211">
        <v>230</v>
      </c>
      <c r="AH211">
        <v>237611</v>
      </c>
      <c r="AI211" t="s">
        <v>9</v>
      </c>
      <c r="AJ211" t="s">
        <v>10</v>
      </c>
    </row>
    <row r="212" spans="1:38" hidden="1" x14ac:dyDescent="0.25">
      <c r="A212" t="s">
        <v>599</v>
      </c>
      <c r="D212" s="3" t="s">
        <v>1324</v>
      </c>
      <c r="E212" s="3" t="s">
        <v>595</v>
      </c>
      <c r="F212" s="3" t="str">
        <f>CONCATENATE("W", E212)</f>
        <v>WDDGF0CB0CA658397</v>
      </c>
      <c r="G212" s="3" t="s">
        <v>1157</v>
      </c>
      <c r="H212" s="3">
        <v>2009</v>
      </c>
      <c r="I212" s="5" t="s">
        <v>1128</v>
      </c>
      <c r="J212" s="3">
        <v>46917</v>
      </c>
      <c r="K212" s="3" t="s">
        <v>600</v>
      </c>
      <c r="O212" s="3" t="s">
        <v>601</v>
      </c>
      <c r="P212" s="3" t="s">
        <v>15</v>
      </c>
      <c r="T212" s="3" t="s">
        <v>597</v>
      </c>
      <c r="U212" s="3">
        <v>30672463668</v>
      </c>
      <c r="V212" s="3" t="s">
        <v>598</v>
      </c>
      <c r="W212" s="3" t="s">
        <v>99</v>
      </c>
      <c r="X212" s="3">
        <v>3380</v>
      </c>
      <c r="Y212" s="3" t="s">
        <v>6</v>
      </c>
      <c r="Z212" s="3" t="s">
        <v>7</v>
      </c>
      <c r="AA212" s="3">
        <v>3751</v>
      </c>
      <c r="AB212" s="3">
        <v>429970</v>
      </c>
      <c r="AC212" s="3"/>
      <c r="AD212" s="3">
        <v>9</v>
      </c>
      <c r="AE212" s="3">
        <v>42727</v>
      </c>
      <c r="AF212" s="3">
        <v>128181</v>
      </c>
      <c r="AG212" s="3">
        <v>0</v>
      </c>
      <c r="AH212" s="3">
        <v>560</v>
      </c>
      <c r="AI212" s="3">
        <v>0</v>
      </c>
      <c r="AJ212" s="3">
        <v>0</v>
      </c>
      <c r="AK212" s="3" t="s">
        <v>1213</v>
      </c>
      <c r="AL212" s="3" t="s">
        <v>10</v>
      </c>
    </row>
    <row r="213" spans="1:38" x14ac:dyDescent="0.25">
      <c r="A213" t="s">
        <v>957</v>
      </c>
      <c r="B213">
        <f>COUNTIFS(F:F,F207)</f>
        <v>2</v>
      </c>
      <c r="C213">
        <f>COUNTIFS(D:D,D207,F:F,F207)</f>
        <v>1</v>
      </c>
      <c r="D213" t="str">
        <f>LEFT(A213,5)</f>
        <v>21411</v>
      </c>
      <c r="E213" t="s">
        <v>958</v>
      </c>
      <c r="F213" t="str">
        <f>CONCATENATE("W",E213)</f>
        <v>WDDFH33X28J337018</v>
      </c>
      <c r="G213" t="s">
        <v>1154</v>
      </c>
      <c r="I213" s="1" t="s">
        <v>1128</v>
      </c>
      <c r="J213">
        <v>35926</v>
      </c>
      <c r="K213" t="s">
        <v>274</v>
      </c>
      <c r="L213" s="1">
        <v>0.74305555555555547</v>
      </c>
      <c r="M213">
        <v>359260</v>
      </c>
      <c r="N213">
        <v>1</v>
      </c>
      <c r="O213" t="s">
        <v>959</v>
      </c>
      <c r="P213" t="s">
        <v>15</v>
      </c>
      <c r="Q213" t="s">
        <v>960</v>
      </c>
      <c r="R213">
        <v>20075440406</v>
      </c>
      <c r="S213" t="s">
        <v>961</v>
      </c>
      <c r="T213" t="s">
        <v>5</v>
      </c>
      <c r="U213">
        <v>3300</v>
      </c>
      <c r="V213" t="s">
        <v>6</v>
      </c>
      <c r="W213" t="s">
        <v>7</v>
      </c>
      <c r="X213">
        <v>376</v>
      </c>
      <c r="Y213">
        <v>154692592</v>
      </c>
      <c r="AA213" t="s">
        <v>962</v>
      </c>
      <c r="AB213" t="s">
        <v>963</v>
      </c>
      <c r="AC213">
        <v>9</v>
      </c>
      <c r="AD213">
        <v>48471</v>
      </c>
      <c r="AE213">
        <v>87248</v>
      </c>
      <c r="AF213">
        <v>0</v>
      </c>
      <c r="AG213">
        <v>180</v>
      </c>
      <c r="AH213">
        <v>194633</v>
      </c>
      <c r="AI213" t="s">
        <v>9</v>
      </c>
      <c r="AJ213" t="s">
        <v>10</v>
      </c>
    </row>
    <row r="214" spans="1:38" x14ac:dyDescent="0.25">
      <c r="A214" t="s">
        <v>315</v>
      </c>
      <c r="B214">
        <f>COUNTIFS(F:F,F208)</f>
        <v>8</v>
      </c>
      <c r="C214">
        <f>COUNTIFS(D:D,D208,F:F,F208)</f>
        <v>1</v>
      </c>
      <c r="D214" t="str">
        <f>LEFT(A214,5)</f>
        <v>21416</v>
      </c>
      <c r="E214" t="s">
        <v>316</v>
      </c>
      <c r="F214" t="str">
        <f>CONCATENATE("W",E214)</f>
        <v>WDDGF4HB3DA696000</v>
      </c>
      <c r="G214" t="s">
        <v>1163</v>
      </c>
      <c r="H214">
        <v>2012</v>
      </c>
      <c r="I214" s="1" t="s">
        <v>1128</v>
      </c>
      <c r="J214">
        <v>62506</v>
      </c>
      <c r="K214" t="s">
        <v>151</v>
      </c>
      <c r="L214" s="1">
        <v>0.38055555555555554</v>
      </c>
      <c r="M214">
        <v>625060</v>
      </c>
      <c r="N214">
        <v>1</v>
      </c>
      <c r="O214" t="s">
        <v>199</v>
      </c>
      <c r="P214" t="s">
        <v>2</v>
      </c>
      <c r="Q214" t="s">
        <v>317</v>
      </c>
      <c r="R214">
        <v>13197980</v>
      </c>
      <c r="S214" t="s">
        <v>318</v>
      </c>
      <c r="T214" t="s">
        <v>5</v>
      </c>
      <c r="U214">
        <v>3300</v>
      </c>
      <c r="V214" t="s">
        <v>6</v>
      </c>
      <c r="W214" t="s">
        <v>7</v>
      </c>
      <c r="X214">
        <v>376</v>
      </c>
      <c r="Y214">
        <v>154520774</v>
      </c>
      <c r="AC214">
        <v>9</v>
      </c>
      <c r="AD214">
        <v>42727</v>
      </c>
      <c r="AE214">
        <v>72636</v>
      </c>
      <c r="AF214">
        <v>0</v>
      </c>
      <c r="AG214">
        <v>170</v>
      </c>
      <c r="AH214">
        <v>236242</v>
      </c>
      <c r="AI214" t="s">
        <v>9</v>
      </c>
      <c r="AJ214" t="s">
        <v>10</v>
      </c>
    </row>
    <row r="215" spans="1:38" x14ac:dyDescent="0.25">
      <c r="A215" t="s">
        <v>929</v>
      </c>
      <c r="B215">
        <f>COUNTIFS(F:F,F209)</f>
        <v>2</v>
      </c>
      <c r="C215">
        <f>COUNTIFS(D:D,D209,F:F,F209)</f>
        <v>1</v>
      </c>
      <c r="D215" s="3" t="s">
        <v>1354</v>
      </c>
      <c r="E215" s="3" t="s">
        <v>921</v>
      </c>
      <c r="F215" s="3" t="str">
        <f>CONCATENATE("W", E215)</f>
        <v>WDDGF4HB3BA509397</v>
      </c>
      <c r="G215" s="3" t="s">
        <v>1163</v>
      </c>
      <c r="H215" s="3">
        <v>2012</v>
      </c>
      <c r="I215" s="5" t="s">
        <v>1128</v>
      </c>
      <c r="J215" s="3">
        <v>35769</v>
      </c>
      <c r="K215" s="3" t="s">
        <v>494</v>
      </c>
      <c r="O215" s="3" t="s">
        <v>930</v>
      </c>
      <c r="P215" s="3" t="s">
        <v>2</v>
      </c>
      <c r="T215" s="3" t="s">
        <v>923</v>
      </c>
      <c r="U215" s="3">
        <v>13884064</v>
      </c>
      <c r="V215" s="3" t="s">
        <v>924</v>
      </c>
      <c r="W215" s="3" t="s">
        <v>5</v>
      </c>
      <c r="X215" s="3">
        <v>3300</v>
      </c>
      <c r="Y215" s="3" t="s">
        <v>6</v>
      </c>
      <c r="Z215" s="3" t="s">
        <v>7</v>
      </c>
      <c r="AA215" s="3">
        <v>-376</v>
      </c>
      <c r="AB215" s="3">
        <v>4432972</v>
      </c>
      <c r="AC215" s="3" t="s">
        <v>925</v>
      </c>
      <c r="AD215" s="3">
        <v>9</v>
      </c>
      <c r="AE215" s="3">
        <v>48471</v>
      </c>
      <c r="AF215" s="3">
        <v>87248</v>
      </c>
      <c r="AG215" s="3">
        <v>0</v>
      </c>
      <c r="AH215" s="3">
        <v>210</v>
      </c>
      <c r="AI215" s="3">
        <v>0</v>
      </c>
      <c r="AJ215" s="3">
        <v>0</v>
      </c>
      <c r="AK215" s="3" t="s">
        <v>1213</v>
      </c>
      <c r="AL215" s="3" t="s">
        <v>10</v>
      </c>
    </row>
    <row r="216" spans="1:38" x14ac:dyDescent="0.25">
      <c r="A216" t="s">
        <v>149</v>
      </c>
      <c r="B216">
        <f>COUNTIFS(F:F,F210)</f>
        <v>4</v>
      </c>
      <c r="C216">
        <f>COUNTIFS(D:D,D210,F:F,F210)</f>
        <v>1</v>
      </c>
      <c r="D216" t="str">
        <f>LEFT(A216,5)</f>
        <v>21417</v>
      </c>
      <c r="E216" t="s">
        <v>150</v>
      </c>
      <c r="F216" t="str">
        <f>CONCATENATE("W",E216)</f>
        <v>WDDGF4HB3EA895081</v>
      </c>
      <c r="G216" t="s">
        <v>1162</v>
      </c>
      <c r="H216">
        <v>2013</v>
      </c>
      <c r="I216" s="1" t="s">
        <v>1128</v>
      </c>
      <c r="J216">
        <v>11224</v>
      </c>
      <c r="K216" t="s">
        <v>151</v>
      </c>
      <c r="L216" s="1">
        <v>0.4375</v>
      </c>
      <c r="M216">
        <v>112240</v>
      </c>
      <c r="N216">
        <v>1</v>
      </c>
      <c r="O216" t="s">
        <v>152</v>
      </c>
      <c r="P216" t="s">
        <v>15</v>
      </c>
      <c r="Q216" t="s">
        <v>153</v>
      </c>
      <c r="R216">
        <v>30672529073</v>
      </c>
      <c r="S216" t="s">
        <v>154</v>
      </c>
      <c r="T216" t="s">
        <v>5</v>
      </c>
      <c r="U216">
        <v>3300</v>
      </c>
      <c r="V216" t="s">
        <v>6</v>
      </c>
      <c r="W216" t="s">
        <v>7</v>
      </c>
      <c r="X216">
        <v>376</v>
      </c>
      <c r="Y216">
        <v>154370725</v>
      </c>
      <c r="AA216" t="s">
        <v>155</v>
      </c>
      <c r="AB216" t="s">
        <v>156</v>
      </c>
      <c r="AC216">
        <v>9</v>
      </c>
      <c r="AD216">
        <v>42727</v>
      </c>
      <c r="AE216">
        <v>21364</v>
      </c>
      <c r="AF216">
        <v>0</v>
      </c>
      <c r="AG216">
        <v>50</v>
      </c>
      <c r="AH216">
        <v>0</v>
      </c>
      <c r="AI216" t="s">
        <v>9</v>
      </c>
      <c r="AJ216" t="s">
        <v>10</v>
      </c>
    </row>
    <row r="217" spans="1:38" x14ac:dyDescent="0.25">
      <c r="A217" t="s">
        <v>943</v>
      </c>
      <c r="B217">
        <f>COUNTIFS(F:F,F211)</f>
        <v>2</v>
      </c>
      <c r="C217">
        <f>COUNTIFS(D:D,D211,F:F,F211)</f>
        <v>1</v>
      </c>
      <c r="D217" t="str">
        <f>LEFT(A217,5)</f>
        <v>21419</v>
      </c>
      <c r="E217" t="s">
        <v>944</v>
      </c>
      <c r="F217" t="str">
        <f>CONCATENATE("W",E217)</f>
        <v>WDDHF7CB1BA256061</v>
      </c>
      <c r="G217" t="s">
        <v>1178</v>
      </c>
      <c r="I217" s="1" t="s">
        <v>1128</v>
      </c>
      <c r="J217">
        <v>27721</v>
      </c>
      <c r="K217" t="s">
        <v>151</v>
      </c>
      <c r="L217" s="1">
        <v>0.70833333333333337</v>
      </c>
      <c r="M217">
        <v>277210</v>
      </c>
      <c r="N217">
        <v>1</v>
      </c>
      <c r="O217" t="s">
        <v>945</v>
      </c>
      <c r="P217" t="s">
        <v>15</v>
      </c>
      <c r="Q217" t="s">
        <v>946</v>
      </c>
      <c r="R217">
        <v>30631626609</v>
      </c>
      <c r="S217" t="s">
        <v>947</v>
      </c>
      <c r="T217" t="s">
        <v>5</v>
      </c>
      <c r="U217">
        <v>3300</v>
      </c>
      <c r="V217" t="s">
        <v>6</v>
      </c>
      <c r="W217" t="s">
        <v>7</v>
      </c>
      <c r="X217">
        <v>376</v>
      </c>
      <c r="Y217">
        <v>4439694</v>
      </c>
      <c r="AA217" t="s">
        <v>948</v>
      </c>
      <c r="AB217" t="s">
        <v>949</v>
      </c>
      <c r="AC217">
        <v>9</v>
      </c>
      <c r="AD217">
        <v>48471</v>
      </c>
      <c r="AE217">
        <v>130872</v>
      </c>
      <c r="AF217">
        <v>0</v>
      </c>
      <c r="AG217">
        <v>270</v>
      </c>
      <c r="AH217">
        <v>879514</v>
      </c>
      <c r="AI217" t="s">
        <v>9</v>
      </c>
      <c r="AJ217" t="s">
        <v>10</v>
      </c>
    </row>
    <row r="218" spans="1:38" x14ac:dyDescent="0.25">
      <c r="A218" t="s">
        <v>957</v>
      </c>
      <c r="B218">
        <f>COUNTIFS(F:F,F212)</f>
        <v>4</v>
      </c>
      <c r="C218">
        <f>COUNTIFS(D:D,D212,F:F,F212)</f>
        <v>1</v>
      </c>
      <c r="D218" s="3" t="s">
        <v>1311</v>
      </c>
      <c r="E218" s="3" t="s">
        <v>958</v>
      </c>
      <c r="F218" s="3" t="str">
        <f>CONCATENATE("W", E218)</f>
        <v>WDDFH33X28J337018</v>
      </c>
      <c r="G218" s="3" t="s">
        <v>1154</v>
      </c>
      <c r="H218" s="3">
        <v>2008</v>
      </c>
      <c r="I218" s="5" t="s">
        <v>1128</v>
      </c>
      <c r="J218" s="3">
        <v>35926</v>
      </c>
      <c r="K218" s="3" t="s">
        <v>274</v>
      </c>
      <c r="O218" s="3" t="s">
        <v>959</v>
      </c>
      <c r="P218" s="3" t="s">
        <v>15</v>
      </c>
      <c r="T218" s="3" t="s">
        <v>960</v>
      </c>
      <c r="U218" s="3">
        <v>20075440406</v>
      </c>
      <c r="V218" s="3" t="s">
        <v>961</v>
      </c>
      <c r="W218" s="3" t="s">
        <v>5</v>
      </c>
      <c r="X218" s="3">
        <v>3300</v>
      </c>
      <c r="Y218" s="3" t="s">
        <v>6</v>
      </c>
      <c r="Z218" s="3" t="s">
        <v>7</v>
      </c>
      <c r="AA218" s="3">
        <v>376</v>
      </c>
      <c r="AB218" s="3">
        <v>154692592</v>
      </c>
      <c r="AC218" s="3" t="s">
        <v>962</v>
      </c>
      <c r="AD218" s="3">
        <v>9</v>
      </c>
      <c r="AE218" s="3">
        <v>48471</v>
      </c>
      <c r="AF218" s="3">
        <v>87248</v>
      </c>
      <c r="AG218" s="3">
        <v>0</v>
      </c>
      <c r="AH218" s="3">
        <v>420</v>
      </c>
      <c r="AI218" s="3">
        <v>0</v>
      </c>
      <c r="AJ218" s="3">
        <v>0</v>
      </c>
      <c r="AK218" s="3" t="s">
        <v>1213</v>
      </c>
      <c r="AL218" s="3" t="s">
        <v>10</v>
      </c>
    </row>
    <row r="219" spans="1:38" hidden="1" x14ac:dyDescent="0.25">
      <c r="A219" t="s">
        <v>1023</v>
      </c>
      <c r="D219" t="str">
        <f>LEFT(A219,5)</f>
        <v>21801</v>
      </c>
      <c r="E219" t="s">
        <v>1024</v>
      </c>
      <c r="F219" t="str">
        <f>CONCATENATE("W",E219)</f>
        <v>WDDGF0CB8CA658308</v>
      </c>
      <c r="G219" t="s">
        <v>1157</v>
      </c>
      <c r="I219" s="1" t="s">
        <v>1128</v>
      </c>
      <c r="J219">
        <v>99471</v>
      </c>
      <c r="K219" t="s">
        <v>359</v>
      </c>
      <c r="L219" s="1">
        <v>0.75</v>
      </c>
      <c r="M219">
        <v>994710</v>
      </c>
      <c r="N219">
        <v>1</v>
      </c>
      <c r="O219" t="s">
        <v>1025</v>
      </c>
      <c r="P219" t="s">
        <v>15</v>
      </c>
      <c r="Q219" t="s">
        <v>1026</v>
      </c>
      <c r="R219">
        <v>23148989729</v>
      </c>
      <c r="S219" t="s">
        <v>1027</v>
      </c>
      <c r="T219" t="s">
        <v>1028</v>
      </c>
      <c r="U219">
        <v>5730</v>
      </c>
      <c r="V219" t="s">
        <v>1029</v>
      </c>
      <c r="W219" t="s">
        <v>7</v>
      </c>
      <c r="X219">
        <v>2657</v>
      </c>
      <c r="Y219">
        <v>15400643</v>
      </c>
      <c r="AA219" t="s">
        <v>1030</v>
      </c>
      <c r="AB219" t="s">
        <v>1031</v>
      </c>
      <c r="AC219">
        <v>9</v>
      </c>
      <c r="AD219">
        <v>42727</v>
      </c>
      <c r="AE219">
        <v>286271</v>
      </c>
      <c r="AF219">
        <v>0</v>
      </c>
      <c r="AG219">
        <v>670</v>
      </c>
      <c r="AH219">
        <v>217697</v>
      </c>
      <c r="AI219" t="s">
        <v>9</v>
      </c>
      <c r="AJ219" t="s">
        <v>10</v>
      </c>
    </row>
    <row r="220" spans="1:38" x14ac:dyDescent="0.25">
      <c r="A220" t="s">
        <v>964</v>
      </c>
      <c r="B220">
        <f>COUNTIFS(F:F,F214)</f>
        <v>2</v>
      </c>
      <c r="C220">
        <f>COUNTIFS(D:D,D214,F:F,F214)</f>
        <v>1</v>
      </c>
      <c r="D220" t="str">
        <f>LEFT(A220,5)</f>
        <v>21424</v>
      </c>
      <c r="E220" t="s">
        <v>965</v>
      </c>
      <c r="F220" t="str">
        <f>CONCATENATE("W",E220)</f>
        <v>WDDFH3CB0BJ673049</v>
      </c>
      <c r="G220" t="s">
        <v>1155</v>
      </c>
      <c r="I220" s="1" t="s">
        <v>1128</v>
      </c>
      <c r="J220">
        <v>19432</v>
      </c>
      <c r="K220" t="s">
        <v>458</v>
      </c>
      <c r="L220" s="1">
        <v>0.54166666666666663</v>
      </c>
      <c r="M220">
        <v>194320</v>
      </c>
      <c r="N220">
        <v>1</v>
      </c>
      <c r="O220" t="s">
        <v>966</v>
      </c>
      <c r="P220" t="s">
        <v>2</v>
      </c>
      <c r="Q220" t="s">
        <v>967</v>
      </c>
      <c r="R220">
        <v>14207914</v>
      </c>
      <c r="S220" t="s">
        <v>968</v>
      </c>
      <c r="T220" t="s">
        <v>202</v>
      </c>
      <c r="U220">
        <v>3364</v>
      </c>
      <c r="V220" t="s">
        <v>6</v>
      </c>
      <c r="W220" t="s">
        <v>7</v>
      </c>
      <c r="X220">
        <v>3758</v>
      </c>
      <c r="Y220">
        <v>15521414</v>
      </c>
      <c r="AC220">
        <v>9</v>
      </c>
      <c r="AD220">
        <v>48471</v>
      </c>
      <c r="AE220">
        <v>92095</v>
      </c>
      <c r="AF220">
        <v>0</v>
      </c>
      <c r="AG220">
        <v>190</v>
      </c>
      <c r="AH220">
        <v>172340</v>
      </c>
      <c r="AI220" t="s">
        <v>9</v>
      </c>
      <c r="AJ220" t="s">
        <v>10</v>
      </c>
    </row>
    <row r="221" spans="1:38" hidden="1" x14ac:dyDescent="0.25">
      <c r="A221" t="s">
        <v>1023</v>
      </c>
      <c r="D221" s="3" t="s">
        <v>1328</v>
      </c>
      <c r="E221" s="3" t="s">
        <v>1024</v>
      </c>
      <c r="F221" s="3" t="str">
        <f>CONCATENATE("W", E221)</f>
        <v>WDDGF0CB8CA658308</v>
      </c>
      <c r="G221" s="3" t="s">
        <v>1157</v>
      </c>
      <c r="H221" s="3">
        <v>2008</v>
      </c>
      <c r="I221" s="5" t="s">
        <v>1128</v>
      </c>
      <c r="J221" s="3">
        <v>99471</v>
      </c>
      <c r="K221" s="3" t="s">
        <v>359</v>
      </c>
      <c r="O221" s="3" t="s">
        <v>1025</v>
      </c>
      <c r="P221" s="3" t="s">
        <v>15</v>
      </c>
      <c r="T221" s="3" t="s">
        <v>1026</v>
      </c>
      <c r="U221" s="3">
        <v>23148989729</v>
      </c>
      <c r="V221" s="3" t="s">
        <v>1027</v>
      </c>
      <c r="W221" s="3" t="s">
        <v>1028</v>
      </c>
      <c r="X221" s="3">
        <v>5730</v>
      </c>
      <c r="Y221" s="3" t="s">
        <v>1029</v>
      </c>
      <c r="Z221" s="3" t="s">
        <v>7</v>
      </c>
      <c r="AA221" s="3">
        <v>2657</v>
      </c>
      <c r="AB221" s="3">
        <v>15400643</v>
      </c>
      <c r="AC221" s="3" t="s">
        <v>1030</v>
      </c>
      <c r="AD221" s="3">
        <v>9</v>
      </c>
      <c r="AE221" s="3">
        <v>42727</v>
      </c>
      <c r="AF221" s="3">
        <v>286271</v>
      </c>
      <c r="AG221" s="3">
        <v>0</v>
      </c>
      <c r="AH221" s="3">
        <v>30</v>
      </c>
      <c r="AI221" s="3">
        <v>0</v>
      </c>
      <c r="AJ221" s="3">
        <v>0</v>
      </c>
      <c r="AK221" s="3" t="s">
        <v>1213</v>
      </c>
      <c r="AL221" s="3" t="s">
        <v>10</v>
      </c>
    </row>
    <row r="222" spans="1:38" x14ac:dyDescent="0.25">
      <c r="A222" t="s">
        <v>333</v>
      </c>
      <c r="B222">
        <f>COUNTIFS(F:F,F216)</f>
        <v>2</v>
      </c>
      <c r="C222">
        <f>COUNTIFS(D:D,D216,F:F,F216)</f>
        <v>1</v>
      </c>
      <c r="D222" s="3" t="s">
        <v>1310</v>
      </c>
      <c r="E222" s="3" t="s">
        <v>327</v>
      </c>
      <c r="F222" s="3" t="str">
        <f>CONCATENATE("W", E222)</f>
        <v>WDDBF4EB5EJ107061</v>
      </c>
      <c r="G222" s="3" t="s">
        <v>1154</v>
      </c>
      <c r="H222" s="4">
        <v>2013</v>
      </c>
      <c r="I222" s="5" t="s">
        <v>1128</v>
      </c>
      <c r="J222" s="3">
        <v>16608</v>
      </c>
      <c r="K222" s="3" t="s">
        <v>334</v>
      </c>
      <c r="O222" s="3" t="s">
        <v>21</v>
      </c>
      <c r="P222" s="3" t="s">
        <v>2</v>
      </c>
      <c r="T222" s="3" t="s">
        <v>329</v>
      </c>
      <c r="U222" s="3">
        <v>35491990</v>
      </c>
      <c r="V222" s="3" t="s">
        <v>330</v>
      </c>
      <c r="W222" s="3" t="s">
        <v>331</v>
      </c>
      <c r="X222" s="3">
        <v>3400</v>
      </c>
      <c r="Y222" s="3" t="s">
        <v>88</v>
      </c>
      <c r="Z222" s="3" t="s">
        <v>7</v>
      </c>
      <c r="AA222" s="3">
        <v>379</v>
      </c>
      <c r="AB222" s="3">
        <v>154614304</v>
      </c>
      <c r="AC222" s="3" t="s">
        <v>332</v>
      </c>
      <c r="AD222" s="3">
        <v>9</v>
      </c>
      <c r="AE222" s="3">
        <v>48471</v>
      </c>
      <c r="AF222" s="3">
        <v>87248</v>
      </c>
      <c r="AG222" s="3">
        <v>0</v>
      </c>
      <c r="AH222" s="3">
        <v>230</v>
      </c>
      <c r="AI222" s="3">
        <v>0</v>
      </c>
      <c r="AJ222" s="3">
        <v>0</v>
      </c>
      <c r="AK222" s="3" t="s">
        <v>1213</v>
      </c>
      <c r="AL222" s="3" t="s">
        <v>10</v>
      </c>
    </row>
    <row r="223" spans="1:38" x14ac:dyDescent="0.25">
      <c r="A223" t="s">
        <v>456</v>
      </c>
      <c r="B223">
        <f>COUNTIFS(F:F,F217)</f>
        <v>2</v>
      </c>
      <c r="C223">
        <f>COUNTIFS(D:D,D217,F:F,F217)</f>
        <v>1</v>
      </c>
      <c r="D223" t="str">
        <f>LEFT(A223,5)</f>
        <v>21431</v>
      </c>
      <c r="E223" t="s">
        <v>457</v>
      </c>
      <c r="F223" t="str">
        <f>CONCATENATE("W",E223)</f>
        <v>WDDFH33X68J225550</v>
      </c>
      <c r="G223" t="s">
        <v>1154</v>
      </c>
      <c r="H223">
        <v>2008</v>
      </c>
      <c r="I223" s="1" t="s">
        <v>1128</v>
      </c>
      <c r="J223">
        <v>58451</v>
      </c>
      <c r="K223" t="s">
        <v>458</v>
      </c>
      <c r="L223" s="1">
        <v>0.72916666666666663</v>
      </c>
      <c r="M223">
        <v>584510</v>
      </c>
      <c r="N223">
        <v>1</v>
      </c>
      <c r="O223" t="s">
        <v>459</v>
      </c>
      <c r="P223" t="s">
        <v>2</v>
      </c>
      <c r="Q223" t="s">
        <v>460</v>
      </c>
      <c r="R223">
        <v>31902834</v>
      </c>
      <c r="S223" t="s">
        <v>461</v>
      </c>
      <c r="T223" t="s">
        <v>5</v>
      </c>
      <c r="U223">
        <v>3300</v>
      </c>
      <c r="V223" t="s">
        <v>6</v>
      </c>
      <c r="W223" t="s">
        <v>7</v>
      </c>
      <c r="X223">
        <v>376</v>
      </c>
      <c r="Y223">
        <v>154410057</v>
      </c>
      <c r="AA223" t="s">
        <v>462</v>
      </c>
      <c r="AC223">
        <v>9</v>
      </c>
      <c r="AD223">
        <v>48471</v>
      </c>
      <c r="AE223">
        <v>101789</v>
      </c>
      <c r="AF223">
        <v>0</v>
      </c>
      <c r="AG223">
        <v>210</v>
      </c>
      <c r="AH223">
        <v>172340</v>
      </c>
      <c r="AI223" t="s">
        <v>9</v>
      </c>
      <c r="AJ223" t="s">
        <v>10</v>
      </c>
    </row>
    <row r="224" spans="1:38" x14ac:dyDescent="0.25">
      <c r="A224" t="s">
        <v>548</v>
      </c>
      <c r="B224">
        <f>COUNTIFS(F:F,F218)</f>
        <v>2</v>
      </c>
      <c r="C224">
        <f>COUNTIFS(D:D,D218,F:F,F218)</f>
        <v>1</v>
      </c>
      <c r="D224" s="3" t="s">
        <v>1245</v>
      </c>
      <c r="E224" s="3" t="s">
        <v>549</v>
      </c>
      <c r="F224" s="3" t="str">
        <f>CONCATENATE("W", E224)</f>
        <v>WDCBB8GB5BA699187</v>
      </c>
      <c r="G224" s="3" t="s">
        <v>1145</v>
      </c>
      <c r="H224" s="3">
        <v>2011</v>
      </c>
      <c r="I224" s="5" t="s">
        <v>1128</v>
      </c>
      <c r="J224" s="3">
        <v>77480</v>
      </c>
      <c r="K224" s="3" t="s">
        <v>57</v>
      </c>
      <c r="O224" s="3" t="s">
        <v>550</v>
      </c>
      <c r="P224" s="3" t="s">
        <v>15</v>
      </c>
      <c r="T224" s="3" t="s">
        <v>551</v>
      </c>
      <c r="U224" s="3">
        <v>30547499952</v>
      </c>
      <c r="V224" s="3" t="s">
        <v>552</v>
      </c>
      <c r="W224" s="3" t="s">
        <v>45</v>
      </c>
      <c r="X224" s="3"/>
      <c r="Y224" s="3" t="s">
        <v>6</v>
      </c>
      <c r="Z224" s="3" t="s">
        <v>7</v>
      </c>
      <c r="AA224" s="3">
        <v>3757</v>
      </c>
      <c r="AB224" s="3">
        <v>15672040</v>
      </c>
      <c r="AC224" s="3"/>
      <c r="AD224" s="3">
        <v>9</v>
      </c>
      <c r="AE224" s="3">
        <v>48471</v>
      </c>
      <c r="AF224" s="3">
        <v>106636</v>
      </c>
      <c r="AG224" s="3">
        <v>0</v>
      </c>
      <c r="AH224" s="3">
        <v>180</v>
      </c>
      <c r="AI224" s="3">
        <v>0</v>
      </c>
      <c r="AJ224" s="3">
        <v>0</v>
      </c>
      <c r="AK224" s="3" t="s">
        <v>1213</v>
      </c>
      <c r="AL224" s="3" t="s">
        <v>10</v>
      </c>
    </row>
    <row r="225" spans="1:38" x14ac:dyDescent="0.25">
      <c r="A225" t="s">
        <v>721</v>
      </c>
      <c r="B225">
        <f>COUNTIFS(F:F,F219)</f>
        <v>4</v>
      </c>
      <c r="C225">
        <f>COUNTIFS(D:D,D219,F:F,F219)</f>
        <v>1</v>
      </c>
      <c r="D225" t="str">
        <f>LEFT(A225,5)</f>
        <v>21433</v>
      </c>
      <c r="E225" t="s">
        <v>717</v>
      </c>
      <c r="F225" t="str">
        <f>CONCATENATE("W",E225)</f>
        <v>WDCBB8GB8BA656477</v>
      </c>
      <c r="G225" t="s">
        <v>1145</v>
      </c>
      <c r="H225">
        <v>2011</v>
      </c>
      <c r="I225" s="1" t="s">
        <v>1128</v>
      </c>
      <c r="J225">
        <v>45752</v>
      </c>
      <c r="K225" t="s">
        <v>261</v>
      </c>
      <c r="L225" s="1">
        <v>0.72916666666666663</v>
      </c>
      <c r="M225">
        <v>457520</v>
      </c>
      <c r="N225">
        <v>1</v>
      </c>
      <c r="O225" t="s">
        <v>722</v>
      </c>
      <c r="P225" t="s">
        <v>15</v>
      </c>
      <c r="Q225" t="s">
        <v>719</v>
      </c>
      <c r="R225">
        <v>20075851228</v>
      </c>
      <c r="S225" t="s">
        <v>720</v>
      </c>
      <c r="T225" t="s">
        <v>79</v>
      </c>
      <c r="U225">
        <v>3360</v>
      </c>
      <c r="V225" t="s">
        <v>6</v>
      </c>
      <c r="W225" t="s">
        <v>7</v>
      </c>
      <c r="X225">
        <v>3755</v>
      </c>
      <c r="Y225">
        <v>422768</v>
      </c>
      <c r="AC225">
        <v>9</v>
      </c>
      <c r="AD225">
        <v>48471</v>
      </c>
      <c r="AE225">
        <v>121178</v>
      </c>
      <c r="AF225">
        <v>0</v>
      </c>
      <c r="AG225">
        <v>250</v>
      </c>
      <c r="AH225">
        <v>523352</v>
      </c>
      <c r="AI225" t="s">
        <v>9</v>
      </c>
      <c r="AJ225" t="s">
        <v>10</v>
      </c>
    </row>
    <row r="226" spans="1:38" x14ac:dyDescent="0.25">
      <c r="A226" t="s">
        <v>716</v>
      </c>
      <c r="B226">
        <f>COUNTIFS(F:F,F220)</f>
        <v>2</v>
      </c>
      <c r="C226">
        <f>COUNTIFS(D:D,D220,F:F,F220)</f>
        <v>1</v>
      </c>
      <c r="D226" s="3" t="s">
        <v>1246</v>
      </c>
      <c r="E226" s="3" t="s">
        <v>717</v>
      </c>
      <c r="F226" s="3" t="str">
        <f>CONCATENATE("W", E226)</f>
        <v>WDCBB8GB8BA656477</v>
      </c>
      <c r="G226" s="3" t="s">
        <v>1145</v>
      </c>
      <c r="H226" s="3">
        <v>2011</v>
      </c>
      <c r="I226" s="5" t="s">
        <v>1128</v>
      </c>
      <c r="J226" s="3">
        <v>45752</v>
      </c>
      <c r="K226" s="3" t="s">
        <v>334</v>
      </c>
      <c r="O226" s="3" t="s">
        <v>718</v>
      </c>
      <c r="P226" s="3" t="s">
        <v>15</v>
      </c>
      <c r="T226" s="3" t="s">
        <v>719</v>
      </c>
      <c r="U226" s="3">
        <v>20075851228</v>
      </c>
      <c r="V226" s="3" t="s">
        <v>720</v>
      </c>
      <c r="W226" s="3" t="s">
        <v>79</v>
      </c>
      <c r="X226" s="3">
        <v>3360</v>
      </c>
      <c r="Y226" s="3" t="s">
        <v>6</v>
      </c>
      <c r="Z226" s="3" t="s">
        <v>7</v>
      </c>
      <c r="AA226" s="3">
        <v>3755</v>
      </c>
      <c r="AB226" s="3">
        <v>422768</v>
      </c>
      <c r="AC226" s="3"/>
      <c r="AD226" s="3">
        <v>9</v>
      </c>
      <c r="AE226" s="3">
        <v>48471</v>
      </c>
      <c r="AF226" s="3">
        <v>72707</v>
      </c>
      <c r="AG226" s="3">
        <v>0</v>
      </c>
      <c r="AH226" s="3">
        <v>260</v>
      </c>
      <c r="AI226" s="3">
        <v>0</v>
      </c>
      <c r="AJ226" s="3">
        <v>0</v>
      </c>
      <c r="AK226" s="3" t="s">
        <v>1213</v>
      </c>
      <c r="AL226" s="3" t="s">
        <v>10</v>
      </c>
    </row>
    <row r="227" spans="1:38" x14ac:dyDescent="0.25">
      <c r="A227" t="s">
        <v>259</v>
      </c>
      <c r="B227">
        <f>COUNTIFS(F:F,F221)</f>
        <v>4</v>
      </c>
      <c r="C227">
        <f>COUNTIFS(D:D,D221,F:F,F221)</f>
        <v>1</v>
      </c>
      <c r="D227" t="str">
        <f>LEFT(A227,5)</f>
        <v>21439</v>
      </c>
      <c r="E227" t="s">
        <v>260</v>
      </c>
      <c r="F227" t="str">
        <f>CONCATENATE("W",E227)</f>
        <v>WDCBB8GB8BA659489</v>
      </c>
      <c r="G227" t="s">
        <v>1142</v>
      </c>
      <c r="H227">
        <v>2011</v>
      </c>
      <c r="I227" s="1" t="s">
        <v>1128</v>
      </c>
      <c r="J227">
        <v>153882</v>
      </c>
      <c r="K227" t="s">
        <v>261</v>
      </c>
      <c r="L227" s="1">
        <v>0.75</v>
      </c>
      <c r="M227">
        <v>1538820</v>
      </c>
      <c r="N227">
        <v>1</v>
      </c>
      <c r="O227" t="s">
        <v>262</v>
      </c>
      <c r="P227" t="s">
        <v>15</v>
      </c>
      <c r="Q227" t="s">
        <v>263</v>
      </c>
      <c r="R227">
        <v>27200880485</v>
      </c>
      <c r="S227" t="s">
        <v>264</v>
      </c>
      <c r="T227" t="s">
        <v>265</v>
      </c>
      <c r="U227">
        <v>3580</v>
      </c>
      <c r="V227" t="s">
        <v>266</v>
      </c>
      <c r="W227" t="s">
        <v>7</v>
      </c>
      <c r="X227">
        <v>376</v>
      </c>
      <c r="Y227">
        <v>154843854</v>
      </c>
      <c r="AA227" t="s">
        <v>267</v>
      </c>
      <c r="AC227">
        <v>9</v>
      </c>
      <c r="AD227">
        <v>48471</v>
      </c>
      <c r="AE227">
        <v>203578</v>
      </c>
      <c r="AF227">
        <v>0</v>
      </c>
      <c r="AG227">
        <v>420</v>
      </c>
      <c r="AH227">
        <v>1157380</v>
      </c>
      <c r="AI227" t="s">
        <v>9</v>
      </c>
      <c r="AJ227" t="s">
        <v>10</v>
      </c>
    </row>
    <row r="228" spans="1:38" x14ac:dyDescent="0.25">
      <c r="A228" t="s">
        <v>1049</v>
      </c>
      <c r="B228">
        <f>COUNTIFS(F:F,F222)</f>
        <v>4</v>
      </c>
      <c r="C228">
        <f>COUNTIFS(D:D,D222,F:F,F222)</f>
        <v>1</v>
      </c>
      <c r="D228" s="3" t="s">
        <v>1325</v>
      </c>
      <c r="E228" s="3" t="s">
        <v>1050</v>
      </c>
      <c r="F228" s="3" t="str">
        <f>CONCATENATE("W", E228)</f>
        <v>WDDGF0CB1CA539032</v>
      </c>
      <c r="G228" s="3" t="s">
        <v>1157</v>
      </c>
      <c r="H228" s="3">
        <v>2008</v>
      </c>
      <c r="I228" s="5" t="s">
        <v>1128</v>
      </c>
      <c r="J228" s="3">
        <v>75468</v>
      </c>
      <c r="K228" s="3" t="s">
        <v>1051</v>
      </c>
      <c r="O228" s="3" t="s">
        <v>1052</v>
      </c>
      <c r="P228" s="3" t="s">
        <v>2</v>
      </c>
      <c r="T228" s="3" t="s">
        <v>1053</v>
      </c>
      <c r="U228" s="3">
        <v>27208788</v>
      </c>
      <c r="V228" s="3" t="s">
        <v>1054</v>
      </c>
      <c r="W228" s="3" t="s">
        <v>5</v>
      </c>
      <c r="X228" s="3">
        <v>3300</v>
      </c>
      <c r="Y228" s="3" t="s">
        <v>6</v>
      </c>
      <c r="Z228" s="3" t="s">
        <v>7</v>
      </c>
      <c r="AA228" s="3">
        <v>376</v>
      </c>
      <c r="AB228" s="3">
        <v>154286042</v>
      </c>
      <c r="AC228" s="3" t="s">
        <v>1055</v>
      </c>
      <c r="AD228" s="3">
        <v>9</v>
      </c>
      <c r="AE228" s="3">
        <v>42727</v>
      </c>
      <c r="AF228" s="3">
        <v>153817</v>
      </c>
      <c r="AG228" s="3">
        <v>0</v>
      </c>
      <c r="AH228" s="3">
        <v>190</v>
      </c>
      <c r="AI228" s="3">
        <v>0</v>
      </c>
      <c r="AJ228" s="3">
        <v>0</v>
      </c>
      <c r="AK228" s="3" t="s">
        <v>1213</v>
      </c>
      <c r="AL228" s="3" t="s">
        <v>10</v>
      </c>
    </row>
    <row r="229" spans="1:38" x14ac:dyDescent="0.25">
      <c r="A229" t="s">
        <v>162</v>
      </c>
      <c r="B229">
        <f>COUNTIFS(F:F,F223)</f>
        <v>2</v>
      </c>
      <c r="C229">
        <f>COUNTIFS(D:D,D223,F:F,F223)</f>
        <v>1</v>
      </c>
      <c r="D229" t="str">
        <f>LEFT(A229,5)</f>
        <v>21443</v>
      </c>
      <c r="E229" t="s">
        <v>163</v>
      </c>
      <c r="F229" t="str">
        <f>CONCATENATE("W",E229)</f>
        <v>WDDGF0CB6DA698842</v>
      </c>
      <c r="G229" t="s">
        <v>1157</v>
      </c>
      <c r="H229">
        <v>2013</v>
      </c>
      <c r="I229" s="1" t="s">
        <v>1128</v>
      </c>
      <c r="J229">
        <v>44446</v>
      </c>
      <c r="K229" t="s">
        <v>164</v>
      </c>
      <c r="L229" s="1">
        <v>0.45833333333333331</v>
      </c>
      <c r="M229">
        <v>444460</v>
      </c>
      <c r="N229">
        <v>1</v>
      </c>
      <c r="O229" t="s">
        <v>165</v>
      </c>
      <c r="P229" t="s">
        <v>2</v>
      </c>
      <c r="Q229" t="s">
        <v>166</v>
      </c>
      <c r="R229">
        <v>24573612</v>
      </c>
      <c r="S229" t="s">
        <v>167</v>
      </c>
      <c r="T229" t="s">
        <v>5</v>
      </c>
      <c r="U229">
        <v>3300</v>
      </c>
      <c r="V229" t="s">
        <v>6</v>
      </c>
      <c r="W229" t="s">
        <v>7</v>
      </c>
      <c r="X229">
        <v>376</v>
      </c>
      <c r="Y229">
        <v>154135335</v>
      </c>
      <c r="AC229">
        <v>9</v>
      </c>
      <c r="AD229">
        <v>48471</v>
      </c>
      <c r="AE229">
        <v>101789</v>
      </c>
      <c r="AF229">
        <v>0</v>
      </c>
      <c r="AG229">
        <v>210</v>
      </c>
      <c r="AH229">
        <v>598778</v>
      </c>
      <c r="AI229" t="s">
        <v>9</v>
      </c>
      <c r="AJ229" t="s">
        <v>10</v>
      </c>
    </row>
    <row r="230" spans="1:38" hidden="1" x14ac:dyDescent="0.25">
      <c r="A230" t="s">
        <v>676</v>
      </c>
      <c r="D230" t="str">
        <f>LEFT(A230,5)</f>
        <v>21910</v>
      </c>
      <c r="E230" t="s">
        <v>671</v>
      </c>
      <c r="F230" t="str">
        <f>CONCATENATE("W",E230)</f>
        <v>WDDGF41X39F140169</v>
      </c>
      <c r="G230" t="s">
        <v>1159</v>
      </c>
      <c r="H230">
        <v>2008</v>
      </c>
      <c r="I230" s="1" t="s">
        <v>1128</v>
      </c>
      <c r="J230">
        <v>120348</v>
      </c>
      <c r="K230" t="s">
        <v>414</v>
      </c>
      <c r="L230" s="1">
        <v>0.66666666666666663</v>
      </c>
      <c r="M230">
        <v>1203480</v>
      </c>
      <c r="N230">
        <v>1</v>
      </c>
      <c r="O230" t="s">
        <v>677</v>
      </c>
      <c r="P230" t="s">
        <v>15</v>
      </c>
      <c r="Q230" t="s">
        <v>673</v>
      </c>
      <c r="R230">
        <v>30712149996</v>
      </c>
      <c r="S230" t="s">
        <v>674</v>
      </c>
      <c r="T230" t="s">
        <v>675</v>
      </c>
      <c r="U230">
        <v>1714</v>
      </c>
      <c r="V230" t="s">
        <v>394</v>
      </c>
      <c r="W230" t="s">
        <v>7</v>
      </c>
      <c r="X230">
        <v>3786</v>
      </c>
      <c r="Y230">
        <v>421645</v>
      </c>
      <c r="AC230">
        <v>9</v>
      </c>
      <c r="AD230">
        <v>48471</v>
      </c>
      <c r="AE230">
        <v>48471</v>
      </c>
      <c r="AF230">
        <v>0</v>
      </c>
      <c r="AG230">
        <v>100</v>
      </c>
      <c r="AH230">
        <v>111425</v>
      </c>
      <c r="AI230" t="s">
        <v>9</v>
      </c>
      <c r="AJ230" t="s">
        <v>10</v>
      </c>
    </row>
    <row r="231" spans="1:38" x14ac:dyDescent="0.25">
      <c r="A231" t="s">
        <v>1040</v>
      </c>
      <c r="B231">
        <f>COUNTIFS(F:F,F225)</f>
        <v>4</v>
      </c>
      <c r="C231">
        <f>COUNTIFS(D:D,D225,F:F,F225)</f>
        <v>1</v>
      </c>
      <c r="D231" s="3" t="s">
        <v>1420</v>
      </c>
      <c r="E231" s="3" t="s">
        <v>1035</v>
      </c>
      <c r="F231" s="3" t="str">
        <f>CONCATENATE("W", E231)</f>
        <v>WDDHF4HB5DA658353</v>
      </c>
      <c r="G231" s="3" t="s">
        <v>1176</v>
      </c>
      <c r="H231" s="3">
        <v>2012</v>
      </c>
      <c r="I231" s="5" t="s">
        <v>1128</v>
      </c>
      <c r="J231" s="3">
        <v>51086</v>
      </c>
      <c r="K231" s="3" t="s">
        <v>1041</v>
      </c>
      <c r="O231" s="3" t="s">
        <v>346</v>
      </c>
      <c r="P231" s="3" t="s">
        <v>15</v>
      </c>
      <c r="T231" s="3" t="s">
        <v>1037</v>
      </c>
      <c r="U231" s="3">
        <v>20173640480</v>
      </c>
      <c r="V231" s="3" t="s">
        <v>1038</v>
      </c>
      <c r="W231" s="3" t="s">
        <v>5</v>
      </c>
      <c r="X231" s="3">
        <v>3300</v>
      </c>
      <c r="Y231" s="3" t="s">
        <v>6</v>
      </c>
      <c r="Z231" s="3" t="s">
        <v>7</v>
      </c>
      <c r="AA231" s="3">
        <v>376</v>
      </c>
      <c r="AB231" s="3">
        <v>154518282</v>
      </c>
      <c r="AC231" s="3" t="s">
        <v>1039</v>
      </c>
      <c r="AD231" s="3">
        <v>9</v>
      </c>
      <c r="AE231" s="3">
        <v>48471</v>
      </c>
      <c r="AF231" s="3">
        <v>111483</v>
      </c>
      <c r="AG231" s="3">
        <v>0</v>
      </c>
      <c r="AH231" s="3">
        <v>120</v>
      </c>
      <c r="AI231" s="3">
        <v>0</v>
      </c>
      <c r="AJ231" s="3">
        <v>0</v>
      </c>
      <c r="AK231" s="3" t="s">
        <v>1213</v>
      </c>
      <c r="AL231" s="3" t="s">
        <v>10</v>
      </c>
    </row>
    <row r="232" spans="1:38" hidden="1" x14ac:dyDescent="0.25">
      <c r="A232" t="s">
        <v>676</v>
      </c>
      <c r="D232" s="3" t="s">
        <v>1334</v>
      </c>
      <c r="E232" s="3" t="s">
        <v>671</v>
      </c>
      <c r="F232" s="3" t="str">
        <f>CONCATENATE("W", E232)</f>
        <v>WDDGF41X39F140169</v>
      </c>
      <c r="G232" s="3" t="s">
        <v>1160</v>
      </c>
      <c r="H232" s="3">
        <v>2009</v>
      </c>
      <c r="I232" s="5" t="s">
        <v>1128</v>
      </c>
      <c r="J232" s="3">
        <v>120348</v>
      </c>
      <c r="K232" s="3" t="s">
        <v>414</v>
      </c>
      <c r="O232" s="3" t="s">
        <v>677</v>
      </c>
      <c r="P232" s="3" t="s">
        <v>15</v>
      </c>
      <c r="T232" s="3" t="s">
        <v>673</v>
      </c>
      <c r="U232" s="3">
        <v>30712149996</v>
      </c>
      <c r="V232" s="3" t="s">
        <v>674</v>
      </c>
      <c r="W232" s="3" t="s">
        <v>675</v>
      </c>
      <c r="X232" s="3">
        <v>1714</v>
      </c>
      <c r="Y232" s="3" t="s">
        <v>394</v>
      </c>
      <c r="Z232" s="3" t="s">
        <v>7</v>
      </c>
      <c r="AA232" s="3">
        <v>3786</v>
      </c>
      <c r="AB232" s="3">
        <v>421645</v>
      </c>
      <c r="AC232" s="3"/>
      <c r="AD232" s="3">
        <v>9</v>
      </c>
      <c r="AE232" s="3">
        <v>48471</v>
      </c>
      <c r="AF232" s="3">
        <v>48471</v>
      </c>
      <c r="AG232" s="3">
        <v>0</v>
      </c>
      <c r="AH232" s="3">
        <v>100</v>
      </c>
      <c r="AI232" s="3">
        <v>0</v>
      </c>
      <c r="AJ232" s="3">
        <v>0</v>
      </c>
      <c r="AK232" s="3" t="s">
        <v>1213</v>
      </c>
      <c r="AL232" s="3" t="s">
        <v>10</v>
      </c>
    </row>
    <row r="233" spans="1:38" x14ac:dyDescent="0.25">
      <c r="A233" t="s">
        <v>709</v>
      </c>
      <c r="B233">
        <f>COUNTIFS(F:F,F227)</f>
        <v>6</v>
      </c>
      <c r="C233">
        <f>COUNTIFS(D:D,D227,F:F,F227)</f>
        <v>1</v>
      </c>
      <c r="D233" t="str">
        <f>LEFT(A233,5)</f>
        <v>21444</v>
      </c>
      <c r="E233" t="s">
        <v>704</v>
      </c>
      <c r="F233" t="str">
        <f>CONCATENATE("W",E233)</f>
        <v>WDDHF4HB9CA572073</v>
      </c>
      <c r="G233" t="s">
        <v>1176</v>
      </c>
      <c r="H233">
        <v>2012</v>
      </c>
      <c r="I233" s="1" t="s">
        <v>1128</v>
      </c>
      <c r="J233">
        <v>102664</v>
      </c>
      <c r="K233" t="s">
        <v>164</v>
      </c>
      <c r="L233" s="1">
        <v>0.54166666666666663</v>
      </c>
      <c r="M233">
        <v>1026640</v>
      </c>
      <c r="N233">
        <v>1</v>
      </c>
      <c r="O233" t="s">
        <v>710</v>
      </c>
      <c r="P233" t="s">
        <v>15</v>
      </c>
      <c r="Q233" t="s">
        <v>706</v>
      </c>
      <c r="R233">
        <v>30672491505</v>
      </c>
      <c r="S233" t="s">
        <v>707</v>
      </c>
      <c r="T233" t="s">
        <v>708</v>
      </c>
      <c r="U233">
        <v>3384</v>
      </c>
      <c r="V233" t="s">
        <v>6</v>
      </c>
      <c r="W233" t="s">
        <v>7</v>
      </c>
      <c r="X233">
        <v>3751</v>
      </c>
      <c r="Y233">
        <v>15663647</v>
      </c>
      <c r="AC233">
        <v>9</v>
      </c>
      <c r="AD233">
        <v>48471</v>
      </c>
      <c r="AE233">
        <v>87248</v>
      </c>
      <c r="AF233">
        <v>0</v>
      </c>
      <c r="AG233">
        <v>180</v>
      </c>
      <c r="AH233">
        <v>236242</v>
      </c>
      <c r="AI233" t="s">
        <v>9</v>
      </c>
      <c r="AJ233" t="s">
        <v>10</v>
      </c>
    </row>
    <row r="234" spans="1:38" x14ac:dyDescent="0.25">
      <c r="A234" t="s">
        <v>490</v>
      </c>
      <c r="B234">
        <f>COUNTIFS(F:F,F228)</f>
        <v>4</v>
      </c>
      <c r="C234">
        <f>COUNTIFS(D:D,D228,F:F,F228)</f>
        <v>1</v>
      </c>
      <c r="D234" s="3" t="s">
        <v>1321</v>
      </c>
      <c r="E234" s="3" t="s">
        <v>483</v>
      </c>
      <c r="F234" s="3" t="str">
        <f>CONCATENATE("W", E234)</f>
        <v>WDDGF08X98F112843</v>
      </c>
      <c r="G234" s="3" t="s">
        <v>1157</v>
      </c>
      <c r="H234" s="3">
        <v>2008</v>
      </c>
      <c r="I234" s="5" t="s">
        <v>1128</v>
      </c>
      <c r="J234" s="3">
        <v>109736</v>
      </c>
      <c r="K234" s="3" t="s">
        <v>491</v>
      </c>
      <c r="O234" s="3" t="s">
        <v>492</v>
      </c>
      <c r="P234" s="3" t="s">
        <v>15</v>
      </c>
      <c r="T234" s="3" t="s">
        <v>485</v>
      </c>
      <c r="U234" s="3">
        <v>20075420235</v>
      </c>
      <c r="V234" s="3" t="s">
        <v>486</v>
      </c>
      <c r="W234" s="3" t="s">
        <v>304</v>
      </c>
      <c r="X234" s="3">
        <v>3350</v>
      </c>
      <c r="Y234" s="3" t="s">
        <v>6</v>
      </c>
      <c r="Z234" s="3" t="s">
        <v>7</v>
      </c>
      <c r="AA234" s="3">
        <v>3758</v>
      </c>
      <c r="AB234" s="3">
        <v>422726</v>
      </c>
      <c r="AC234" s="3"/>
      <c r="AD234" s="3">
        <v>9</v>
      </c>
      <c r="AE234" s="3">
        <v>48471</v>
      </c>
      <c r="AF234" s="3">
        <v>121178</v>
      </c>
      <c r="AG234" s="3">
        <v>0</v>
      </c>
      <c r="AH234" s="3">
        <v>280</v>
      </c>
      <c r="AI234" s="3">
        <v>0</v>
      </c>
      <c r="AJ234" s="3">
        <v>0</v>
      </c>
      <c r="AK234" s="3" t="s">
        <v>1213</v>
      </c>
      <c r="AL234" s="3" t="s">
        <v>10</v>
      </c>
    </row>
    <row r="235" spans="1:38" x14ac:dyDescent="0.25">
      <c r="A235" t="s">
        <v>594</v>
      </c>
      <c r="B235">
        <f>COUNTIFS(F:F,F229)</f>
        <v>2</v>
      </c>
      <c r="C235">
        <f>COUNTIFS(D:D,D229,F:F,F229)</f>
        <v>1</v>
      </c>
      <c r="D235" t="str">
        <f>LEFT(A235,5)</f>
        <v>21449</v>
      </c>
      <c r="E235" t="s">
        <v>595</v>
      </c>
      <c r="F235" t="str">
        <f>CONCATENATE("W",E235)</f>
        <v>WDDGF0CB0CA658397</v>
      </c>
      <c r="G235" t="s">
        <v>1158</v>
      </c>
      <c r="H235">
        <v>2012</v>
      </c>
      <c r="I235" s="1" t="s">
        <v>1128</v>
      </c>
      <c r="J235">
        <v>46917</v>
      </c>
      <c r="K235" t="s">
        <v>164</v>
      </c>
      <c r="L235" s="1">
        <v>0.66666666666666663</v>
      </c>
      <c r="M235">
        <v>469170</v>
      </c>
      <c r="N235">
        <v>1</v>
      </c>
      <c r="O235" t="s">
        <v>596</v>
      </c>
      <c r="P235" t="s">
        <v>15</v>
      </c>
      <c r="Q235" t="s">
        <v>597</v>
      </c>
      <c r="R235">
        <v>30672463668</v>
      </c>
      <c r="S235" t="s">
        <v>598</v>
      </c>
      <c r="T235" t="s">
        <v>99</v>
      </c>
      <c r="U235">
        <v>3380</v>
      </c>
      <c r="V235" t="s">
        <v>6</v>
      </c>
      <c r="W235" t="s">
        <v>7</v>
      </c>
      <c r="X235">
        <v>3751</v>
      </c>
      <c r="Y235">
        <v>429970</v>
      </c>
      <c r="AC235">
        <v>9</v>
      </c>
      <c r="AD235">
        <v>42727</v>
      </c>
      <c r="AE235">
        <v>162363</v>
      </c>
      <c r="AF235">
        <v>0</v>
      </c>
      <c r="AG235">
        <v>380</v>
      </c>
      <c r="AH235">
        <v>1773542</v>
      </c>
      <c r="AI235" t="s">
        <v>9</v>
      </c>
      <c r="AJ235" t="s">
        <v>10</v>
      </c>
    </row>
    <row r="236" spans="1:38" x14ac:dyDescent="0.25">
      <c r="A236" t="s">
        <v>203</v>
      </c>
      <c r="B236">
        <f>COUNTIFS(F:F,F230)</f>
        <v>4</v>
      </c>
      <c r="C236">
        <f>COUNTIFS(D:D,D230,F:F,F230)</f>
        <v>1</v>
      </c>
      <c r="D236" s="3" t="s">
        <v>1276</v>
      </c>
      <c r="E236" s="3" t="s">
        <v>204</v>
      </c>
      <c r="F236" s="3" t="str">
        <f>CONCATENATE("W", E236)</f>
        <v>WDCGG8BB5DF902762</v>
      </c>
      <c r="G236" s="3" t="s">
        <v>1147</v>
      </c>
      <c r="H236" s="3">
        <v>2012</v>
      </c>
      <c r="I236" s="5" t="s">
        <v>1128</v>
      </c>
      <c r="J236" s="3">
        <v>64579</v>
      </c>
      <c r="K236" s="3" t="s">
        <v>205</v>
      </c>
      <c r="O236" s="3" t="s">
        <v>206</v>
      </c>
      <c r="P236" s="3" t="s">
        <v>15</v>
      </c>
      <c r="T236" s="3" t="s">
        <v>207</v>
      </c>
      <c r="U236" s="3">
        <v>30709748064</v>
      </c>
      <c r="V236" s="3" t="s">
        <v>208</v>
      </c>
      <c r="W236" s="3" t="s">
        <v>209</v>
      </c>
      <c r="X236" s="3">
        <v>3364</v>
      </c>
      <c r="Y236" s="3" t="s">
        <v>6</v>
      </c>
      <c r="Z236" s="3" t="s">
        <v>7</v>
      </c>
      <c r="AA236" s="3">
        <v>3755</v>
      </c>
      <c r="AB236" s="3">
        <v>495031</v>
      </c>
      <c r="AC236" s="3"/>
      <c r="AD236" s="3">
        <v>9</v>
      </c>
      <c r="AE236" s="3">
        <v>42727</v>
      </c>
      <c r="AF236" s="3">
        <v>21364</v>
      </c>
      <c r="AG236" s="3">
        <v>0</v>
      </c>
      <c r="AH236" s="3">
        <v>860</v>
      </c>
      <c r="AI236" s="3">
        <v>0</v>
      </c>
      <c r="AJ236" s="3">
        <v>0</v>
      </c>
      <c r="AK236" s="3" t="s">
        <v>1213</v>
      </c>
      <c r="AL236" s="3" t="s">
        <v>10</v>
      </c>
    </row>
    <row r="237" spans="1:38" x14ac:dyDescent="0.25">
      <c r="A237" t="s">
        <v>731</v>
      </c>
      <c r="B237">
        <f>COUNTIFS(F:F,F231)</f>
        <v>4</v>
      </c>
      <c r="C237">
        <f>COUNTIFS(D:D,D231,F:F,F231)</f>
        <v>1</v>
      </c>
      <c r="D237" t="str">
        <f>LEFT(A237,5)</f>
        <v>21451</v>
      </c>
      <c r="E237" t="s">
        <v>732</v>
      </c>
      <c r="F237" t="str">
        <f>CONCATENATE("W",E237)</f>
        <v>WDCGG8BB6CF651846</v>
      </c>
      <c r="G237" t="s">
        <v>1147</v>
      </c>
      <c r="H237">
        <v>2011</v>
      </c>
      <c r="I237" s="1" t="s">
        <v>1128</v>
      </c>
      <c r="J237">
        <v>87581</v>
      </c>
      <c r="K237" t="s">
        <v>164</v>
      </c>
      <c r="L237" s="1">
        <v>0.70833333333333337</v>
      </c>
      <c r="M237">
        <v>875810</v>
      </c>
      <c r="N237">
        <v>1</v>
      </c>
      <c r="O237" t="s">
        <v>733</v>
      </c>
      <c r="P237" t="s">
        <v>2</v>
      </c>
      <c r="Q237" t="s">
        <v>734</v>
      </c>
      <c r="R237">
        <v>93921581</v>
      </c>
      <c r="S237" t="s">
        <v>735</v>
      </c>
      <c r="T237" t="s">
        <v>5</v>
      </c>
      <c r="U237">
        <v>3300</v>
      </c>
      <c r="V237" t="s">
        <v>6</v>
      </c>
      <c r="W237" t="s">
        <v>7</v>
      </c>
      <c r="X237">
        <v>376</v>
      </c>
      <c r="Y237">
        <v>154290120</v>
      </c>
      <c r="AC237">
        <v>9</v>
      </c>
      <c r="AD237">
        <v>48471</v>
      </c>
      <c r="AE237">
        <v>24236</v>
      </c>
      <c r="AF237">
        <v>393719</v>
      </c>
      <c r="AG237">
        <v>50</v>
      </c>
      <c r="AH237">
        <v>1483348</v>
      </c>
      <c r="AI237" t="s">
        <v>9</v>
      </c>
      <c r="AJ237" t="s">
        <v>10</v>
      </c>
    </row>
    <row r="238" spans="1:38" x14ac:dyDescent="0.25">
      <c r="A238" t="s">
        <v>625</v>
      </c>
      <c r="B238">
        <f>COUNTIFS(F:F,F232)</f>
        <v>4</v>
      </c>
      <c r="C238">
        <f>COUNTIFS(D:D,D232,F:F,F232)</f>
        <v>1</v>
      </c>
      <c r="D238" s="3" t="s">
        <v>1381</v>
      </c>
      <c r="E238" s="3" t="s">
        <v>626</v>
      </c>
      <c r="F238" s="3" t="str">
        <f>CONCATENATE("W", E238)</f>
        <v>WDDGF4JB3EG164982</v>
      </c>
      <c r="G238" s="3" t="s">
        <v>1159</v>
      </c>
      <c r="H238" s="3">
        <v>2013</v>
      </c>
      <c r="I238" s="5" t="s">
        <v>1128</v>
      </c>
      <c r="J238" s="3">
        <v>36326</v>
      </c>
      <c r="K238" s="3" t="s">
        <v>452</v>
      </c>
      <c r="O238" s="3" t="s">
        <v>627</v>
      </c>
      <c r="P238" s="3" t="s">
        <v>172</v>
      </c>
      <c r="T238" s="3" t="s">
        <v>628</v>
      </c>
      <c r="U238" s="3">
        <v>865150</v>
      </c>
      <c r="V238" s="3" t="s">
        <v>629</v>
      </c>
      <c r="W238" s="3" t="s">
        <v>175</v>
      </c>
      <c r="X238" s="3">
        <v>0</v>
      </c>
      <c r="Y238" s="3" t="s">
        <v>176</v>
      </c>
      <c r="Z238" s="3" t="s">
        <v>177</v>
      </c>
      <c r="AA238" s="3">
        <v>376</v>
      </c>
      <c r="AB238" s="3">
        <v>154586027</v>
      </c>
      <c r="AC238" s="3" t="s">
        <v>155</v>
      </c>
      <c r="AD238" s="3"/>
      <c r="AE238" s="3">
        <v>48471</v>
      </c>
      <c r="AF238" s="3">
        <v>155107</v>
      </c>
      <c r="AG238" s="3">
        <v>0</v>
      </c>
      <c r="AH238" s="3">
        <v>20</v>
      </c>
      <c r="AI238" s="3">
        <v>0</v>
      </c>
      <c r="AJ238" s="3">
        <v>0</v>
      </c>
      <c r="AK238" s="3" t="s">
        <v>1213</v>
      </c>
      <c r="AL238" s="3" t="s">
        <v>10</v>
      </c>
    </row>
    <row r="239" spans="1:38" hidden="1" x14ac:dyDescent="0.25">
      <c r="A239" t="s">
        <v>931</v>
      </c>
      <c r="D239" t="str">
        <f>LEFT(A239,5)</f>
        <v>21611</v>
      </c>
      <c r="E239" t="s">
        <v>932</v>
      </c>
      <c r="F239" t="str">
        <f>CONCATENATE("W",E239)</f>
        <v>WDDGF41XX8F113145</v>
      </c>
      <c r="G239" t="s">
        <v>1134</v>
      </c>
      <c r="I239" s="1" t="s">
        <v>1128</v>
      </c>
      <c r="J239">
        <v>152262</v>
      </c>
      <c r="K239" t="s">
        <v>452</v>
      </c>
      <c r="L239" s="1">
        <v>0.70833333333333337</v>
      </c>
      <c r="M239">
        <v>1522620</v>
      </c>
      <c r="N239">
        <v>1</v>
      </c>
      <c r="O239" t="s">
        <v>933</v>
      </c>
      <c r="P239" t="s">
        <v>15</v>
      </c>
      <c r="Q239" t="s">
        <v>934</v>
      </c>
      <c r="R239">
        <v>30708800836</v>
      </c>
      <c r="S239" t="s">
        <v>935</v>
      </c>
      <c r="T239" t="s">
        <v>5</v>
      </c>
      <c r="U239">
        <v>3300</v>
      </c>
      <c r="V239" t="s">
        <v>6</v>
      </c>
      <c r="W239" t="s">
        <v>7</v>
      </c>
      <c r="X239">
        <v>376</v>
      </c>
      <c r="Y239">
        <v>459000</v>
      </c>
      <c r="AC239">
        <v>9</v>
      </c>
      <c r="AD239">
        <v>42727</v>
      </c>
      <c r="AE239">
        <v>42727</v>
      </c>
      <c r="AF239">
        <v>0</v>
      </c>
      <c r="AG239">
        <v>100</v>
      </c>
      <c r="AH239">
        <v>1166268</v>
      </c>
      <c r="AI239" t="s">
        <v>9</v>
      </c>
      <c r="AJ239" t="s">
        <v>10</v>
      </c>
    </row>
    <row r="240" spans="1:38" x14ac:dyDescent="0.25">
      <c r="A240" t="s">
        <v>1003</v>
      </c>
      <c r="B240">
        <f>COUNTIFS(F:F,F234)</f>
        <v>8</v>
      </c>
      <c r="C240">
        <f>COUNTIFS(D:D,D234,F:F,F234)</f>
        <v>1</v>
      </c>
      <c r="D240" t="str">
        <f>LEFT(A240,5)</f>
        <v>21456</v>
      </c>
      <c r="E240" t="s">
        <v>1004</v>
      </c>
      <c r="F240" t="str">
        <f>CONCATENATE("W",E240)</f>
        <v>WDDGF4JB4DA698008</v>
      </c>
      <c r="G240" t="s">
        <v>1160</v>
      </c>
      <c r="I240" s="1" t="s">
        <v>1128</v>
      </c>
      <c r="J240">
        <v>0</v>
      </c>
      <c r="K240" t="s">
        <v>1005</v>
      </c>
      <c r="L240" s="1">
        <v>0.70833333333333337</v>
      </c>
      <c r="M240">
        <v>0</v>
      </c>
      <c r="N240">
        <v>1</v>
      </c>
      <c r="O240" t="s">
        <v>1006</v>
      </c>
      <c r="P240" t="s">
        <v>2</v>
      </c>
      <c r="Q240" t="s">
        <v>1007</v>
      </c>
      <c r="R240">
        <v>18865320</v>
      </c>
      <c r="S240" t="s">
        <v>1008</v>
      </c>
      <c r="T240" t="s">
        <v>1009</v>
      </c>
      <c r="U240">
        <v>3316</v>
      </c>
      <c r="V240" t="s">
        <v>6</v>
      </c>
      <c r="W240" t="s">
        <v>7</v>
      </c>
      <c r="X240">
        <v>376</v>
      </c>
      <c r="Y240">
        <v>4497019</v>
      </c>
      <c r="AC240">
        <v>9</v>
      </c>
      <c r="AD240">
        <v>42727</v>
      </c>
      <c r="AE240">
        <v>93999</v>
      </c>
      <c r="AF240">
        <v>0</v>
      </c>
      <c r="AG240">
        <v>220</v>
      </c>
      <c r="AH240">
        <v>271626</v>
      </c>
      <c r="AI240" t="s">
        <v>9</v>
      </c>
      <c r="AJ240" t="s">
        <v>10</v>
      </c>
    </row>
    <row r="241" spans="1:38" hidden="1" x14ac:dyDescent="0.25">
      <c r="A241" t="s">
        <v>931</v>
      </c>
      <c r="D241" s="3" t="s">
        <v>1338</v>
      </c>
      <c r="E241" s="3" t="s">
        <v>932</v>
      </c>
      <c r="F241" s="3" t="str">
        <f>CONCATENATE("W", E241)</f>
        <v>WDDGF41XX8F113145</v>
      </c>
      <c r="G241" s="3" t="s">
        <v>1134</v>
      </c>
      <c r="H241" s="3">
        <v>2012</v>
      </c>
      <c r="I241" s="5" t="s">
        <v>1128</v>
      </c>
      <c r="J241" s="3">
        <v>152262</v>
      </c>
      <c r="K241" s="3" t="s">
        <v>452</v>
      </c>
      <c r="O241" s="3" t="s">
        <v>933</v>
      </c>
      <c r="P241" s="3" t="s">
        <v>15</v>
      </c>
      <c r="T241" s="3" t="s">
        <v>934</v>
      </c>
      <c r="U241" s="3">
        <v>30708800836</v>
      </c>
      <c r="V241" s="3" t="s">
        <v>935</v>
      </c>
      <c r="W241" s="3" t="s">
        <v>5</v>
      </c>
      <c r="X241" s="3">
        <v>3300</v>
      </c>
      <c r="Y241" s="3" t="s">
        <v>6</v>
      </c>
      <c r="Z241" s="3" t="s">
        <v>7</v>
      </c>
      <c r="AA241" s="3">
        <v>376</v>
      </c>
      <c r="AB241" s="3">
        <v>459000</v>
      </c>
      <c r="AC241" s="3"/>
      <c r="AD241" s="3">
        <v>9</v>
      </c>
      <c r="AE241" s="3">
        <v>42727</v>
      </c>
      <c r="AF241" s="3">
        <v>42727</v>
      </c>
      <c r="AG241" s="3">
        <v>0</v>
      </c>
      <c r="AH241" s="3">
        <v>200</v>
      </c>
      <c r="AI241" s="3">
        <v>0</v>
      </c>
      <c r="AJ241" s="3">
        <v>0</v>
      </c>
      <c r="AK241" s="3" t="s">
        <v>1213</v>
      </c>
      <c r="AL241" s="3" t="s">
        <v>10</v>
      </c>
    </row>
    <row r="242" spans="1:38" x14ac:dyDescent="0.25">
      <c r="A242" t="s">
        <v>315</v>
      </c>
      <c r="B242">
        <f>COUNTIFS(F:F,F236)</f>
        <v>4</v>
      </c>
      <c r="C242">
        <f>COUNTIFS(D:D,D236,F:F,F236)</f>
        <v>1</v>
      </c>
      <c r="D242" s="3" t="s">
        <v>1355</v>
      </c>
      <c r="E242" s="3" t="s">
        <v>316</v>
      </c>
      <c r="F242" s="3" t="str">
        <f>CONCATENATE("W", E242)</f>
        <v>WDDGF4HB3DA696000</v>
      </c>
      <c r="G242" s="3" t="s">
        <v>1162</v>
      </c>
      <c r="H242" s="3">
        <v>2013</v>
      </c>
      <c r="I242" s="5" t="s">
        <v>1128</v>
      </c>
      <c r="J242" s="3">
        <v>62506</v>
      </c>
      <c r="K242" s="3" t="s">
        <v>151</v>
      </c>
      <c r="O242" s="3" t="s">
        <v>199</v>
      </c>
      <c r="P242" s="3" t="s">
        <v>2</v>
      </c>
      <c r="T242" s="3" t="s">
        <v>317</v>
      </c>
      <c r="U242" s="3">
        <v>13197980</v>
      </c>
      <c r="V242" s="3" t="s">
        <v>318</v>
      </c>
      <c r="W242" s="3" t="s">
        <v>5</v>
      </c>
      <c r="X242" s="3">
        <v>3300</v>
      </c>
      <c r="Y242" s="3" t="s">
        <v>6</v>
      </c>
      <c r="Z242" s="3" t="s">
        <v>7</v>
      </c>
      <c r="AA242" s="3">
        <v>376</v>
      </c>
      <c r="AB242" s="3">
        <v>154520774</v>
      </c>
      <c r="AC242" s="3"/>
      <c r="AD242" s="3">
        <v>9</v>
      </c>
      <c r="AE242" s="3">
        <v>42727</v>
      </c>
      <c r="AF242" s="3">
        <v>72636</v>
      </c>
      <c r="AG242" s="3">
        <v>0</v>
      </c>
      <c r="AH242" s="3">
        <v>450</v>
      </c>
      <c r="AI242" s="3">
        <v>0</v>
      </c>
      <c r="AJ242" s="3">
        <v>0</v>
      </c>
      <c r="AK242" s="3" t="s">
        <v>1213</v>
      </c>
      <c r="AL242" s="3" t="s">
        <v>10</v>
      </c>
    </row>
    <row r="243" spans="1:38" x14ac:dyDescent="0.25">
      <c r="A243" t="s">
        <v>983</v>
      </c>
      <c r="B243">
        <f>COUNTIFS(F:F,F237)</f>
        <v>2</v>
      </c>
      <c r="C243">
        <f>COUNTIFS(D:D,D237,F:F,F237)</f>
        <v>1</v>
      </c>
      <c r="D243" t="str">
        <f>LEFT(A243,5)</f>
        <v>21465</v>
      </c>
      <c r="E243" t="s">
        <v>984</v>
      </c>
      <c r="F243" t="str">
        <f>CONCATENATE("W",E243)</f>
        <v>WDDGF4HB4BA512227</v>
      </c>
      <c r="G243" t="s">
        <v>1164</v>
      </c>
      <c r="I243" s="1" t="s">
        <v>1128</v>
      </c>
      <c r="J243">
        <v>98841</v>
      </c>
      <c r="K243" t="s">
        <v>985</v>
      </c>
      <c r="L243" s="1">
        <v>0.66666666666666663</v>
      </c>
      <c r="M243">
        <v>988410</v>
      </c>
      <c r="N243">
        <v>1</v>
      </c>
      <c r="O243" t="s">
        <v>986</v>
      </c>
      <c r="P243" t="s">
        <v>15</v>
      </c>
      <c r="Q243" t="s">
        <v>987</v>
      </c>
      <c r="R243">
        <v>20138298214</v>
      </c>
      <c r="S243" t="s">
        <v>988</v>
      </c>
      <c r="T243" t="s">
        <v>5</v>
      </c>
      <c r="U243">
        <v>3300</v>
      </c>
      <c r="V243" t="s">
        <v>6</v>
      </c>
      <c r="W243" t="s">
        <v>7</v>
      </c>
      <c r="X243">
        <v>3764</v>
      </c>
      <c r="Y243">
        <v>456757</v>
      </c>
      <c r="AC243">
        <v>9</v>
      </c>
      <c r="AD243">
        <v>42727</v>
      </c>
      <c r="AE243">
        <v>21364</v>
      </c>
      <c r="AF243">
        <v>0</v>
      </c>
      <c r="AG243">
        <v>50</v>
      </c>
      <c r="AH243">
        <v>1020</v>
      </c>
      <c r="AI243" t="s">
        <v>9</v>
      </c>
      <c r="AJ243" t="s">
        <v>10</v>
      </c>
    </row>
    <row r="244" spans="1:38" x14ac:dyDescent="0.25">
      <c r="A244" t="s">
        <v>723</v>
      </c>
      <c r="B244">
        <f>COUNTIFS(F:F,F238)</f>
        <v>4</v>
      </c>
      <c r="C244">
        <f>COUNTIFS(D:D,D238,F:F,F238)</f>
        <v>1</v>
      </c>
      <c r="D244" s="3" t="s">
        <v>1411</v>
      </c>
      <c r="E244" s="3" t="s">
        <v>724</v>
      </c>
      <c r="F244" s="3" t="str">
        <f>CONCATENATE("W", E244)</f>
        <v>WDDGJ4HB5EG151266</v>
      </c>
      <c r="G244" s="3" t="s">
        <v>1174</v>
      </c>
      <c r="H244" s="3">
        <v>2013</v>
      </c>
      <c r="I244" s="5" t="s">
        <v>1128</v>
      </c>
      <c r="J244" s="3">
        <v>70813</v>
      </c>
      <c r="K244" s="3" t="s">
        <v>194</v>
      </c>
      <c r="O244" s="3" t="s">
        <v>725</v>
      </c>
      <c r="P244" s="3" t="s">
        <v>15</v>
      </c>
      <c r="T244" s="3" t="s">
        <v>726</v>
      </c>
      <c r="U244" s="3">
        <v>20058215865</v>
      </c>
      <c r="V244" s="3" t="s">
        <v>727</v>
      </c>
      <c r="W244" s="3" t="s">
        <v>728</v>
      </c>
      <c r="X244" s="3">
        <v>3228</v>
      </c>
      <c r="Y244" s="3" t="s">
        <v>729</v>
      </c>
      <c r="Z244" s="3" t="s">
        <v>7</v>
      </c>
      <c r="AA244" s="3">
        <v>345</v>
      </c>
      <c r="AB244" s="3">
        <v>156620964</v>
      </c>
      <c r="AC244" s="3"/>
      <c r="AD244" s="3">
        <v>9</v>
      </c>
      <c r="AE244" s="3">
        <v>42727</v>
      </c>
      <c r="AF244" s="3">
        <v>81181</v>
      </c>
      <c r="AG244" s="3">
        <v>0</v>
      </c>
      <c r="AH244" s="3">
        <v>180</v>
      </c>
      <c r="AI244" s="3">
        <v>0</v>
      </c>
      <c r="AJ244" s="3">
        <v>0</v>
      </c>
      <c r="AK244" s="3" t="s">
        <v>1213</v>
      </c>
      <c r="AL244" s="3" t="s">
        <v>10</v>
      </c>
    </row>
    <row r="245" spans="1:38" x14ac:dyDescent="0.25">
      <c r="A245" t="s">
        <v>975</v>
      </c>
      <c r="B245">
        <f>COUNTIFS(F:F,F239)</f>
        <v>4</v>
      </c>
      <c r="C245">
        <f>COUNTIFS(D:D,D239,F:F,F239)</f>
        <v>1</v>
      </c>
      <c r="D245" t="str">
        <f>LEFT(A245,5)</f>
        <v>21468</v>
      </c>
      <c r="E245" t="s">
        <v>976</v>
      </c>
      <c r="F245" t="str">
        <f>CONCATENATE("W",E245)</f>
        <v>WDDGJ4HB8DG054707</v>
      </c>
      <c r="G245" t="s">
        <v>1162</v>
      </c>
      <c r="I245" s="1" t="s">
        <v>1128</v>
      </c>
      <c r="J245">
        <v>41839</v>
      </c>
      <c r="K245" t="s">
        <v>289</v>
      </c>
      <c r="L245" s="1">
        <v>0.5</v>
      </c>
      <c r="M245">
        <v>418390</v>
      </c>
      <c r="N245">
        <v>1</v>
      </c>
      <c r="O245" t="s">
        <v>165</v>
      </c>
      <c r="P245" t="s">
        <v>15</v>
      </c>
      <c r="Q245" t="s">
        <v>977</v>
      </c>
      <c r="R245">
        <v>33713586809</v>
      </c>
      <c r="S245" t="s">
        <v>978</v>
      </c>
      <c r="T245" t="s">
        <v>979</v>
      </c>
      <c r="U245">
        <v>3300</v>
      </c>
      <c r="V245" t="s">
        <v>6</v>
      </c>
      <c r="W245" t="s">
        <v>7</v>
      </c>
      <c r="X245">
        <v>376</v>
      </c>
      <c r="Y245">
        <v>4437329</v>
      </c>
      <c r="AA245" t="s">
        <v>980</v>
      </c>
      <c r="AB245" t="s">
        <v>342</v>
      </c>
      <c r="AC245">
        <v>9</v>
      </c>
      <c r="AD245">
        <v>48471</v>
      </c>
      <c r="AE245">
        <v>96942</v>
      </c>
      <c r="AF245">
        <v>0</v>
      </c>
      <c r="AG245">
        <v>200</v>
      </c>
      <c r="AH245">
        <v>414042</v>
      </c>
      <c r="AI245" t="s">
        <v>9</v>
      </c>
      <c r="AJ245" t="s">
        <v>10</v>
      </c>
    </row>
    <row r="246" spans="1:38" x14ac:dyDescent="0.25">
      <c r="A246" t="s">
        <v>143</v>
      </c>
      <c r="B246">
        <f>COUNTIFS(F:F,F240)</f>
        <v>2</v>
      </c>
      <c r="C246">
        <f>COUNTIFS(D:D,D240,F:F,F240)</f>
        <v>1</v>
      </c>
      <c r="D246" s="3" t="s">
        <v>1340</v>
      </c>
      <c r="E246" s="3" t="s">
        <v>144</v>
      </c>
      <c r="F246" s="3" t="str">
        <f>CONCATENATE("W", E246)</f>
        <v>WDDGF4BB0AF455129</v>
      </c>
      <c r="G246" s="3" t="s">
        <v>1134</v>
      </c>
      <c r="H246" s="3">
        <v>2010</v>
      </c>
      <c r="I246" s="5" t="s">
        <v>1128</v>
      </c>
      <c r="J246" s="3">
        <v>42578</v>
      </c>
      <c r="K246" s="3" t="s">
        <v>145</v>
      </c>
      <c r="O246" s="3" t="s">
        <v>146</v>
      </c>
      <c r="P246" s="3" t="s">
        <v>2</v>
      </c>
      <c r="T246" s="3" t="s">
        <v>147</v>
      </c>
      <c r="U246" s="3">
        <v>16829162</v>
      </c>
      <c r="V246" s="3" t="s">
        <v>148</v>
      </c>
      <c r="W246" s="3" t="s">
        <v>5</v>
      </c>
      <c r="X246" s="3">
        <v>3300</v>
      </c>
      <c r="Y246" s="3" t="s">
        <v>6</v>
      </c>
      <c r="Z246" s="3" t="s">
        <v>7</v>
      </c>
      <c r="AA246" s="3">
        <v>376</v>
      </c>
      <c r="AB246" s="3">
        <v>154646625</v>
      </c>
      <c r="AC246" s="3"/>
      <c r="AD246" s="3">
        <v>9</v>
      </c>
      <c r="AE246" s="3">
        <v>48471</v>
      </c>
      <c r="AF246" s="3">
        <v>227814</v>
      </c>
      <c r="AG246" s="3">
        <v>0</v>
      </c>
      <c r="AH246" s="3">
        <v>150</v>
      </c>
      <c r="AI246" s="3">
        <v>0</v>
      </c>
      <c r="AJ246" s="3">
        <v>0</v>
      </c>
      <c r="AK246" s="3" t="s">
        <v>1213</v>
      </c>
      <c r="AL246" s="3" t="s">
        <v>10</v>
      </c>
    </row>
    <row r="247" spans="1:38" x14ac:dyDescent="0.25">
      <c r="A247" t="s">
        <v>287</v>
      </c>
      <c r="B247">
        <f>COUNTIFS(F:F,F241)</f>
        <v>4</v>
      </c>
      <c r="C247">
        <f>COUNTIFS(D:D,D241,F:F,F241)</f>
        <v>1</v>
      </c>
      <c r="D247" t="str">
        <f>LEFT(A247,5)</f>
        <v>21469</v>
      </c>
      <c r="E247" t="s">
        <v>288</v>
      </c>
      <c r="F247" t="str">
        <f>CONCATENATE("W",E247)</f>
        <v>WDDGF4BB5AA346422</v>
      </c>
      <c r="G247" t="s">
        <v>1134</v>
      </c>
      <c r="H247">
        <v>2010</v>
      </c>
      <c r="I247" s="1" t="s">
        <v>1128</v>
      </c>
      <c r="J247">
        <v>53764</v>
      </c>
      <c r="K247" t="s">
        <v>289</v>
      </c>
      <c r="L247" s="1">
        <v>0.54166666666666663</v>
      </c>
      <c r="M247">
        <v>537640</v>
      </c>
      <c r="N247">
        <v>1</v>
      </c>
      <c r="O247" t="s">
        <v>290</v>
      </c>
      <c r="P247" t="s">
        <v>2</v>
      </c>
      <c r="Q247" t="s">
        <v>291</v>
      </c>
      <c r="R247">
        <v>14713015</v>
      </c>
      <c r="S247" t="s">
        <v>292</v>
      </c>
      <c r="T247" t="s">
        <v>5</v>
      </c>
      <c r="U247">
        <v>3300</v>
      </c>
      <c r="V247" t="s">
        <v>6</v>
      </c>
      <c r="W247" t="s">
        <v>7</v>
      </c>
      <c r="X247">
        <v>376</v>
      </c>
      <c r="Y247">
        <v>4440250</v>
      </c>
      <c r="AA247" t="s">
        <v>155</v>
      </c>
      <c r="AB247" t="s">
        <v>156</v>
      </c>
      <c r="AC247">
        <v>9</v>
      </c>
      <c r="AD247">
        <v>42727</v>
      </c>
      <c r="AE247">
        <v>64091</v>
      </c>
      <c r="AF247">
        <v>0</v>
      </c>
      <c r="AG247">
        <v>150</v>
      </c>
      <c r="AH247">
        <v>149762</v>
      </c>
      <c r="AI247" t="s">
        <v>9</v>
      </c>
      <c r="AJ247" t="s">
        <v>10</v>
      </c>
    </row>
    <row r="248" spans="1:38" x14ac:dyDescent="0.25">
      <c r="A248" t="s">
        <v>128</v>
      </c>
      <c r="B248">
        <f>COUNTIFS(F:F,F242)</f>
        <v>2</v>
      </c>
      <c r="C248">
        <f>COUNTIFS(D:D,D242,F:F,F242)</f>
        <v>1</v>
      </c>
      <c r="D248" s="3" t="s">
        <v>1378</v>
      </c>
      <c r="E248" s="3" t="s">
        <v>129</v>
      </c>
      <c r="F248" s="3" t="str">
        <f>CONCATENATE("W", E248)</f>
        <v>WDDGF4JB2CA567111</v>
      </c>
      <c r="G248" s="3" t="s">
        <v>1168</v>
      </c>
      <c r="H248" s="3"/>
      <c r="I248" s="5" t="s">
        <v>1128</v>
      </c>
      <c r="J248" s="3">
        <v>76128</v>
      </c>
      <c r="K248" s="3" t="s">
        <v>130</v>
      </c>
      <c r="O248" s="3" t="s">
        <v>131</v>
      </c>
      <c r="P248" s="3" t="s">
        <v>2</v>
      </c>
      <c r="T248" s="3" t="s">
        <v>132</v>
      </c>
      <c r="U248" s="3">
        <v>24663900</v>
      </c>
      <c r="V248" s="3" t="s">
        <v>133</v>
      </c>
      <c r="W248" s="3" t="s">
        <v>45</v>
      </c>
      <c r="X248" s="3">
        <v>3370</v>
      </c>
      <c r="Y248" s="3" t="s">
        <v>6</v>
      </c>
      <c r="Z248" s="3" t="s">
        <v>7</v>
      </c>
      <c r="AA248" s="3">
        <v>3757</v>
      </c>
      <c r="AB248" s="3">
        <v>15551073</v>
      </c>
      <c r="AC248" s="3" t="s">
        <v>134</v>
      </c>
      <c r="AD248" s="3">
        <v>9</v>
      </c>
      <c r="AE248" s="3">
        <v>48471</v>
      </c>
      <c r="AF248" s="3">
        <v>58165</v>
      </c>
      <c r="AG248" s="3">
        <v>0</v>
      </c>
      <c r="AH248" s="3">
        <v>200</v>
      </c>
      <c r="AI248" s="3">
        <v>0</v>
      </c>
      <c r="AJ248" s="3">
        <v>0</v>
      </c>
      <c r="AK248" s="3" t="s">
        <v>1213</v>
      </c>
      <c r="AL248" s="3" t="s">
        <v>10</v>
      </c>
    </row>
    <row r="249" spans="1:38" x14ac:dyDescent="0.25">
      <c r="A249" t="s">
        <v>989</v>
      </c>
      <c r="B249">
        <f>COUNTIFS(F:F,F243)</f>
        <v>2</v>
      </c>
      <c r="C249">
        <f>COUNTIFS(D:D,D243,F:F,F243)</f>
        <v>1</v>
      </c>
      <c r="D249" t="str">
        <f>LEFT(A249,5)</f>
        <v>21474</v>
      </c>
      <c r="E249" t="s">
        <v>990</v>
      </c>
      <c r="F249" t="str">
        <f>CONCATENATE("W",E249)</f>
        <v>WDDGF4JB2EG235931</v>
      </c>
      <c r="G249" t="s">
        <v>1134</v>
      </c>
      <c r="I249" s="1" t="s">
        <v>1128</v>
      </c>
      <c r="J249">
        <v>5706</v>
      </c>
      <c r="K249" t="s">
        <v>991</v>
      </c>
      <c r="L249" s="1">
        <v>0.54166666666666663</v>
      </c>
      <c r="M249">
        <v>57060</v>
      </c>
      <c r="N249">
        <v>1</v>
      </c>
      <c r="O249" t="s">
        <v>992</v>
      </c>
      <c r="P249" t="s">
        <v>15</v>
      </c>
      <c r="Q249" t="s">
        <v>993</v>
      </c>
      <c r="R249">
        <v>20109923975</v>
      </c>
      <c r="S249" t="s">
        <v>994</v>
      </c>
      <c r="T249" t="s">
        <v>995</v>
      </c>
      <c r="U249">
        <v>3332</v>
      </c>
      <c r="V249" t="s">
        <v>6</v>
      </c>
      <c r="W249" t="s">
        <v>7</v>
      </c>
      <c r="X249">
        <v>3743</v>
      </c>
      <c r="Y249">
        <v>15414261</v>
      </c>
      <c r="AA249" t="s">
        <v>996</v>
      </c>
      <c r="AC249">
        <v>9</v>
      </c>
      <c r="AD249">
        <v>42727</v>
      </c>
      <c r="AE249">
        <v>68363</v>
      </c>
      <c r="AF249">
        <v>0</v>
      </c>
      <c r="AG249">
        <v>160</v>
      </c>
      <c r="AH249">
        <v>146025</v>
      </c>
      <c r="AI249" t="s">
        <v>9</v>
      </c>
      <c r="AJ249" t="s">
        <v>10</v>
      </c>
    </row>
    <row r="250" spans="1:38" x14ac:dyDescent="0.25">
      <c r="A250" t="s">
        <v>647</v>
      </c>
      <c r="B250">
        <f>COUNTIFS(F:F,F244)</f>
        <v>4</v>
      </c>
      <c r="C250">
        <f>COUNTIFS(D:D,D244,F:F,F244)</f>
        <v>1</v>
      </c>
      <c r="D250" s="3" t="s">
        <v>1427</v>
      </c>
      <c r="E250" s="3" t="s">
        <v>643</v>
      </c>
      <c r="F250" s="3" t="str">
        <f>CONCATENATE("W", E250)</f>
        <v>WDDHF5KB9EA904580</v>
      </c>
      <c r="G250" s="3" t="s">
        <v>1178</v>
      </c>
      <c r="H250" s="3"/>
      <c r="I250" s="5" t="s">
        <v>1128</v>
      </c>
      <c r="J250" s="3">
        <v>23034</v>
      </c>
      <c r="K250" s="3" t="s">
        <v>269</v>
      </c>
      <c r="O250" s="3" t="s">
        <v>648</v>
      </c>
      <c r="P250" s="3" t="s">
        <v>2</v>
      </c>
      <c r="T250" s="3" t="s">
        <v>645</v>
      </c>
      <c r="U250" s="3">
        <v>20106342599</v>
      </c>
      <c r="V250" s="3" t="s">
        <v>646</v>
      </c>
      <c r="W250" s="3" t="s">
        <v>5</v>
      </c>
      <c r="X250" s="3">
        <v>3300</v>
      </c>
      <c r="Y250" s="3" t="s">
        <v>6</v>
      </c>
      <c r="Z250" s="3" t="s">
        <v>7</v>
      </c>
      <c r="AA250" s="3">
        <v>376</v>
      </c>
      <c r="AB250" s="3">
        <v>4437011</v>
      </c>
      <c r="AC250" s="3"/>
      <c r="AD250" s="3">
        <v>9</v>
      </c>
      <c r="AE250" s="3">
        <v>42727</v>
      </c>
      <c r="AF250" s="3">
        <v>64091</v>
      </c>
      <c r="AG250" s="3">
        <v>0</v>
      </c>
      <c r="AH250" s="3">
        <v>0</v>
      </c>
      <c r="AI250" s="3">
        <v>0</v>
      </c>
      <c r="AJ250" s="3">
        <v>0</v>
      </c>
      <c r="AK250" s="3" t="s">
        <v>1213</v>
      </c>
      <c r="AL250" s="3" t="s">
        <v>10</v>
      </c>
    </row>
    <row r="251" spans="1:38" x14ac:dyDescent="0.25">
      <c r="A251" t="s">
        <v>395</v>
      </c>
      <c r="B251">
        <f>COUNTIFS(F:F,F245)</f>
        <v>4</v>
      </c>
      <c r="C251">
        <f>COUNTIFS(D:D,D245,F:F,F245)</f>
        <v>1</v>
      </c>
      <c r="D251" t="str">
        <f>LEFT(A251,5)</f>
        <v>21481</v>
      </c>
      <c r="E251" t="s">
        <v>396</v>
      </c>
      <c r="F251" t="str">
        <f>CONCATENATE("W",E251)</f>
        <v>WDDKJ5GB0BF060358</v>
      </c>
      <c r="G251" t="s">
        <v>1179</v>
      </c>
      <c r="H251">
        <v>2010</v>
      </c>
      <c r="I251" s="1" t="s">
        <v>1128</v>
      </c>
      <c r="J251">
        <v>95710</v>
      </c>
      <c r="K251" t="s">
        <v>397</v>
      </c>
      <c r="L251" s="1">
        <v>0.625</v>
      </c>
      <c r="M251">
        <v>957100</v>
      </c>
      <c r="N251">
        <v>1</v>
      </c>
      <c r="O251" t="s">
        <v>21</v>
      </c>
      <c r="P251" t="s">
        <v>15</v>
      </c>
      <c r="Q251" t="s">
        <v>398</v>
      </c>
      <c r="R251">
        <v>27187004239</v>
      </c>
      <c r="S251" t="s">
        <v>399</v>
      </c>
      <c r="T251" t="s">
        <v>45</v>
      </c>
      <c r="U251">
        <v>3370</v>
      </c>
      <c r="V251" t="s">
        <v>6</v>
      </c>
      <c r="W251" t="s">
        <v>7</v>
      </c>
      <c r="X251">
        <v>3757</v>
      </c>
      <c r="Y251">
        <v>15672283</v>
      </c>
      <c r="AC251">
        <v>9</v>
      </c>
      <c r="AD251">
        <v>42727</v>
      </c>
      <c r="AE251">
        <v>89727</v>
      </c>
      <c r="AF251">
        <v>0</v>
      </c>
      <c r="AG251">
        <v>210</v>
      </c>
      <c r="AH251">
        <v>462916</v>
      </c>
      <c r="AI251" t="s">
        <v>9</v>
      </c>
      <c r="AJ251" t="s">
        <v>10</v>
      </c>
    </row>
    <row r="252" spans="1:38" x14ac:dyDescent="0.25">
      <c r="A252" t="s">
        <v>421</v>
      </c>
      <c r="B252">
        <f>COUNTIFS(F:F,F246)</f>
        <v>2</v>
      </c>
      <c r="C252">
        <f>COUNTIFS(D:D,D246,F:F,F246)</f>
        <v>1</v>
      </c>
      <c r="D252" s="3" t="s">
        <v>1403</v>
      </c>
      <c r="E252" s="3" t="s">
        <v>419</v>
      </c>
      <c r="F252" s="3" t="str">
        <f>CONCATENATE("W", E252)</f>
        <v>WDDGF5HB1EA905807</v>
      </c>
      <c r="G252" s="3" t="s">
        <v>1171</v>
      </c>
      <c r="H252" s="3">
        <v>2014</v>
      </c>
      <c r="I252" s="5" t="s">
        <v>1128</v>
      </c>
      <c r="J252" s="3">
        <v>27568</v>
      </c>
      <c r="K252" s="3" t="s">
        <v>422</v>
      </c>
      <c r="O252" s="3" t="s">
        <v>423</v>
      </c>
      <c r="P252" s="3" t="s">
        <v>15</v>
      </c>
      <c r="T252" s="3" t="s">
        <v>181</v>
      </c>
      <c r="U252" s="3">
        <v>30708379456</v>
      </c>
      <c r="V252" s="3" t="s">
        <v>182</v>
      </c>
      <c r="W252" s="3" t="s">
        <v>183</v>
      </c>
      <c r="X252" s="3">
        <v>3304</v>
      </c>
      <c r="Y252" s="3" t="s">
        <v>6</v>
      </c>
      <c r="Z252" s="3" t="s">
        <v>7</v>
      </c>
      <c r="AA252" s="3">
        <v>376</v>
      </c>
      <c r="AB252" s="3">
        <v>4481488</v>
      </c>
      <c r="AC252" s="3"/>
      <c r="AD252" s="3">
        <v>9</v>
      </c>
      <c r="AE252" s="3">
        <v>42727</v>
      </c>
      <c r="AF252" s="3">
        <v>25636</v>
      </c>
      <c r="AG252" s="3">
        <v>0</v>
      </c>
      <c r="AH252" s="3">
        <v>150</v>
      </c>
      <c r="AI252" s="3">
        <v>0</v>
      </c>
      <c r="AJ252" s="3">
        <v>0</v>
      </c>
      <c r="AK252" s="3" t="s">
        <v>1213</v>
      </c>
      <c r="AL252" s="3" t="s">
        <v>10</v>
      </c>
    </row>
    <row r="253" spans="1:38" x14ac:dyDescent="0.25">
      <c r="A253" t="s">
        <v>537</v>
      </c>
      <c r="B253">
        <f>COUNTIFS(F:F,F247)</f>
        <v>2</v>
      </c>
      <c r="C253">
        <f>COUNTIFS(D:D,D247,F:F,F247)</f>
        <v>1</v>
      </c>
      <c r="D253" t="str">
        <f>LEFT(A253,5)</f>
        <v>21483</v>
      </c>
      <c r="E253" t="s">
        <v>538</v>
      </c>
      <c r="F253" t="str">
        <f>CONCATENATE("W",E253)</f>
        <v>WDDGF5HB5EA846874</v>
      </c>
      <c r="G253" t="s">
        <v>1172</v>
      </c>
      <c r="H253">
        <v>2013</v>
      </c>
      <c r="I253" s="1" t="s">
        <v>1128</v>
      </c>
      <c r="J253">
        <v>20694</v>
      </c>
      <c r="K253" t="s">
        <v>397</v>
      </c>
      <c r="L253" s="1">
        <v>0.72916666666666663</v>
      </c>
      <c r="M253">
        <v>206940</v>
      </c>
      <c r="N253">
        <v>1</v>
      </c>
      <c r="O253" t="s">
        <v>539</v>
      </c>
      <c r="P253" t="s">
        <v>2</v>
      </c>
      <c r="Q253" t="s">
        <v>540</v>
      </c>
      <c r="R253">
        <v>29989339</v>
      </c>
      <c r="S253" t="s">
        <v>541</v>
      </c>
      <c r="T253" t="s">
        <v>5</v>
      </c>
      <c r="U253">
        <v>3300</v>
      </c>
      <c r="V253" t="s">
        <v>6</v>
      </c>
      <c r="W253" t="s">
        <v>7</v>
      </c>
      <c r="X253">
        <v>376</v>
      </c>
      <c r="Y253">
        <v>154222777</v>
      </c>
      <c r="AC253">
        <v>9</v>
      </c>
      <c r="AD253">
        <v>42727</v>
      </c>
      <c r="AE253">
        <v>98272</v>
      </c>
      <c r="AF253">
        <v>0</v>
      </c>
      <c r="AG253">
        <v>230</v>
      </c>
      <c r="AH253">
        <v>138619</v>
      </c>
      <c r="AI253" t="s">
        <v>9</v>
      </c>
      <c r="AJ253" t="s">
        <v>10</v>
      </c>
    </row>
    <row r="254" spans="1:38" x14ac:dyDescent="0.25">
      <c r="A254" t="s">
        <v>24</v>
      </c>
      <c r="B254">
        <f>COUNTIFS(F:F,F248)</f>
        <v>2</v>
      </c>
      <c r="C254">
        <f>COUNTIFS(D:D,D248,F:F,F248)</f>
        <v>1</v>
      </c>
      <c r="D254" s="3" t="s">
        <v>1235</v>
      </c>
      <c r="E254" s="3" t="s">
        <v>25</v>
      </c>
      <c r="F254" s="3" t="str">
        <f>CONCATENATE("W", E254)</f>
        <v>WDCAB13E91X741827</v>
      </c>
      <c r="G254" s="3" t="s">
        <v>1140</v>
      </c>
      <c r="H254" s="3">
        <v>2008</v>
      </c>
      <c r="I254" s="5" t="s">
        <v>1128</v>
      </c>
      <c r="J254" s="3">
        <v>199328</v>
      </c>
      <c r="K254" s="3" t="s">
        <v>26</v>
      </c>
      <c r="O254" s="3" t="s">
        <v>27</v>
      </c>
      <c r="P254" s="3" t="s">
        <v>15</v>
      </c>
      <c r="Q254" s="3" t="s">
        <v>28</v>
      </c>
      <c r="R254" s="3">
        <v>30709850470</v>
      </c>
      <c r="S254" s="3" t="s">
        <v>29</v>
      </c>
      <c r="T254" s="3" t="s">
        <v>5</v>
      </c>
      <c r="U254" s="3">
        <v>3300</v>
      </c>
      <c r="V254" s="3" t="s">
        <v>6</v>
      </c>
      <c r="W254" s="3" t="s">
        <v>7</v>
      </c>
      <c r="X254" s="3">
        <v>376</v>
      </c>
      <c r="Y254" s="3">
        <v>154224543</v>
      </c>
      <c r="Z254" s="3" t="s">
        <v>30</v>
      </c>
      <c r="AD254" s="3">
        <v>9</v>
      </c>
      <c r="AE254" s="3">
        <v>42727</v>
      </c>
      <c r="AF254" s="3">
        <v>183726</v>
      </c>
      <c r="AG254" s="3">
        <v>0</v>
      </c>
      <c r="AH254" s="3">
        <v>90</v>
      </c>
      <c r="AI254" s="3">
        <v>0</v>
      </c>
      <c r="AJ254" s="3">
        <v>0</v>
      </c>
      <c r="AK254" s="3" t="s">
        <v>1213</v>
      </c>
      <c r="AL254" s="3" t="s">
        <v>10</v>
      </c>
    </row>
    <row r="255" spans="1:38" hidden="1" x14ac:dyDescent="0.25">
      <c r="A255" t="s">
        <v>253</v>
      </c>
      <c r="D255" t="str">
        <f>LEFT(A255,5)</f>
        <v>21042</v>
      </c>
      <c r="E255" t="s">
        <v>254</v>
      </c>
      <c r="F255" t="str">
        <f>CONCATENATE("W",E255)</f>
        <v>WDDGF4HB1CA671238</v>
      </c>
      <c r="G255" t="s">
        <v>1162</v>
      </c>
      <c r="H255">
        <v>2012</v>
      </c>
      <c r="I255" s="1" t="s">
        <v>1128</v>
      </c>
      <c r="J255">
        <v>24981</v>
      </c>
      <c r="K255" t="s">
        <v>255</v>
      </c>
      <c r="L255" s="1">
        <v>0.375</v>
      </c>
      <c r="M255">
        <v>249810</v>
      </c>
      <c r="N255">
        <v>1</v>
      </c>
      <c r="O255" t="s">
        <v>257</v>
      </c>
      <c r="P255">
        <v>13004058</v>
      </c>
      <c r="S255" t="s">
        <v>258</v>
      </c>
      <c r="T255" t="s">
        <v>5</v>
      </c>
      <c r="U255">
        <v>3300</v>
      </c>
      <c r="V255" t="s">
        <v>6</v>
      </c>
      <c r="W255" t="s">
        <v>7</v>
      </c>
      <c r="X255" t="s">
        <v>118</v>
      </c>
      <c r="Y255">
        <v>553830330</v>
      </c>
      <c r="AC255">
        <v>9</v>
      </c>
      <c r="AD255">
        <v>42727</v>
      </c>
      <c r="AE255">
        <v>0</v>
      </c>
      <c r="AF255">
        <v>0</v>
      </c>
      <c r="AG255">
        <v>0</v>
      </c>
      <c r="AH255">
        <v>142208</v>
      </c>
      <c r="AI255" t="s">
        <v>9</v>
      </c>
      <c r="AJ255" t="s">
        <v>10</v>
      </c>
    </row>
    <row r="256" spans="1:38" hidden="1" x14ac:dyDescent="0.25">
      <c r="A256" t="s">
        <v>253</v>
      </c>
      <c r="D256" s="3" t="s">
        <v>1346</v>
      </c>
      <c r="E256" s="3" t="s">
        <v>254</v>
      </c>
      <c r="F256" s="3" t="str">
        <f>CONCATENATE("W", E256)</f>
        <v>WDDGF4HB1CA671238</v>
      </c>
      <c r="G256" s="3" t="s">
        <v>1161</v>
      </c>
      <c r="H256" s="3">
        <v>2013</v>
      </c>
      <c r="I256" s="5" t="s">
        <v>1128</v>
      </c>
      <c r="J256" s="3">
        <v>24981</v>
      </c>
      <c r="K256" s="3" t="s">
        <v>255</v>
      </c>
      <c r="O256" s="3" t="s">
        <v>256</v>
      </c>
      <c r="P256" s="3" t="s">
        <v>2</v>
      </c>
      <c r="T256" s="3" t="s">
        <v>257</v>
      </c>
      <c r="U256" s="3">
        <v>13004058</v>
      </c>
      <c r="V256" s="3" t="s">
        <v>258</v>
      </c>
      <c r="W256" s="3" t="s">
        <v>5</v>
      </c>
      <c r="X256" s="3">
        <v>3300</v>
      </c>
      <c r="Y256" s="3" t="s">
        <v>6</v>
      </c>
      <c r="Z256" s="3" t="s">
        <v>7</v>
      </c>
      <c r="AA256" s="3" t="s">
        <v>118</v>
      </c>
      <c r="AB256" s="3">
        <v>553830330</v>
      </c>
      <c r="AC256" s="3"/>
      <c r="AD256" s="3">
        <v>9</v>
      </c>
      <c r="AE256" s="3">
        <v>42727</v>
      </c>
      <c r="AF256" s="3">
        <v>0</v>
      </c>
      <c r="AG256" s="3">
        <v>0</v>
      </c>
      <c r="AH256" s="3">
        <v>50</v>
      </c>
      <c r="AI256" s="3">
        <v>0</v>
      </c>
      <c r="AJ256" s="3">
        <v>0</v>
      </c>
      <c r="AK256" s="3" t="s">
        <v>1213</v>
      </c>
      <c r="AL256" s="3" t="s">
        <v>10</v>
      </c>
    </row>
    <row r="257" spans="1:38" x14ac:dyDescent="0.25">
      <c r="A257" t="s">
        <v>82</v>
      </c>
      <c r="B257">
        <f>COUNTIFS(F:F,F251)</f>
        <v>4</v>
      </c>
      <c r="C257">
        <f>COUNTIFS(D:D,D251,F:F,F251)</f>
        <v>1</v>
      </c>
      <c r="D257" t="str">
        <f>LEFT(A257,5)</f>
        <v>21490</v>
      </c>
      <c r="E257" t="s">
        <v>83</v>
      </c>
      <c r="F257" t="str">
        <f>CONCATENATE("W",E257)</f>
        <v>WDCBB22E79A450303</v>
      </c>
      <c r="G257" t="s">
        <v>1141</v>
      </c>
      <c r="I257" s="1" t="s">
        <v>1128</v>
      </c>
      <c r="J257">
        <v>141182</v>
      </c>
      <c r="K257" t="s">
        <v>84</v>
      </c>
      <c r="L257" s="1">
        <v>0.58333333333333337</v>
      </c>
      <c r="M257">
        <v>1411820</v>
      </c>
      <c r="N257">
        <v>1</v>
      </c>
      <c r="O257" t="s">
        <v>21</v>
      </c>
      <c r="P257" t="s">
        <v>2</v>
      </c>
      <c r="Q257" t="s">
        <v>85</v>
      </c>
      <c r="R257">
        <v>7546759</v>
      </c>
      <c r="S257" t="s">
        <v>86</v>
      </c>
      <c r="T257" t="s">
        <v>87</v>
      </c>
      <c r="U257">
        <v>3306</v>
      </c>
      <c r="V257" t="s">
        <v>88</v>
      </c>
      <c r="W257" t="s">
        <v>7</v>
      </c>
      <c r="X257">
        <v>376</v>
      </c>
      <c r="Y257">
        <v>154691348</v>
      </c>
      <c r="AC257">
        <v>9</v>
      </c>
      <c r="AD257">
        <v>48471</v>
      </c>
      <c r="AE257">
        <v>92095</v>
      </c>
      <c r="AF257">
        <v>0</v>
      </c>
      <c r="AG257">
        <v>190</v>
      </c>
      <c r="AH257">
        <v>523834</v>
      </c>
      <c r="AI257" t="s">
        <v>9</v>
      </c>
      <c r="AJ257" t="s">
        <v>10</v>
      </c>
    </row>
    <row r="258" spans="1:38" x14ac:dyDescent="0.25">
      <c r="A258" t="s">
        <v>997</v>
      </c>
      <c r="B258">
        <f>COUNTIFS(F:F,F252)</f>
        <v>6</v>
      </c>
      <c r="C258">
        <f>COUNTIFS(D:D,D252,F:F,F252)</f>
        <v>1</v>
      </c>
      <c r="D258" t="str">
        <f>LEFT(A258,5)</f>
        <v>21496</v>
      </c>
      <c r="E258" t="s">
        <v>998</v>
      </c>
      <c r="F258" t="str">
        <f>CONCATENATE("W",E258)</f>
        <v>WDDMH4DB6EN058711</v>
      </c>
      <c r="G258" t="s">
        <v>1180</v>
      </c>
      <c r="I258" s="1" t="s">
        <v>1128</v>
      </c>
      <c r="J258">
        <v>24421</v>
      </c>
      <c r="K258" t="s">
        <v>227</v>
      </c>
      <c r="L258" s="1">
        <v>0.4375</v>
      </c>
      <c r="M258">
        <v>244210</v>
      </c>
      <c r="N258">
        <v>1</v>
      </c>
      <c r="O258" t="s">
        <v>999</v>
      </c>
      <c r="P258" t="s">
        <v>2</v>
      </c>
      <c r="Q258" t="s">
        <v>1000</v>
      </c>
      <c r="R258">
        <v>20170394</v>
      </c>
      <c r="S258" t="s">
        <v>1001</v>
      </c>
      <c r="T258" t="s">
        <v>5</v>
      </c>
      <c r="U258">
        <v>3300</v>
      </c>
      <c r="V258" t="s">
        <v>6</v>
      </c>
      <c r="W258" t="s">
        <v>7</v>
      </c>
      <c r="X258">
        <v>376</v>
      </c>
      <c r="Y258">
        <v>154522256</v>
      </c>
      <c r="AA258" t="s">
        <v>1002</v>
      </c>
      <c r="AC258">
        <v>9</v>
      </c>
      <c r="AD258">
        <v>48471</v>
      </c>
      <c r="AE258">
        <v>87248</v>
      </c>
      <c r="AF258">
        <v>0</v>
      </c>
      <c r="AG258">
        <v>180</v>
      </c>
      <c r="AH258">
        <v>382414</v>
      </c>
      <c r="AI258" t="s">
        <v>9</v>
      </c>
      <c r="AJ258" t="s">
        <v>10</v>
      </c>
    </row>
    <row r="259" spans="1:38" x14ac:dyDescent="0.25">
      <c r="A259" t="s">
        <v>879</v>
      </c>
      <c r="B259">
        <f>COUNTIFS(F:F,F253)</f>
        <v>2</v>
      </c>
      <c r="C259">
        <f>COUNTIFS(D:D,D253,F:F,F253)</f>
        <v>1</v>
      </c>
      <c r="D259" s="3" t="s">
        <v>1385</v>
      </c>
      <c r="E259" s="3" t="s">
        <v>880</v>
      </c>
      <c r="F259" s="3" t="str">
        <f>CONCATENATE("W", E259)</f>
        <v>WDDGF4JB5CA644229</v>
      </c>
      <c r="G259" s="3" t="s">
        <v>1168</v>
      </c>
      <c r="H259" s="3">
        <v>2013</v>
      </c>
      <c r="I259" s="5" t="s">
        <v>1128</v>
      </c>
      <c r="J259" s="3">
        <v>22655</v>
      </c>
      <c r="K259" s="3" t="s">
        <v>881</v>
      </c>
      <c r="O259" s="3" t="s">
        <v>76</v>
      </c>
      <c r="P259" s="3" t="s">
        <v>2</v>
      </c>
      <c r="T259" s="3" t="s">
        <v>882</v>
      </c>
      <c r="U259" s="3">
        <v>17170869</v>
      </c>
      <c r="V259" s="3" t="s">
        <v>883</v>
      </c>
      <c r="W259" s="3" t="s">
        <v>99</v>
      </c>
      <c r="X259" s="3">
        <v>3380</v>
      </c>
      <c r="Y259" s="3" t="s">
        <v>6</v>
      </c>
      <c r="Z259" s="3" t="s">
        <v>7</v>
      </c>
      <c r="AA259" s="3">
        <v>35115</v>
      </c>
      <c r="AB259" s="3">
        <v>500151</v>
      </c>
      <c r="AC259" s="3"/>
      <c r="AD259" s="3">
        <v>9</v>
      </c>
      <c r="AE259" s="3">
        <v>42727</v>
      </c>
      <c r="AF259" s="3">
        <v>76909</v>
      </c>
      <c r="AG259" s="3">
        <v>0</v>
      </c>
      <c r="AH259" s="3">
        <v>300</v>
      </c>
      <c r="AI259" s="3">
        <v>0</v>
      </c>
      <c r="AJ259" s="3">
        <v>0</v>
      </c>
      <c r="AK259" s="3" t="s">
        <v>1213</v>
      </c>
      <c r="AL259" s="3" t="s">
        <v>10</v>
      </c>
    </row>
    <row r="260" spans="1:38" x14ac:dyDescent="0.25">
      <c r="A260" t="s">
        <v>225</v>
      </c>
      <c r="B260">
        <f>COUNTIFS(F:F,F254)</f>
        <v>2</v>
      </c>
      <c r="C260">
        <f>COUNTIFS(D:D,D254,F:F,F254)</f>
        <v>1</v>
      </c>
      <c r="D260" t="str">
        <f>LEFT(A260,5)</f>
        <v>21499</v>
      </c>
      <c r="E260" t="s">
        <v>226</v>
      </c>
      <c r="F260" t="str">
        <f>CONCATENATE("W",E260)</f>
        <v>WDDGF4JB5DF918663</v>
      </c>
      <c r="G260" t="s">
        <v>1159</v>
      </c>
      <c r="H260">
        <v>2012</v>
      </c>
      <c r="I260" s="1" t="s">
        <v>1128</v>
      </c>
      <c r="J260">
        <v>49747</v>
      </c>
      <c r="K260" t="s">
        <v>227</v>
      </c>
      <c r="L260" s="1">
        <v>0.5</v>
      </c>
      <c r="M260">
        <v>497470</v>
      </c>
      <c r="N260">
        <v>1</v>
      </c>
      <c r="O260" t="s">
        <v>21</v>
      </c>
      <c r="P260" t="s">
        <v>15</v>
      </c>
      <c r="Q260" t="s">
        <v>228</v>
      </c>
      <c r="R260">
        <v>30707009884</v>
      </c>
      <c r="S260" t="s">
        <v>229</v>
      </c>
      <c r="T260" t="s">
        <v>230</v>
      </c>
      <c r="U260">
        <v>3300</v>
      </c>
      <c r="V260" t="s">
        <v>6</v>
      </c>
      <c r="W260" t="s">
        <v>7</v>
      </c>
      <c r="X260">
        <v>376</v>
      </c>
      <c r="Y260">
        <v>154638860</v>
      </c>
      <c r="AA260" t="s">
        <v>231</v>
      </c>
      <c r="AC260">
        <v>9</v>
      </c>
      <c r="AD260">
        <v>48471</v>
      </c>
      <c r="AE260">
        <v>87248</v>
      </c>
      <c r="AF260">
        <v>0</v>
      </c>
      <c r="AG260">
        <v>180</v>
      </c>
      <c r="AH260">
        <v>386725</v>
      </c>
      <c r="AI260" t="s">
        <v>9</v>
      </c>
      <c r="AJ260" t="s">
        <v>10</v>
      </c>
    </row>
    <row r="261" spans="1:38" x14ac:dyDescent="0.25">
      <c r="A261" t="s">
        <v>1034</v>
      </c>
      <c r="B261">
        <f>COUNTIFS(F:F,F255)</f>
        <v>2</v>
      </c>
      <c r="C261">
        <f>COUNTIFS(D:D,D255,F:F,F255)</f>
        <v>1</v>
      </c>
      <c r="D261" s="3" t="s">
        <v>1419</v>
      </c>
      <c r="E261" s="3" t="s">
        <v>1035</v>
      </c>
      <c r="F261" s="3" t="str">
        <f>CONCATENATE("W", E261)</f>
        <v>WDDHF4HB5DA658353</v>
      </c>
      <c r="G261" s="3" t="s">
        <v>1175</v>
      </c>
      <c r="H261" s="3"/>
      <c r="I261" s="5" t="s">
        <v>1128</v>
      </c>
      <c r="J261" s="3">
        <v>51086</v>
      </c>
      <c r="K261" s="3" t="s">
        <v>651</v>
      </c>
      <c r="O261" s="3" t="s">
        <v>1036</v>
      </c>
      <c r="P261" s="3" t="s">
        <v>2</v>
      </c>
      <c r="T261" s="3" t="s">
        <v>1037</v>
      </c>
      <c r="U261" s="3">
        <v>20173640480</v>
      </c>
      <c r="V261" s="3" t="s">
        <v>1038</v>
      </c>
      <c r="W261" s="3" t="s">
        <v>5</v>
      </c>
      <c r="X261" s="3">
        <v>3300</v>
      </c>
      <c r="Y261" s="3" t="s">
        <v>6</v>
      </c>
      <c r="Z261" s="3" t="s">
        <v>7</v>
      </c>
      <c r="AA261" s="3">
        <v>376</v>
      </c>
      <c r="AB261" s="3">
        <v>154518282</v>
      </c>
      <c r="AC261" s="3" t="s">
        <v>1039</v>
      </c>
      <c r="AD261" s="3">
        <v>9</v>
      </c>
      <c r="AE261" s="3">
        <v>42727</v>
      </c>
      <c r="AF261" s="3">
        <v>55545</v>
      </c>
      <c r="AG261" s="3">
        <v>0</v>
      </c>
      <c r="AH261" s="3">
        <v>220</v>
      </c>
      <c r="AI261" s="3">
        <v>0</v>
      </c>
      <c r="AJ261" s="3">
        <v>0</v>
      </c>
      <c r="AK261" s="3" t="s">
        <v>1213</v>
      </c>
      <c r="AL261" s="3" t="s">
        <v>10</v>
      </c>
    </row>
    <row r="262" spans="1:38" x14ac:dyDescent="0.25">
      <c r="A262" t="s">
        <v>703</v>
      </c>
      <c r="B262">
        <f>COUNTIFS(F:F,F256)</f>
        <v>2</v>
      </c>
      <c r="C262">
        <f>COUNTIFS(D:D,D256,F:F,F256)</f>
        <v>1</v>
      </c>
      <c r="D262" t="str">
        <f>LEFT(A262,5)</f>
        <v>21513</v>
      </c>
      <c r="E262" t="s">
        <v>704</v>
      </c>
      <c r="F262" t="str">
        <f>CONCATENATE("W",E262)</f>
        <v>WDDHF4HB9CA572073</v>
      </c>
      <c r="G262" t="s">
        <v>1176</v>
      </c>
      <c r="H262">
        <v>2012</v>
      </c>
      <c r="I262" s="1" t="s">
        <v>1128</v>
      </c>
      <c r="J262">
        <v>102664</v>
      </c>
      <c r="K262" t="s">
        <v>350</v>
      </c>
      <c r="L262" s="1">
        <v>0.54166666666666663</v>
      </c>
      <c r="M262">
        <v>1026640</v>
      </c>
      <c r="N262">
        <v>1</v>
      </c>
      <c r="O262" t="s">
        <v>705</v>
      </c>
      <c r="P262" t="s">
        <v>15</v>
      </c>
      <c r="Q262" t="s">
        <v>706</v>
      </c>
      <c r="R262">
        <v>30672491505</v>
      </c>
      <c r="S262" t="s">
        <v>707</v>
      </c>
      <c r="T262" t="s">
        <v>708</v>
      </c>
      <c r="U262">
        <v>3384</v>
      </c>
      <c r="V262" t="s">
        <v>6</v>
      </c>
      <c r="W262" t="s">
        <v>7</v>
      </c>
      <c r="X262">
        <v>3751</v>
      </c>
      <c r="Y262">
        <v>15663647</v>
      </c>
      <c r="AC262">
        <v>9</v>
      </c>
      <c r="AD262">
        <v>48471</v>
      </c>
      <c r="AE262">
        <v>193884</v>
      </c>
      <c r="AF262">
        <v>0</v>
      </c>
      <c r="AG262">
        <v>400</v>
      </c>
      <c r="AH262">
        <v>1920173</v>
      </c>
      <c r="AI262" t="s">
        <v>9</v>
      </c>
      <c r="AJ262" t="s">
        <v>10</v>
      </c>
    </row>
    <row r="263" spans="1:38" x14ac:dyDescent="0.25">
      <c r="A263" t="s">
        <v>307</v>
      </c>
      <c r="B263">
        <f>COUNTIFS(F:F,F257)</f>
        <v>2</v>
      </c>
      <c r="C263">
        <f>COUNTIFS(D:D,D257,F:F,F257)</f>
        <v>1</v>
      </c>
      <c r="D263" s="3" t="s">
        <v>1299</v>
      </c>
      <c r="E263" s="3" t="s">
        <v>300</v>
      </c>
      <c r="F263" s="3" t="str">
        <f>CONCATENATE("W", E263)</f>
        <v>WDDBF4DB1EJ081785</v>
      </c>
      <c r="G263" s="3" t="s">
        <v>1149</v>
      </c>
      <c r="H263" s="4">
        <v>2013</v>
      </c>
      <c r="I263" s="5" t="s">
        <v>1128</v>
      </c>
      <c r="J263" s="3">
        <v>22679</v>
      </c>
      <c r="K263" s="3" t="s">
        <v>308</v>
      </c>
      <c r="O263" s="3" t="s">
        <v>309</v>
      </c>
      <c r="P263" s="3" t="s">
        <v>15</v>
      </c>
      <c r="T263" s="3" t="s">
        <v>302</v>
      </c>
      <c r="U263" s="3">
        <v>30687841081</v>
      </c>
      <c r="V263" s="3" t="s">
        <v>303</v>
      </c>
      <c r="W263" s="3" t="s">
        <v>304</v>
      </c>
      <c r="X263" s="3">
        <v>3350</v>
      </c>
      <c r="Y263" s="3" t="s">
        <v>6</v>
      </c>
      <c r="Z263" s="3" t="s">
        <v>7</v>
      </c>
      <c r="AA263" s="3">
        <v>376</v>
      </c>
      <c r="AB263" s="3">
        <v>4456516</v>
      </c>
      <c r="AC263" s="3"/>
      <c r="AD263" s="3">
        <v>9</v>
      </c>
      <c r="AE263" s="3">
        <v>42727</v>
      </c>
      <c r="AF263" s="3">
        <v>38454</v>
      </c>
      <c r="AG263" s="3">
        <v>0</v>
      </c>
      <c r="AH263" s="3">
        <v>260</v>
      </c>
      <c r="AI263" s="3">
        <v>0</v>
      </c>
      <c r="AJ263" s="3">
        <v>0</v>
      </c>
      <c r="AK263" s="3" t="s">
        <v>1213</v>
      </c>
      <c r="AL263" s="3" t="s">
        <v>10</v>
      </c>
    </row>
    <row r="264" spans="1:38" x14ac:dyDescent="0.25">
      <c r="A264" t="s">
        <v>602</v>
      </c>
      <c r="B264">
        <f>COUNTIFS(F:F,F258)</f>
        <v>2</v>
      </c>
      <c r="C264">
        <f>COUNTIFS(D:D,D258,F:F,F258)</f>
        <v>1</v>
      </c>
      <c r="D264" t="str">
        <f>LEFT(A264,5)</f>
        <v>21514</v>
      </c>
      <c r="E264" t="s">
        <v>603</v>
      </c>
      <c r="F264" t="str">
        <f>CONCATENATE("W",E264)</f>
        <v>WDDBF4DB3EJ200226</v>
      </c>
      <c r="G264" t="s">
        <v>1149</v>
      </c>
      <c r="H264">
        <v>2014</v>
      </c>
      <c r="I264" s="1" t="s">
        <v>1128</v>
      </c>
      <c r="J264">
        <v>13148</v>
      </c>
      <c r="K264" t="s">
        <v>350</v>
      </c>
      <c r="L264" s="1">
        <v>0.54166666666666663</v>
      </c>
      <c r="M264">
        <v>131480</v>
      </c>
      <c r="N264">
        <v>1</v>
      </c>
      <c r="O264" t="s">
        <v>199</v>
      </c>
      <c r="P264" t="s">
        <v>2</v>
      </c>
      <c r="Q264" t="s">
        <v>604</v>
      </c>
      <c r="R264">
        <v>27281628505</v>
      </c>
      <c r="S264" t="s">
        <v>605</v>
      </c>
      <c r="U264">
        <v>3370</v>
      </c>
      <c r="V264" t="s">
        <v>6</v>
      </c>
      <c r="W264" t="s">
        <v>7</v>
      </c>
      <c r="X264">
        <v>3764</v>
      </c>
      <c r="Y264">
        <v>270838</v>
      </c>
      <c r="AC264">
        <v>9</v>
      </c>
      <c r="AD264">
        <v>48471</v>
      </c>
      <c r="AE264">
        <v>58165</v>
      </c>
      <c r="AF264">
        <v>0</v>
      </c>
      <c r="AG264">
        <v>120</v>
      </c>
      <c r="AH264">
        <v>242373</v>
      </c>
      <c r="AI264" t="s">
        <v>9</v>
      </c>
      <c r="AJ264" t="s">
        <v>10</v>
      </c>
    </row>
    <row r="265" spans="1:38" x14ac:dyDescent="0.25">
      <c r="A265" t="s">
        <v>517</v>
      </c>
      <c r="B265">
        <f>COUNTIFS(F:F,F259)</f>
        <v>2</v>
      </c>
      <c r="C265">
        <f>COUNTIFS(D:D,D259,F:F,F259)</f>
        <v>1</v>
      </c>
      <c r="D265" s="3" t="s">
        <v>1234</v>
      </c>
      <c r="E265" s="3" t="s">
        <v>511</v>
      </c>
      <c r="F265" s="3" t="str">
        <f>CONCATENATE("W", E265)</f>
        <v>WDCAB13E35A530180</v>
      </c>
      <c r="G265" s="3" t="s">
        <v>1139</v>
      </c>
      <c r="H265" s="4">
        <v>2010</v>
      </c>
      <c r="I265" s="5" t="s">
        <v>1128</v>
      </c>
      <c r="J265" s="3">
        <v>303757</v>
      </c>
      <c r="K265" s="3" t="s">
        <v>504</v>
      </c>
      <c r="O265" s="3" t="s">
        <v>518</v>
      </c>
      <c r="P265" s="3" t="s">
        <v>15</v>
      </c>
      <c r="Q265" s="3" t="s">
        <v>513</v>
      </c>
      <c r="R265" s="3">
        <v>20167489231</v>
      </c>
      <c r="S265" s="3" t="s">
        <v>514</v>
      </c>
      <c r="T265" s="3" t="s">
        <v>202</v>
      </c>
      <c r="U265" s="3">
        <v>3364</v>
      </c>
      <c r="V265" s="3" t="s">
        <v>6</v>
      </c>
      <c r="W265" s="3" t="s">
        <v>7</v>
      </c>
      <c r="X265" s="3">
        <v>3755</v>
      </c>
      <c r="Y265" s="3">
        <v>438986</v>
      </c>
      <c r="Z265" s="3" t="s">
        <v>515</v>
      </c>
      <c r="AD265" s="3">
        <v>9</v>
      </c>
      <c r="AE265" s="3">
        <v>48471</v>
      </c>
      <c r="AF265" s="3">
        <v>24236</v>
      </c>
      <c r="AG265" s="3">
        <v>0</v>
      </c>
      <c r="AH265" s="3">
        <v>390</v>
      </c>
      <c r="AI265" s="3">
        <v>0</v>
      </c>
      <c r="AJ265" s="3">
        <v>0</v>
      </c>
      <c r="AK265" s="3" t="s">
        <v>1213</v>
      </c>
      <c r="AL265" s="3" t="s">
        <v>10</v>
      </c>
    </row>
    <row r="266" spans="1:38" x14ac:dyDescent="0.25">
      <c r="A266" t="s">
        <v>553</v>
      </c>
      <c r="B266">
        <f>COUNTIFS(F:F,F260)</f>
        <v>2</v>
      </c>
      <c r="C266">
        <f>COUNTIFS(D:D,D260,F:F,F260)</f>
        <v>1</v>
      </c>
      <c r="D266" t="str">
        <f>LEFT(A266,5)</f>
        <v>21515</v>
      </c>
      <c r="E266" t="s">
        <v>554</v>
      </c>
      <c r="F266" t="str">
        <f>CONCATENATE("W",E266)</f>
        <v>WDCBB22E69A412299</v>
      </c>
      <c r="G266" t="s">
        <v>1140</v>
      </c>
      <c r="H266">
        <v>2008</v>
      </c>
      <c r="I266" s="1" t="s">
        <v>1128</v>
      </c>
      <c r="J266">
        <v>182502</v>
      </c>
      <c r="K266" t="s">
        <v>350</v>
      </c>
      <c r="L266" s="1">
        <v>0.7319444444444444</v>
      </c>
      <c r="M266">
        <v>1825020</v>
      </c>
      <c r="N266">
        <v>1</v>
      </c>
      <c r="O266" t="s">
        <v>555</v>
      </c>
      <c r="P266" t="s">
        <v>15</v>
      </c>
      <c r="Q266" t="s">
        <v>200</v>
      </c>
      <c r="R266">
        <v>30708383712</v>
      </c>
      <c r="S266" t="s">
        <v>201</v>
      </c>
      <c r="T266" t="s">
        <v>202</v>
      </c>
      <c r="U266">
        <v>3364</v>
      </c>
      <c r="V266" t="s">
        <v>6</v>
      </c>
      <c r="W266" t="s">
        <v>7</v>
      </c>
      <c r="X266">
        <v>3755</v>
      </c>
      <c r="Y266">
        <v>470179470</v>
      </c>
      <c r="AC266">
        <v>9</v>
      </c>
      <c r="AD266">
        <v>48471</v>
      </c>
      <c r="AE266">
        <v>208425</v>
      </c>
      <c r="AF266">
        <v>0</v>
      </c>
      <c r="AG266">
        <v>430</v>
      </c>
      <c r="AH266">
        <v>1390885</v>
      </c>
      <c r="AI266" t="s">
        <v>9</v>
      </c>
      <c r="AJ266" t="s">
        <v>10</v>
      </c>
    </row>
    <row r="267" spans="1:38" x14ac:dyDescent="0.25">
      <c r="A267" t="s">
        <v>703</v>
      </c>
      <c r="B267">
        <f>COUNTIFS(F:F,F261)</f>
        <v>4</v>
      </c>
      <c r="C267">
        <f>COUNTIFS(D:D,D261,F:F,F261)</f>
        <v>1</v>
      </c>
      <c r="D267" s="3" t="s">
        <v>1421</v>
      </c>
      <c r="E267" s="3" t="s">
        <v>704</v>
      </c>
      <c r="F267" s="3" t="str">
        <f>CONCATENATE("W", E267)</f>
        <v>WDDHF4HB9CA572073</v>
      </c>
      <c r="G267" s="3" t="s">
        <v>1176</v>
      </c>
      <c r="H267" s="3">
        <v>2012</v>
      </c>
      <c r="I267" s="5" t="s">
        <v>1128</v>
      </c>
      <c r="J267" s="3">
        <v>102664</v>
      </c>
      <c r="K267" s="3" t="s">
        <v>350</v>
      </c>
      <c r="O267" s="3" t="s">
        <v>705</v>
      </c>
      <c r="P267" s="3" t="s">
        <v>15</v>
      </c>
      <c r="T267" s="3" t="s">
        <v>706</v>
      </c>
      <c r="U267" s="3">
        <v>30672491505</v>
      </c>
      <c r="V267" s="3" t="s">
        <v>707</v>
      </c>
      <c r="W267" s="3" t="s">
        <v>708</v>
      </c>
      <c r="X267" s="3">
        <v>3384</v>
      </c>
      <c r="Y267" s="3" t="s">
        <v>6</v>
      </c>
      <c r="Z267" s="3" t="s">
        <v>7</v>
      </c>
      <c r="AA267" s="3">
        <v>3751</v>
      </c>
      <c r="AB267" s="3">
        <v>15663647</v>
      </c>
      <c r="AC267" s="3"/>
      <c r="AD267" s="3">
        <v>9</v>
      </c>
      <c r="AE267" s="3">
        <v>48471</v>
      </c>
      <c r="AF267" s="3">
        <v>193884</v>
      </c>
      <c r="AG267" s="3">
        <v>0</v>
      </c>
      <c r="AH267" s="3">
        <v>20</v>
      </c>
      <c r="AI267" s="3">
        <v>0</v>
      </c>
      <c r="AJ267" s="3">
        <v>0</v>
      </c>
      <c r="AK267" s="3" t="s">
        <v>1213</v>
      </c>
      <c r="AL267" s="3" t="s">
        <v>10</v>
      </c>
    </row>
    <row r="268" spans="1:38" hidden="1" x14ac:dyDescent="0.25">
      <c r="A268" t="s">
        <v>927</v>
      </c>
      <c r="D268" t="str">
        <f>LEFT(A268,5)</f>
        <v>21831</v>
      </c>
      <c r="E268" t="s">
        <v>921</v>
      </c>
      <c r="F268" t="str">
        <f>CONCATENATE("W",E268)</f>
        <v>WDDGF4HB3BA509397</v>
      </c>
      <c r="G268" t="s">
        <v>1162</v>
      </c>
      <c r="I268" s="1" t="s">
        <v>1128</v>
      </c>
      <c r="J268">
        <v>35769</v>
      </c>
      <c r="K268" t="s">
        <v>308</v>
      </c>
      <c r="L268" s="1">
        <v>0.54166666666666663</v>
      </c>
      <c r="M268">
        <v>357690</v>
      </c>
      <c r="N268">
        <v>1</v>
      </c>
      <c r="O268" t="s">
        <v>928</v>
      </c>
      <c r="P268" t="s">
        <v>2</v>
      </c>
      <c r="Q268" t="s">
        <v>923</v>
      </c>
      <c r="R268">
        <v>13884064</v>
      </c>
      <c r="S268" t="s">
        <v>924</v>
      </c>
      <c r="T268" t="s">
        <v>5</v>
      </c>
      <c r="U268">
        <v>3300</v>
      </c>
      <c r="V268" t="s">
        <v>6</v>
      </c>
      <c r="W268" t="s">
        <v>7</v>
      </c>
      <c r="X268">
        <v>-376</v>
      </c>
      <c r="Y268">
        <v>4432972</v>
      </c>
      <c r="AA268" t="s">
        <v>925</v>
      </c>
      <c r="AB268" t="s">
        <v>926</v>
      </c>
      <c r="AC268">
        <v>9</v>
      </c>
      <c r="AD268">
        <v>48471</v>
      </c>
      <c r="AE268">
        <v>33930</v>
      </c>
      <c r="AF268">
        <v>0</v>
      </c>
      <c r="AG268">
        <v>70</v>
      </c>
      <c r="AH268">
        <v>0</v>
      </c>
      <c r="AI268" t="s">
        <v>9</v>
      </c>
      <c r="AJ268" t="s">
        <v>10</v>
      </c>
    </row>
    <row r="269" spans="1:38" x14ac:dyDescent="0.25">
      <c r="A269" t="s">
        <v>950</v>
      </c>
      <c r="B269">
        <f>COUNTIFS(F:F,F263)</f>
        <v>6</v>
      </c>
      <c r="C269">
        <f>COUNTIFS(D:D,D263,F:F,F263)</f>
        <v>1</v>
      </c>
      <c r="D269" t="str">
        <f>LEFT(A269,5)</f>
        <v>21519</v>
      </c>
      <c r="E269" t="s">
        <v>951</v>
      </c>
      <c r="F269" t="str">
        <f>CONCATENATE("W",E269)</f>
        <v>WDDHF4HB9DA694207</v>
      </c>
      <c r="G269" t="s">
        <v>1175</v>
      </c>
      <c r="I269" s="1" t="s">
        <v>1128</v>
      </c>
      <c r="J269">
        <v>67541</v>
      </c>
      <c r="K269" t="s">
        <v>350</v>
      </c>
      <c r="L269" s="1">
        <v>0.60138888888888886</v>
      </c>
      <c r="M269">
        <v>675410</v>
      </c>
      <c r="N269">
        <v>1</v>
      </c>
      <c r="O269" t="s">
        <v>952</v>
      </c>
      <c r="P269" t="s">
        <v>15</v>
      </c>
      <c r="Q269" t="s">
        <v>953</v>
      </c>
      <c r="R269">
        <v>30712127240</v>
      </c>
      <c r="S269" t="s">
        <v>954</v>
      </c>
      <c r="T269" t="s">
        <v>202</v>
      </c>
      <c r="U269">
        <v>3364</v>
      </c>
      <c r="V269" t="s">
        <v>6</v>
      </c>
      <c r="W269" t="s">
        <v>7</v>
      </c>
      <c r="X269">
        <v>3755</v>
      </c>
      <c r="Y269">
        <v>460152</v>
      </c>
      <c r="AC269">
        <v>9</v>
      </c>
      <c r="AD269">
        <v>42727</v>
      </c>
      <c r="AE269">
        <v>367452</v>
      </c>
      <c r="AF269">
        <v>465850</v>
      </c>
      <c r="AG269">
        <v>860</v>
      </c>
      <c r="AH269">
        <v>23359691</v>
      </c>
      <c r="AI269" t="s">
        <v>9</v>
      </c>
      <c r="AJ269" t="s">
        <v>10</v>
      </c>
    </row>
    <row r="270" spans="1:38" x14ac:dyDescent="0.25">
      <c r="A270" t="s">
        <v>349</v>
      </c>
      <c r="B270">
        <f>COUNTIFS(F:F,F264)</f>
        <v>2</v>
      </c>
      <c r="C270">
        <f>COUNTIFS(D:D,D264,F:F,F264)</f>
        <v>1</v>
      </c>
      <c r="D270" t="str">
        <f>LEFT(A270,5)</f>
        <v>21521</v>
      </c>
      <c r="E270" t="s">
        <v>344</v>
      </c>
      <c r="F270" t="str">
        <f>CONCATENATE("W",E270)</f>
        <v>WDCGG8BB3BF571631</v>
      </c>
      <c r="G270" t="s">
        <v>1147</v>
      </c>
      <c r="H270">
        <v>2010</v>
      </c>
      <c r="I270" s="1" t="s">
        <v>1128</v>
      </c>
      <c r="J270">
        <v>142987</v>
      </c>
      <c r="K270" t="s">
        <v>350</v>
      </c>
      <c r="L270" s="1">
        <v>0.61111111111111105</v>
      </c>
      <c r="M270">
        <v>1429870</v>
      </c>
      <c r="N270">
        <v>1</v>
      </c>
      <c r="O270" t="s">
        <v>351</v>
      </c>
      <c r="P270" t="s">
        <v>15</v>
      </c>
      <c r="Q270" t="s">
        <v>181</v>
      </c>
      <c r="R270">
        <v>30708379456</v>
      </c>
      <c r="S270" t="s">
        <v>182</v>
      </c>
      <c r="T270" t="s">
        <v>183</v>
      </c>
      <c r="U270">
        <v>3304</v>
      </c>
      <c r="V270" t="s">
        <v>6</v>
      </c>
      <c r="W270" t="s">
        <v>7</v>
      </c>
      <c r="X270">
        <v>376</v>
      </c>
      <c r="Y270">
        <v>4481488</v>
      </c>
      <c r="AC270">
        <v>9</v>
      </c>
      <c r="AD270">
        <v>42727</v>
      </c>
      <c r="AE270">
        <v>307634</v>
      </c>
      <c r="AF270">
        <v>50000</v>
      </c>
      <c r="AG270">
        <v>720</v>
      </c>
      <c r="AH270">
        <v>83634</v>
      </c>
      <c r="AI270" t="s">
        <v>9</v>
      </c>
      <c r="AJ270" t="s">
        <v>10</v>
      </c>
    </row>
    <row r="271" spans="1:38" hidden="1" x14ac:dyDescent="0.25">
      <c r="A271" t="s">
        <v>927</v>
      </c>
      <c r="D271" s="3" t="s">
        <v>1353</v>
      </c>
      <c r="E271" s="3" t="s">
        <v>921</v>
      </c>
      <c r="F271" s="3" t="str">
        <f>CONCATENATE("W", E271)</f>
        <v>WDDGF4HB3BA509397</v>
      </c>
      <c r="G271" s="3" t="s">
        <v>1162</v>
      </c>
      <c r="H271" s="3"/>
      <c r="I271" s="5" t="s">
        <v>1128</v>
      </c>
      <c r="J271" s="3">
        <v>35769</v>
      </c>
      <c r="K271" s="3" t="s">
        <v>308</v>
      </c>
      <c r="O271" s="3" t="s">
        <v>928</v>
      </c>
      <c r="P271" s="3" t="s">
        <v>2</v>
      </c>
      <c r="T271" s="3" t="s">
        <v>923</v>
      </c>
      <c r="U271" s="3">
        <v>13884064</v>
      </c>
      <c r="V271" s="3" t="s">
        <v>924</v>
      </c>
      <c r="W271" s="3" t="s">
        <v>5</v>
      </c>
      <c r="X271" s="3">
        <v>3300</v>
      </c>
      <c r="Y271" s="3" t="s">
        <v>6</v>
      </c>
      <c r="Z271" s="3" t="s">
        <v>7</v>
      </c>
      <c r="AA271" s="3">
        <v>-376</v>
      </c>
      <c r="AB271" s="3">
        <v>4432972</v>
      </c>
      <c r="AC271" s="3" t="s">
        <v>925</v>
      </c>
      <c r="AD271" s="3">
        <v>9</v>
      </c>
      <c r="AE271" s="3">
        <v>48471</v>
      </c>
      <c r="AF271" s="3">
        <v>33930</v>
      </c>
      <c r="AG271" s="3">
        <v>0</v>
      </c>
      <c r="AH271" s="3">
        <v>160</v>
      </c>
      <c r="AI271" s="3">
        <v>0</v>
      </c>
      <c r="AJ271" s="3">
        <v>0</v>
      </c>
      <c r="AK271" s="3" t="s">
        <v>1213</v>
      </c>
      <c r="AL271" s="3" t="s">
        <v>10</v>
      </c>
    </row>
    <row r="272" spans="1:38" x14ac:dyDescent="0.25">
      <c r="A272" t="s">
        <v>343</v>
      </c>
      <c r="B272">
        <f>COUNTIFS(F:F,F266)</f>
        <v>2</v>
      </c>
      <c r="C272">
        <f>COUNTIFS(D:D,D266,F:F,F266)</f>
        <v>1</v>
      </c>
      <c r="D272" s="3" t="s">
        <v>1267</v>
      </c>
      <c r="E272" s="3" t="s">
        <v>344</v>
      </c>
      <c r="F272" s="3" t="str">
        <f>CONCATENATE("W", E272)</f>
        <v>WDCGG8BB3BF571631</v>
      </c>
      <c r="G272" s="3" t="s">
        <v>1147</v>
      </c>
      <c r="H272" s="3">
        <v>2010</v>
      </c>
      <c r="I272" s="5" t="s">
        <v>1128</v>
      </c>
      <c r="J272" s="3">
        <v>142987</v>
      </c>
      <c r="K272" s="3" t="s">
        <v>345</v>
      </c>
      <c r="O272" s="3" t="s">
        <v>346</v>
      </c>
      <c r="P272" s="3" t="s">
        <v>15</v>
      </c>
      <c r="T272" s="3" t="s">
        <v>181</v>
      </c>
      <c r="U272" s="3">
        <v>30708379456</v>
      </c>
      <c r="V272" s="3" t="s">
        <v>182</v>
      </c>
      <c r="W272" s="3" t="s">
        <v>183</v>
      </c>
      <c r="X272" s="3">
        <v>3304</v>
      </c>
      <c r="Y272" s="3" t="s">
        <v>6</v>
      </c>
      <c r="Z272" s="3" t="s">
        <v>7</v>
      </c>
      <c r="AA272" s="3">
        <v>376</v>
      </c>
      <c r="AB272" s="3">
        <v>4481488</v>
      </c>
      <c r="AC272" s="3"/>
      <c r="AD272" s="3">
        <v>9</v>
      </c>
      <c r="AE272" s="3">
        <v>42727</v>
      </c>
      <c r="AF272" s="3">
        <v>111090</v>
      </c>
      <c r="AG272" s="3">
        <v>0</v>
      </c>
      <c r="AH272" s="3">
        <v>290</v>
      </c>
      <c r="AI272" s="3">
        <v>0</v>
      </c>
      <c r="AJ272" s="3">
        <v>0</v>
      </c>
      <c r="AK272" s="3" t="s">
        <v>1213</v>
      </c>
      <c r="AL272" s="3" t="s">
        <v>10</v>
      </c>
    </row>
    <row r="273" spans="1:38" x14ac:dyDescent="0.25">
      <c r="A273" t="s">
        <v>624</v>
      </c>
      <c r="B273">
        <f>COUNTIFS(F:F,F267)</f>
        <v>4</v>
      </c>
      <c r="C273">
        <f>COUNTIFS(D:D,D267,F:F,F267)</f>
        <v>1</v>
      </c>
      <c r="D273" s="3" t="s">
        <v>1400</v>
      </c>
      <c r="E273" s="3" t="s">
        <v>618</v>
      </c>
      <c r="F273" s="3" t="str">
        <f>CONCATENATE("W", E273)</f>
        <v>WDDGF54X79F231933</v>
      </c>
      <c r="G273" s="3" t="s">
        <v>1171</v>
      </c>
      <c r="H273" s="3">
        <v>2007</v>
      </c>
      <c r="I273" s="5" t="s">
        <v>1128</v>
      </c>
      <c r="J273" s="3">
        <v>117932</v>
      </c>
      <c r="K273" s="3" t="s">
        <v>558</v>
      </c>
      <c r="O273" s="3" t="s">
        <v>63</v>
      </c>
      <c r="P273" s="3" t="s">
        <v>15</v>
      </c>
      <c r="T273" s="3" t="s">
        <v>620</v>
      </c>
      <c r="U273" s="3">
        <v>20216972725</v>
      </c>
      <c r="V273" s="3" t="s">
        <v>621</v>
      </c>
      <c r="W273" s="3" t="s">
        <v>99</v>
      </c>
      <c r="X273" s="3">
        <v>3380</v>
      </c>
      <c r="Y273" s="3" t="s">
        <v>6</v>
      </c>
      <c r="Z273" s="3" t="s">
        <v>7</v>
      </c>
      <c r="AA273" s="3">
        <v>3751</v>
      </c>
      <c r="AB273" s="3">
        <v>15543178</v>
      </c>
      <c r="AC273" s="3"/>
      <c r="AD273" s="3">
        <v>9</v>
      </c>
      <c r="AE273" s="3">
        <v>48471</v>
      </c>
      <c r="AF273" s="3">
        <v>48471</v>
      </c>
      <c r="AG273" s="3">
        <v>0</v>
      </c>
      <c r="AH273" s="3">
        <v>250</v>
      </c>
      <c r="AI273" s="3">
        <v>0</v>
      </c>
      <c r="AJ273" s="3">
        <v>0</v>
      </c>
      <c r="AK273" s="3" t="s">
        <v>1213</v>
      </c>
      <c r="AL273" s="3" t="s">
        <v>10</v>
      </c>
    </row>
    <row r="274" spans="1:38" x14ac:dyDescent="0.25">
      <c r="A274" t="s">
        <v>418</v>
      </c>
      <c r="B274">
        <f>COUNTIFS(F:F,F268)</f>
        <v>6</v>
      </c>
      <c r="C274">
        <f>COUNTIFS(D:D,D268,F:F,F268)</f>
        <v>1</v>
      </c>
      <c r="D274" t="str">
        <f>LEFT(A274,5)</f>
        <v>21525</v>
      </c>
      <c r="E274" t="s">
        <v>419</v>
      </c>
      <c r="F274" t="str">
        <f>CONCATENATE("W",E274)</f>
        <v>WDDGF5HB1EA905807</v>
      </c>
      <c r="G274" t="s">
        <v>1171</v>
      </c>
      <c r="H274">
        <v>2014</v>
      </c>
      <c r="I274" s="1" t="s">
        <v>1128</v>
      </c>
      <c r="J274">
        <v>27568</v>
      </c>
      <c r="K274" t="s">
        <v>420</v>
      </c>
      <c r="L274" s="1">
        <v>0.54166666666666663</v>
      </c>
      <c r="M274">
        <v>275680</v>
      </c>
      <c r="N274">
        <v>1</v>
      </c>
      <c r="O274" t="s">
        <v>21</v>
      </c>
      <c r="P274" t="s">
        <v>15</v>
      </c>
      <c r="Q274" t="s">
        <v>181</v>
      </c>
      <c r="R274">
        <v>30708379456</v>
      </c>
      <c r="S274" t="s">
        <v>182</v>
      </c>
      <c r="T274" t="s">
        <v>183</v>
      </c>
      <c r="U274">
        <v>3304</v>
      </c>
      <c r="V274" t="s">
        <v>6</v>
      </c>
      <c r="W274" t="s">
        <v>7</v>
      </c>
      <c r="X274">
        <v>376</v>
      </c>
      <c r="Y274">
        <v>4481488</v>
      </c>
      <c r="AC274">
        <v>9</v>
      </c>
      <c r="AD274">
        <v>42727</v>
      </c>
      <c r="AE274">
        <v>85454</v>
      </c>
      <c r="AF274">
        <v>0</v>
      </c>
      <c r="AG274">
        <v>200</v>
      </c>
      <c r="AH274">
        <v>498439</v>
      </c>
      <c r="AI274" t="s">
        <v>9</v>
      </c>
      <c r="AJ274" t="s">
        <v>10</v>
      </c>
    </row>
    <row r="275" spans="1:38" x14ac:dyDescent="0.25">
      <c r="A275" t="s">
        <v>611</v>
      </c>
      <c r="B275">
        <f>COUNTIFS(F:F,F269)</f>
        <v>4</v>
      </c>
      <c r="C275">
        <f>COUNTIFS(D:D,D269,F:F,F269)</f>
        <v>1</v>
      </c>
      <c r="D275" s="3" t="s">
        <v>1315</v>
      </c>
      <c r="E275" s="3" t="s">
        <v>607</v>
      </c>
      <c r="F275" s="3" t="str">
        <f>CONCATENATE("W", E275)</f>
        <v>WDDFH3CB4BJ659378</v>
      </c>
      <c r="G275" s="3" t="s">
        <v>1155</v>
      </c>
      <c r="H275" s="3">
        <v>2010</v>
      </c>
      <c r="I275" s="5" t="s">
        <v>1128</v>
      </c>
      <c r="J275" s="3">
        <v>30913</v>
      </c>
      <c r="K275" s="3" t="s">
        <v>612</v>
      </c>
      <c r="O275" s="3" t="s">
        <v>613</v>
      </c>
      <c r="P275" s="3" t="s">
        <v>2</v>
      </c>
      <c r="T275" s="3" t="s">
        <v>614</v>
      </c>
      <c r="U275" s="3">
        <v>7543155</v>
      </c>
      <c r="V275" s="3" t="s">
        <v>615</v>
      </c>
      <c r="W275" s="3" t="s">
        <v>5</v>
      </c>
      <c r="X275" s="3">
        <v>3300</v>
      </c>
      <c r="Y275" s="3" t="s">
        <v>6</v>
      </c>
      <c r="Z275" s="3" t="s">
        <v>7</v>
      </c>
      <c r="AA275" s="3">
        <v>376</v>
      </c>
      <c r="AB275" s="3">
        <v>4438964</v>
      </c>
      <c r="AC275" s="3" t="s">
        <v>616</v>
      </c>
      <c r="AD275" s="3">
        <v>9</v>
      </c>
      <c r="AE275" s="3">
        <v>48471</v>
      </c>
      <c r="AF275" s="3">
        <v>96942</v>
      </c>
      <c r="AG275" s="3">
        <v>0</v>
      </c>
      <c r="AH275" s="3">
        <v>340</v>
      </c>
      <c r="AI275" s="3">
        <v>0</v>
      </c>
      <c r="AJ275" s="3">
        <v>0</v>
      </c>
      <c r="AK275" s="3" t="s">
        <v>1213</v>
      </c>
      <c r="AL275" s="3" t="s">
        <v>10</v>
      </c>
    </row>
    <row r="276" spans="1:38" x14ac:dyDescent="0.25">
      <c r="A276" t="s">
        <v>287</v>
      </c>
      <c r="B276">
        <f>COUNTIFS(F:F,F270)</f>
        <v>12</v>
      </c>
      <c r="C276">
        <f>COUNTIFS(D:D,D270,F:F,F270)</f>
        <v>2</v>
      </c>
      <c r="D276" s="3" t="s">
        <v>1342</v>
      </c>
      <c r="E276" s="3" t="s">
        <v>288</v>
      </c>
      <c r="F276" s="3" t="str">
        <f>CONCATENATE("W", E276)</f>
        <v>WDDGF4BB5AA346422</v>
      </c>
      <c r="G276" s="3" t="s">
        <v>1160</v>
      </c>
      <c r="H276" s="3">
        <v>2013</v>
      </c>
      <c r="I276" s="5" t="s">
        <v>1128</v>
      </c>
      <c r="J276" s="3">
        <v>53764</v>
      </c>
      <c r="K276" s="3" t="s">
        <v>289</v>
      </c>
      <c r="O276" s="3" t="s">
        <v>290</v>
      </c>
      <c r="P276" s="3" t="s">
        <v>2</v>
      </c>
      <c r="T276" s="3" t="s">
        <v>291</v>
      </c>
      <c r="U276" s="3">
        <v>14713015</v>
      </c>
      <c r="V276" s="3" t="s">
        <v>292</v>
      </c>
      <c r="W276" s="3" t="s">
        <v>5</v>
      </c>
      <c r="X276" s="3">
        <v>3300</v>
      </c>
      <c r="Y276" s="3" t="s">
        <v>6</v>
      </c>
      <c r="Z276" s="3" t="s">
        <v>7</v>
      </c>
      <c r="AA276" s="3">
        <v>376</v>
      </c>
      <c r="AB276" s="3">
        <v>4440250</v>
      </c>
      <c r="AC276" s="3" t="s">
        <v>155</v>
      </c>
      <c r="AD276" s="3">
        <v>9</v>
      </c>
      <c r="AE276" s="3">
        <v>42727</v>
      </c>
      <c r="AF276" s="3">
        <v>64091</v>
      </c>
      <c r="AG276" s="3">
        <v>0</v>
      </c>
      <c r="AH276" s="3">
        <v>210</v>
      </c>
      <c r="AI276" s="3">
        <v>0</v>
      </c>
      <c r="AJ276" s="3">
        <v>0</v>
      </c>
      <c r="AK276" s="3" t="s">
        <v>1213</v>
      </c>
      <c r="AL276" s="3" t="s">
        <v>10</v>
      </c>
    </row>
    <row r="277" spans="1:38" x14ac:dyDescent="0.25">
      <c r="A277" t="s">
        <v>561</v>
      </c>
      <c r="B277">
        <f>COUNTIFS(F:F,F271)</f>
        <v>6</v>
      </c>
      <c r="C277">
        <f>COUNTIFS(D:D,D271,F:F,F271)</f>
        <v>1</v>
      </c>
      <c r="D277" t="str">
        <f>LEFT(A277,5)</f>
        <v>21542</v>
      </c>
      <c r="E277" t="s">
        <v>562</v>
      </c>
      <c r="F277" t="str">
        <f>CONCATENATE("W",E277)</f>
        <v>WDDGF4HB0EA868565</v>
      </c>
      <c r="G277" t="s">
        <v>1161</v>
      </c>
      <c r="H277">
        <v>2013</v>
      </c>
      <c r="I277" s="1" t="s">
        <v>1128</v>
      </c>
      <c r="J277">
        <v>24468</v>
      </c>
      <c r="K277" t="s">
        <v>0</v>
      </c>
      <c r="L277" s="1">
        <v>0.5</v>
      </c>
      <c r="M277">
        <v>244680</v>
      </c>
      <c r="N277">
        <v>1</v>
      </c>
      <c r="O277" t="s">
        <v>21</v>
      </c>
      <c r="P277" t="s">
        <v>15</v>
      </c>
      <c r="Q277" t="s">
        <v>200</v>
      </c>
      <c r="R277">
        <v>30708383712</v>
      </c>
      <c r="S277" t="s">
        <v>201</v>
      </c>
      <c r="T277" t="s">
        <v>202</v>
      </c>
      <c r="U277">
        <v>3364</v>
      </c>
      <c r="V277" t="s">
        <v>6</v>
      </c>
      <c r="W277" t="s">
        <v>7</v>
      </c>
      <c r="X277">
        <v>3755</v>
      </c>
      <c r="Y277">
        <v>470179470</v>
      </c>
      <c r="AC277">
        <v>9</v>
      </c>
      <c r="AD277">
        <v>48471</v>
      </c>
      <c r="AE277">
        <v>92095</v>
      </c>
      <c r="AF277">
        <v>0</v>
      </c>
      <c r="AG277">
        <v>190</v>
      </c>
      <c r="AH277">
        <v>383955</v>
      </c>
      <c r="AI277" t="s">
        <v>9</v>
      </c>
      <c r="AJ277" t="s">
        <v>10</v>
      </c>
    </row>
    <row r="278" spans="1:38" x14ac:dyDescent="0.25">
      <c r="A278" t="s">
        <v>622</v>
      </c>
      <c r="B278">
        <f>COUNTIFS(F:F,F272)</f>
        <v>12</v>
      </c>
      <c r="C278">
        <f>COUNTIFS(D:D,D272,F:F,F272)</f>
        <v>2</v>
      </c>
      <c r="D278" s="3" t="s">
        <v>1399</v>
      </c>
      <c r="E278" s="3" t="s">
        <v>618</v>
      </c>
      <c r="F278" s="3" t="str">
        <f>CONCATENATE("W", E278)</f>
        <v>WDDGF54X79F231933</v>
      </c>
      <c r="G278" s="3" t="s">
        <v>1170</v>
      </c>
      <c r="H278" s="3">
        <v>2008</v>
      </c>
      <c r="I278" s="5" t="s">
        <v>1128</v>
      </c>
      <c r="J278" s="3">
        <v>117932</v>
      </c>
      <c r="K278" s="3" t="s">
        <v>623</v>
      </c>
      <c r="O278" s="3" t="s">
        <v>199</v>
      </c>
      <c r="P278" s="3" t="s">
        <v>15</v>
      </c>
      <c r="T278" s="3" t="s">
        <v>620</v>
      </c>
      <c r="U278" s="3">
        <v>20216972725</v>
      </c>
      <c r="V278" s="3" t="s">
        <v>621</v>
      </c>
      <c r="W278" s="3" t="s">
        <v>99</v>
      </c>
      <c r="X278" s="3">
        <v>3380</v>
      </c>
      <c r="Y278" s="3" t="s">
        <v>6</v>
      </c>
      <c r="Z278" s="3" t="s">
        <v>7</v>
      </c>
      <c r="AA278" s="3">
        <v>3751</v>
      </c>
      <c r="AB278" s="3">
        <v>15543178</v>
      </c>
      <c r="AC278" s="3"/>
      <c r="AD278" s="3">
        <v>9</v>
      </c>
      <c r="AE278" s="3">
        <v>48471</v>
      </c>
      <c r="AF278" s="3">
        <v>67859</v>
      </c>
      <c r="AG278" s="3">
        <v>0</v>
      </c>
      <c r="AH278" s="3">
        <v>100</v>
      </c>
      <c r="AI278" s="3">
        <v>0</v>
      </c>
      <c r="AJ278" s="3">
        <v>0</v>
      </c>
      <c r="AK278" s="3" t="s">
        <v>1213</v>
      </c>
      <c r="AL278" s="3" t="s">
        <v>10</v>
      </c>
    </row>
    <row r="279" spans="1:38" x14ac:dyDescent="0.25">
      <c r="A279" t="s">
        <v>247</v>
      </c>
      <c r="B279">
        <f>COUNTIFS(F:F,F273)</f>
        <v>6</v>
      </c>
      <c r="C279">
        <f>COUNTIFS(D:D,D273,F:F,F273)</f>
        <v>1</v>
      </c>
      <c r="D279" t="str">
        <f>LEFT(A279,5)</f>
        <v>21546</v>
      </c>
      <c r="E279" t="s">
        <v>248</v>
      </c>
      <c r="F279" t="str">
        <f>CONCATENATE("W",E279)</f>
        <v>WDDGF56X68F009301</v>
      </c>
      <c r="G279" t="s">
        <v>1171</v>
      </c>
      <c r="H279">
        <v>2007</v>
      </c>
      <c r="I279" s="1" t="s">
        <v>1128</v>
      </c>
      <c r="J279">
        <v>146614</v>
      </c>
      <c r="K279" t="s">
        <v>0</v>
      </c>
      <c r="L279" s="1">
        <v>0.75</v>
      </c>
      <c r="M279">
        <v>1466140</v>
      </c>
      <c r="N279">
        <v>1</v>
      </c>
      <c r="O279" t="s">
        <v>249</v>
      </c>
      <c r="P279" t="s">
        <v>2</v>
      </c>
      <c r="Q279" t="s">
        <v>250</v>
      </c>
      <c r="R279">
        <v>27000000</v>
      </c>
      <c r="S279" t="s">
        <v>251</v>
      </c>
      <c r="T279" t="s">
        <v>252</v>
      </c>
      <c r="U279">
        <v>3300</v>
      </c>
      <c r="V279" t="s">
        <v>6</v>
      </c>
      <c r="W279" t="s">
        <v>7</v>
      </c>
      <c r="X279">
        <v>376</v>
      </c>
      <c r="Y279">
        <v>154580233</v>
      </c>
      <c r="AC279">
        <v>9</v>
      </c>
      <c r="AD279">
        <v>48471</v>
      </c>
      <c r="AE279">
        <v>470169</v>
      </c>
      <c r="AF279">
        <v>0</v>
      </c>
      <c r="AG279">
        <v>970</v>
      </c>
      <c r="AH279">
        <v>819625</v>
      </c>
      <c r="AI279" t="s">
        <v>9</v>
      </c>
      <c r="AJ279" t="s">
        <v>10</v>
      </c>
    </row>
    <row r="280" spans="1:38" x14ac:dyDescent="0.25">
      <c r="A280" t="s">
        <v>404</v>
      </c>
      <c r="B280">
        <f>COUNTIFS(F:F,F274)</f>
        <v>6</v>
      </c>
      <c r="C280">
        <f>COUNTIFS(D:D,D274,F:F,F274)</f>
        <v>1</v>
      </c>
      <c r="D280" s="3" t="s">
        <v>1407</v>
      </c>
      <c r="E280" s="3" t="s">
        <v>405</v>
      </c>
      <c r="F280" s="3" t="str">
        <f>CONCATENATE("W", E280)</f>
        <v>WDDGJ4HB2CF708203</v>
      </c>
      <c r="G280" s="3" t="s">
        <v>1164</v>
      </c>
      <c r="H280" s="3">
        <v>2013</v>
      </c>
      <c r="I280" s="5" t="s">
        <v>1128</v>
      </c>
      <c r="J280" s="3">
        <v>35284</v>
      </c>
      <c r="K280" s="3" t="s">
        <v>20</v>
      </c>
      <c r="O280" s="3" t="s">
        <v>406</v>
      </c>
      <c r="P280" s="3" t="s">
        <v>2</v>
      </c>
      <c r="T280" s="3" t="s">
        <v>407</v>
      </c>
      <c r="U280" s="3">
        <v>28110433</v>
      </c>
      <c r="V280" s="3" t="s">
        <v>408</v>
      </c>
      <c r="W280" s="3" t="s">
        <v>252</v>
      </c>
      <c r="X280" s="3">
        <v>3300</v>
      </c>
      <c r="Y280" s="3" t="s">
        <v>6</v>
      </c>
      <c r="Z280" s="3" t="s">
        <v>7</v>
      </c>
      <c r="AA280" s="3">
        <v>376</v>
      </c>
      <c r="AB280" s="3">
        <v>154151919</v>
      </c>
      <c r="AC280" s="3" t="s">
        <v>409</v>
      </c>
      <c r="AD280" s="3">
        <v>9</v>
      </c>
      <c r="AE280" s="3">
        <v>42727</v>
      </c>
      <c r="AF280" s="3">
        <v>64091</v>
      </c>
      <c r="AG280" s="3">
        <v>0</v>
      </c>
      <c r="AH280" s="3">
        <v>0</v>
      </c>
      <c r="AI280" s="3">
        <v>0</v>
      </c>
      <c r="AJ280" s="3">
        <v>0</v>
      </c>
      <c r="AK280" s="3" t="s">
        <v>1213</v>
      </c>
      <c r="AL280" s="3" t="s">
        <v>10</v>
      </c>
    </row>
    <row r="281" spans="1:38" hidden="1" x14ac:dyDescent="0.25">
      <c r="A281" t="s">
        <v>1111</v>
      </c>
      <c r="D281" t="str">
        <f>LEFT(A281,5)</f>
        <v>22007</v>
      </c>
      <c r="E281" t="s">
        <v>1112</v>
      </c>
      <c r="F281" t="str">
        <f>CONCATENATE("W",E281)</f>
        <v>WDDGF4HB4EA893212</v>
      </c>
      <c r="G281" t="s">
        <v>1164</v>
      </c>
      <c r="I281" s="1" t="s">
        <v>1128</v>
      </c>
      <c r="J281">
        <v>16205</v>
      </c>
      <c r="K281" t="s">
        <v>53</v>
      </c>
      <c r="L281" s="1">
        <v>0.625</v>
      </c>
      <c r="M281">
        <v>162050</v>
      </c>
      <c r="N281">
        <v>1</v>
      </c>
      <c r="O281" t="s">
        <v>1114</v>
      </c>
      <c r="P281">
        <v>12440327</v>
      </c>
      <c r="S281" t="s">
        <v>1115</v>
      </c>
      <c r="T281" t="s">
        <v>5</v>
      </c>
      <c r="U281">
        <v>3300</v>
      </c>
      <c r="V281" t="s">
        <v>6</v>
      </c>
      <c r="W281" t="s">
        <v>7</v>
      </c>
      <c r="X281" t="s">
        <v>593</v>
      </c>
      <c r="Y281">
        <v>54586519</v>
      </c>
      <c r="AC281">
        <v>9</v>
      </c>
      <c r="AD281">
        <v>42727</v>
      </c>
      <c r="AE281">
        <v>8545</v>
      </c>
      <c r="AF281">
        <v>0</v>
      </c>
      <c r="AG281">
        <v>20</v>
      </c>
      <c r="AH281">
        <v>23747</v>
      </c>
      <c r="AI281" t="s">
        <v>9</v>
      </c>
      <c r="AJ281" t="s">
        <v>10</v>
      </c>
    </row>
    <row r="282" spans="1:38" hidden="1" x14ac:dyDescent="0.25">
      <c r="A282" t="s">
        <v>1116</v>
      </c>
      <c r="D282" t="str">
        <f>LEFT(A282,5)</f>
        <v>21962</v>
      </c>
      <c r="E282" t="s">
        <v>1112</v>
      </c>
      <c r="F282" t="str">
        <f>CONCATENATE("W",E282)</f>
        <v>WDDGF4HB4EA893212</v>
      </c>
      <c r="G282" t="s">
        <v>1164</v>
      </c>
      <c r="I282" s="1" t="s">
        <v>1128</v>
      </c>
      <c r="J282">
        <v>16205</v>
      </c>
      <c r="K282" t="s">
        <v>640</v>
      </c>
      <c r="L282" s="1">
        <v>0.64583333333333337</v>
      </c>
      <c r="M282">
        <v>162050</v>
      </c>
      <c r="N282">
        <v>1</v>
      </c>
      <c r="O282" t="s">
        <v>1114</v>
      </c>
      <c r="P282">
        <v>12440327</v>
      </c>
      <c r="S282" t="s">
        <v>1115</v>
      </c>
      <c r="T282" t="s">
        <v>5</v>
      </c>
      <c r="U282">
        <v>3300</v>
      </c>
      <c r="V282" t="s">
        <v>6</v>
      </c>
      <c r="W282" t="s">
        <v>7</v>
      </c>
      <c r="X282" t="s">
        <v>593</v>
      </c>
      <c r="Y282">
        <v>54586519</v>
      </c>
      <c r="AC282">
        <v>9</v>
      </c>
      <c r="AD282">
        <v>48471</v>
      </c>
      <c r="AE282">
        <v>58165</v>
      </c>
      <c r="AF282">
        <v>0</v>
      </c>
      <c r="AG282">
        <v>120</v>
      </c>
      <c r="AH282">
        <v>0</v>
      </c>
      <c r="AI282" t="s">
        <v>9</v>
      </c>
      <c r="AJ282" t="s">
        <v>10</v>
      </c>
    </row>
    <row r="283" spans="1:38" hidden="1" x14ac:dyDescent="0.25">
      <c r="A283" t="s">
        <v>1111</v>
      </c>
      <c r="D283" s="3" t="s">
        <v>1359</v>
      </c>
      <c r="E283" s="3" t="s">
        <v>1112</v>
      </c>
      <c r="F283" s="3" t="str">
        <f>CONCATENATE("W", E283)</f>
        <v>WDDGF4HB4EA893212</v>
      </c>
      <c r="G283" s="3" t="s">
        <v>1164</v>
      </c>
      <c r="H283" s="3"/>
      <c r="I283" s="5" t="s">
        <v>1128</v>
      </c>
      <c r="J283" s="3">
        <v>16205</v>
      </c>
      <c r="K283" s="3" t="s">
        <v>53</v>
      </c>
      <c r="O283" s="3" t="s">
        <v>1113</v>
      </c>
      <c r="P283" s="3" t="s">
        <v>2</v>
      </c>
      <c r="T283" s="3" t="s">
        <v>1114</v>
      </c>
      <c r="U283" s="3">
        <v>12440327</v>
      </c>
      <c r="V283" s="3" t="s">
        <v>1115</v>
      </c>
      <c r="W283" s="3" t="s">
        <v>5</v>
      </c>
      <c r="X283" s="3">
        <v>3300</v>
      </c>
      <c r="Y283" s="3" t="s">
        <v>6</v>
      </c>
      <c r="Z283" s="3" t="s">
        <v>7</v>
      </c>
      <c r="AA283" s="3" t="s">
        <v>593</v>
      </c>
      <c r="AB283" s="3">
        <v>54586519</v>
      </c>
      <c r="AC283" s="3"/>
      <c r="AD283" s="3">
        <v>9</v>
      </c>
      <c r="AE283" s="3">
        <v>42727</v>
      </c>
      <c r="AF283" s="3">
        <v>8545</v>
      </c>
      <c r="AG283" s="3">
        <v>0</v>
      </c>
      <c r="AH283" s="3">
        <v>0</v>
      </c>
      <c r="AI283" s="3">
        <v>0</v>
      </c>
      <c r="AJ283" s="3">
        <v>0</v>
      </c>
      <c r="AK283" s="3" t="s">
        <v>1213</v>
      </c>
      <c r="AL283" s="3" t="s">
        <v>10</v>
      </c>
    </row>
    <row r="284" spans="1:38" hidden="1" x14ac:dyDescent="0.25">
      <c r="A284" t="s">
        <v>1116</v>
      </c>
      <c r="D284" s="3" t="s">
        <v>1360</v>
      </c>
      <c r="E284" s="3" t="s">
        <v>1112</v>
      </c>
      <c r="F284" s="3" t="str">
        <f>CONCATENATE("W", E284)</f>
        <v>WDDGF4HB4EA893212</v>
      </c>
      <c r="G284" s="3" t="s">
        <v>1161</v>
      </c>
      <c r="H284" s="3"/>
      <c r="I284" s="5" t="s">
        <v>1128</v>
      </c>
      <c r="J284" s="3">
        <v>16205</v>
      </c>
      <c r="K284" s="3" t="s">
        <v>640</v>
      </c>
      <c r="O284" s="3" t="s">
        <v>1117</v>
      </c>
      <c r="P284" s="3" t="s">
        <v>2</v>
      </c>
      <c r="T284" s="3" t="s">
        <v>1114</v>
      </c>
      <c r="U284" s="3">
        <v>12440327</v>
      </c>
      <c r="V284" s="3" t="s">
        <v>1115</v>
      </c>
      <c r="W284" s="3" t="s">
        <v>5</v>
      </c>
      <c r="X284" s="3">
        <v>3300</v>
      </c>
      <c r="Y284" s="3" t="s">
        <v>6</v>
      </c>
      <c r="Z284" s="3" t="s">
        <v>7</v>
      </c>
      <c r="AA284" s="3" t="s">
        <v>593</v>
      </c>
      <c r="AB284" s="3">
        <v>54586519</v>
      </c>
      <c r="AC284" s="3"/>
      <c r="AD284" s="3">
        <v>9</v>
      </c>
      <c r="AE284" s="3">
        <v>48471</v>
      </c>
      <c r="AF284" s="3">
        <v>58165</v>
      </c>
      <c r="AG284" s="3">
        <v>0</v>
      </c>
      <c r="AH284" s="3">
        <v>190</v>
      </c>
      <c r="AI284" s="3">
        <v>0</v>
      </c>
      <c r="AJ284" s="3">
        <v>0</v>
      </c>
      <c r="AK284" s="3" t="s">
        <v>1213</v>
      </c>
      <c r="AL284" s="3" t="s">
        <v>10</v>
      </c>
    </row>
    <row r="285" spans="1:38" x14ac:dyDescent="0.25">
      <c r="A285" t="s">
        <v>537</v>
      </c>
      <c r="B285">
        <f>COUNTIFS(F:F,F279)</f>
        <v>2</v>
      </c>
      <c r="C285">
        <f>COUNTIFS(D:D,D279,F:F,F279)</f>
        <v>1</v>
      </c>
      <c r="D285" s="3" t="s">
        <v>1405</v>
      </c>
      <c r="E285" s="3" t="s">
        <v>538</v>
      </c>
      <c r="F285" s="3" t="str">
        <f>CONCATENATE("W", E285)</f>
        <v>WDDGF5HB5EA846874</v>
      </c>
      <c r="G285" s="3" t="s">
        <v>1173</v>
      </c>
      <c r="H285" s="3"/>
      <c r="I285" s="5" t="s">
        <v>1128</v>
      </c>
      <c r="J285" s="3">
        <v>20694</v>
      </c>
      <c r="K285" s="3" t="s">
        <v>397</v>
      </c>
      <c r="O285" s="3" t="s">
        <v>539</v>
      </c>
      <c r="P285" s="3" t="s">
        <v>2</v>
      </c>
      <c r="T285" s="3" t="s">
        <v>540</v>
      </c>
      <c r="U285" s="3">
        <v>29989339</v>
      </c>
      <c r="V285" s="3" t="s">
        <v>541</v>
      </c>
      <c r="W285" s="3" t="s">
        <v>5</v>
      </c>
      <c r="X285" s="3">
        <v>3300</v>
      </c>
      <c r="Y285" s="3" t="s">
        <v>6</v>
      </c>
      <c r="Z285" s="3" t="s">
        <v>7</v>
      </c>
      <c r="AA285" s="3">
        <v>376</v>
      </c>
      <c r="AB285" s="3">
        <v>154222777</v>
      </c>
      <c r="AC285" s="3"/>
      <c r="AD285" s="3">
        <v>9</v>
      </c>
      <c r="AE285" s="3">
        <v>42727</v>
      </c>
      <c r="AF285" s="3">
        <v>98272</v>
      </c>
      <c r="AG285" s="3">
        <v>0</v>
      </c>
      <c r="AH285" s="3">
        <v>190</v>
      </c>
      <c r="AI285" s="3">
        <v>0</v>
      </c>
      <c r="AJ285" s="3">
        <v>0</v>
      </c>
      <c r="AK285" s="3" t="s">
        <v>1213</v>
      </c>
      <c r="AL285" s="3" t="s">
        <v>10</v>
      </c>
    </row>
    <row r="286" spans="1:38" x14ac:dyDescent="0.25">
      <c r="A286" t="s">
        <v>404</v>
      </c>
      <c r="B286">
        <f>COUNTIFS(F:F,F280)</f>
        <v>2</v>
      </c>
      <c r="C286">
        <f>COUNTIFS(D:D,D280,F:F,F280)</f>
        <v>1</v>
      </c>
      <c r="D286" t="str">
        <f>LEFT(A286,5)</f>
        <v>21550</v>
      </c>
      <c r="E286" t="s">
        <v>405</v>
      </c>
      <c r="F286" t="str">
        <f>CONCATENATE("W",E286)</f>
        <v>WDDGJ4HB2CF708203</v>
      </c>
      <c r="G286" t="s">
        <v>1162</v>
      </c>
      <c r="H286">
        <v>2011</v>
      </c>
      <c r="I286" s="1" t="s">
        <v>1128</v>
      </c>
      <c r="J286">
        <v>35284</v>
      </c>
      <c r="K286" t="s">
        <v>20</v>
      </c>
      <c r="L286" s="1">
        <v>0.54166666666666663</v>
      </c>
      <c r="M286">
        <v>352840</v>
      </c>
      <c r="N286">
        <v>1</v>
      </c>
      <c r="O286" t="s">
        <v>406</v>
      </c>
      <c r="P286" t="s">
        <v>2</v>
      </c>
      <c r="Q286" t="s">
        <v>407</v>
      </c>
      <c r="R286">
        <v>28110433</v>
      </c>
      <c r="S286" t="s">
        <v>408</v>
      </c>
      <c r="T286" t="s">
        <v>252</v>
      </c>
      <c r="U286">
        <v>3300</v>
      </c>
      <c r="V286" t="s">
        <v>6</v>
      </c>
      <c r="W286" t="s">
        <v>7</v>
      </c>
      <c r="X286">
        <v>376</v>
      </c>
      <c r="Y286">
        <v>154151919</v>
      </c>
      <c r="AA286" t="s">
        <v>409</v>
      </c>
      <c r="AC286">
        <v>9</v>
      </c>
      <c r="AD286">
        <v>42727</v>
      </c>
      <c r="AE286">
        <v>64091</v>
      </c>
      <c r="AF286">
        <v>0</v>
      </c>
      <c r="AG286">
        <v>150</v>
      </c>
      <c r="AH286">
        <v>238774</v>
      </c>
      <c r="AI286" t="s">
        <v>9</v>
      </c>
      <c r="AJ286" t="s">
        <v>10</v>
      </c>
    </row>
    <row r="287" spans="1:38" x14ac:dyDescent="0.25">
      <c r="A287" t="s">
        <v>424</v>
      </c>
      <c r="B287">
        <f>COUNTIFS(F:F,F281)</f>
        <v>4</v>
      </c>
      <c r="C287">
        <f>COUNTIFS(D:D,D281,F:F,F281)</f>
        <v>1</v>
      </c>
      <c r="D287" s="3" t="s">
        <v>1404</v>
      </c>
      <c r="E287" s="3" t="s">
        <v>419</v>
      </c>
      <c r="F287" s="3" t="str">
        <f>CONCATENATE("W", E287)</f>
        <v>WDDGF5HB1EA905807</v>
      </c>
      <c r="G287" s="3" t="s">
        <v>1172</v>
      </c>
      <c r="H287" s="3">
        <v>2013</v>
      </c>
      <c r="I287" s="5" t="s">
        <v>1128</v>
      </c>
      <c r="J287" s="3">
        <v>27568</v>
      </c>
      <c r="K287" s="3" t="s">
        <v>41</v>
      </c>
      <c r="O287" s="3" t="s">
        <v>425</v>
      </c>
      <c r="P287" s="3" t="s">
        <v>15</v>
      </c>
      <c r="T287" s="3" t="s">
        <v>181</v>
      </c>
      <c r="U287" s="3">
        <v>30708379456</v>
      </c>
      <c r="V287" s="3" t="s">
        <v>182</v>
      </c>
      <c r="W287" s="3" t="s">
        <v>183</v>
      </c>
      <c r="X287" s="3">
        <v>3304</v>
      </c>
      <c r="Y287" s="3" t="s">
        <v>6</v>
      </c>
      <c r="Z287" s="3" t="s">
        <v>7</v>
      </c>
      <c r="AA287" s="3">
        <v>376</v>
      </c>
      <c r="AB287" s="3">
        <v>4481488</v>
      </c>
      <c r="AC287" s="3"/>
      <c r="AD287" s="3">
        <v>9</v>
      </c>
      <c r="AE287" s="3">
        <v>42727</v>
      </c>
      <c r="AF287" s="3">
        <v>175181</v>
      </c>
      <c r="AG287" s="3">
        <v>0</v>
      </c>
      <c r="AH287" s="3">
        <v>230</v>
      </c>
      <c r="AI287" s="3">
        <v>0</v>
      </c>
      <c r="AJ287" s="3">
        <v>0</v>
      </c>
      <c r="AK287" s="3" t="s">
        <v>1213</v>
      </c>
      <c r="AL287" s="3" t="s">
        <v>10</v>
      </c>
    </row>
    <row r="288" spans="1:38" hidden="1" x14ac:dyDescent="0.25">
      <c r="A288" t="s">
        <v>766</v>
      </c>
      <c r="D288" t="str">
        <f>LEFT(A288,5)</f>
        <v>21899</v>
      </c>
      <c r="E288" t="s">
        <v>762</v>
      </c>
      <c r="F288" t="str">
        <f>CONCATENATE("W",E288)</f>
        <v>WDDGF4HB5EA892103</v>
      </c>
      <c r="G288" t="s">
        <v>1162</v>
      </c>
      <c r="H288">
        <v>2013</v>
      </c>
      <c r="I288" s="1" t="s">
        <v>1128</v>
      </c>
      <c r="J288">
        <v>31461</v>
      </c>
      <c r="K288" t="s">
        <v>62</v>
      </c>
      <c r="L288" s="1">
        <v>0.70833333333333337</v>
      </c>
      <c r="M288">
        <v>314610</v>
      </c>
      <c r="N288">
        <v>1</v>
      </c>
      <c r="O288" t="s">
        <v>767</v>
      </c>
      <c r="P288" t="s">
        <v>15</v>
      </c>
      <c r="Q288" t="s">
        <v>764</v>
      </c>
      <c r="R288">
        <v>20240460441</v>
      </c>
      <c r="S288" t="s">
        <v>765</v>
      </c>
      <c r="T288" t="s">
        <v>5</v>
      </c>
      <c r="U288">
        <v>3300</v>
      </c>
      <c r="V288" t="s">
        <v>6</v>
      </c>
      <c r="W288" t="s">
        <v>7</v>
      </c>
      <c r="X288">
        <v>376</v>
      </c>
      <c r="Y288">
        <v>154608181</v>
      </c>
      <c r="AC288">
        <v>9</v>
      </c>
      <c r="AD288">
        <v>48471</v>
      </c>
      <c r="AE288">
        <v>48471</v>
      </c>
      <c r="AF288">
        <v>0</v>
      </c>
      <c r="AG288">
        <v>100</v>
      </c>
      <c r="AH288">
        <v>37018</v>
      </c>
      <c r="AI288" t="s">
        <v>9</v>
      </c>
      <c r="AJ288" t="s">
        <v>10</v>
      </c>
    </row>
    <row r="289" spans="1:38" x14ac:dyDescent="0.25">
      <c r="A289" t="s">
        <v>18</v>
      </c>
      <c r="B289">
        <f>COUNTIFS(F:F,F283)</f>
        <v>4</v>
      </c>
      <c r="C289">
        <f>COUNTIFS(D:D,D283,F:F,F283)</f>
        <v>1</v>
      </c>
      <c r="D289" t="str">
        <f>LEFT(A289,5)</f>
        <v>21552</v>
      </c>
      <c r="E289" t="s">
        <v>19</v>
      </c>
      <c r="F289" t="str">
        <f>CONCATENATE("W",E289)</f>
        <v>WDDGF7HB7DA841072</v>
      </c>
      <c r="G289" t="s">
        <v>1173</v>
      </c>
      <c r="I289" s="1" t="s">
        <v>1128</v>
      </c>
      <c r="J289">
        <v>7870</v>
      </c>
      <c r="K289" t="s">
        <v>20</v>
      </c>
      <c r="L289" s="1">
        <v>0.45833333333333331</v>
      </c>
      <c r="M289">
        <v>78700</v>
      </c>
      <c r="N289">
        <v>1</v>
      </c>
      <c r="O289" t="s">
        <v>21</v>
      </c>
      <c r="P289" t="s">
        <v>15</v>
      </c>
      <c r="Q289" t="s">
        <v>22</v>
      </c>
      <c r="R289">
        <v>20128522345</v>
      </c>
      <c r="S289" t="s">
        <v>23</v>
      </c>
      <c r="T289" t="s">
        <v>5</v>
      </c>
      <c r="U289">
        <v>3300</v>
      </c>
      <c r="V289" t="s">
        <v>6</v>
      </c>
      <c r="W289" t="s">
        <v>7</v>
      </c>
      <c r="X289">
        <v>44357</v>
      </c>
      <c r="Y289">
        <v>50</v>
      </c>
      <c r="AC289">
        <v>9</v>
      </c>
      <c r="AD289">
        <v>48471</v>
      </c>
      <c r="AE289">
        <v>130872</v>
      </c>
      <c r="AF289">
        <v>0</v>
      </c>
      <c r="AG289">
        <v>270</v>
      </c>
      <c r="AH289">
        <v>488434</v>
      </c>
      <c r="AI289" t="s">
        <v>9</v>
      </c>
      <c r="AJ289" t="s">
        <v>10</v>
      </c>
    </row>
    <row r="290" spans="1:38" hidden="1" x14ac:dyDescent="0.25">
      <c r="A290" t="s">
        <v>766</v>
      </c>
      <c r="D290" s="3" t="s">
        <v>1363</v>
      </c>
      <c r="E290" s="3" t="s">
        <v>762</v>
      </c>
      <c r="F290" s="3" t="str">
        <f>CONCATENATE("W", E290)</f>
        <v>WDDGF4HB5EA892103</v>
      </c>
      <c r="G290" s="3" t="s">
        <v>1166</v>
      </c>
      <c r="H290" s="3">
        <v>2011</v>
      </c>
      <c r="I290" s="5" t="s">
        <v>1128</v>
      </c>
      <c r="J290" s="3">
        <v>31461</v>
      </c>
      <c r="K290" s="3" t="s">
        <v>62</v>
      </c>
      <c r="O290" s="3" t="s">
        <v>767</v>
      </c>
      <c r="P290" s="3" t="s">
        <v>15</v>
      </c>
      <c r="T290" s="3" t="s">
        <v>764</v>
      </c>
      <c r="U290" s="3">
        <v>20240460441</v>
      </c>
      <c r="V290" s="3" t="s">
        <v>765</v>
      </c>
      <c r="W290" s="3" t="s">
        <v>5</v>
      </c>
      <c r="X290" s="3">
        <v>3300</v>
      </c>
      <c r="Y290" s="3" t="s">
        <v>6</v>
      </c>
      <c r="Z290" s="3" t="s">
        <v>7</v>
      </c>
      <c r="AA290" s="3">
        <v>376</v>
      </c>
      <c r="AB290" s="3">
        <v>154608181</v>
      </c>
      <c r="AC290" s="3"/>
      <c r="AD290" s="3">
        <v>9</v>
      </c>
      <c r="AE290" s="3">
        <v>48471</v>
      </c>
      <c r="AF290" s="3">
        <v>48471</v>
      </c>
      <c r="AG290" s="3">
        <v>0</v>
      </c>
      <c r="AH290" s="3">
        <v>120</v>
      </c>
      <c r="AI290" s="3">
        <v>0</v>
      </c>
      <c r="AJ290" s="3">
        <v>0</v>
      </c>
      <c r="AK290" s="3" t="s">
        <v>1213</v>
      </c>
      <c r="AL290" s="3" t="s">
        <v>10</v>
      </c>
    </row>
    <row r="291" spans="1:38" x14ac:dyDescent="0.25">
      <c r="A291" t="s">
        <v>566</v>
      </c>
      <c r="B291">
        <f>COUNTIFS(F:F,F285)</f>
        <v>2</v>
      </c>
      <c r="C291">
        <f>COUNTIFS(D:D,D285,F:F,F285)</f>
        <v>1</v>
      </c>
      <c r="D291" s="3" t="s">
        <v>1294</v>
      </c>
      <c r="E291" s="3" t="s">
        <v>564</v>
      </c>
      <c r="F291" s="3" t="str">
        <f>CONCATENATE("W", E291)</f>
        <v>WDCGG9AB9EG196477</v>
      </c>
      <c r="G291" s="3" t="s">
        <v>1147</v>
      </c>
      <c r="H291" s="3">
        <v>2014</v>
      </c>
      <c r="I291" s="5" t="s">
        <v>1128</v>
      </c>
      <c r="J291" s="3">
        <v>82774</v>
      </c>
      <c r="K291" s="3" t="s">
        <v>567</v>
      </c>
      <c r="O291" s="3" t="s">
        <v>21</v>
      </c>
      <c r="P291" s="3" t="s">
        <v>15</v>
      </c>
      <c r="T291" s="3" t="s">
        <v>16</v>
      </c>
      <c r="U291" s="3">
        <v>20111877794</v>
      </c>
      <c r="V291" s="3" t="s">
        <v>17</v>
      </c>
      <c r="W291" s="3" t="s">
        <v>5</v>
      </c>
      <c r="X291" s="3">
        <v>3300</v>
      </c>
      <c r="Y291" s="3" t="s">
        <v>6</v>
      </c>
      <c r="Z291" s="3" t="s">
        <v>7</v>
      </c>
      <c r="AA291" s="3">
        <v>376</v>
      </c>
      <c r="AB291" s="3">
        <v>459709815</v>
      </c>
      <c r="AC291" s="3"/>
      <c r="AD291" s="3">
        <v>9</v>
      </c>
      <c r="AE291" s="3">
        <v>48471</v>
      </c>
      <c r="AF291" s="3">
        <v>101789</v>
      </c>
      <c r="AG291" s="3">
        <v>0</v>
      </c>
      <c r="AH291" s="3">
        <v>40</v>
      </c>
      <c r="AI291" s="3">
        <v>0</v>
      </c>
      <c r="AJ291" s="3">
        <v>0</v>
      </c>
      <c r="AK291" s="3" t="s">
        <v>1213</v>
      </c>
      <c r="AL291" s="3" t="s">
        <v>10</v>
      </c>
    </row>
    <row r="292" spans="1:38" x14ac:dyDescent="0.25">
      <c r="A292" t="s">
        <v>846</v>
      </c>
      <c r="B292">
        <f>COUNTIFS(F:F,F286)</f>
        <v>2</v>
      </c>
      <c r="C292">
        <f>COUNTIFS(D:D,D286,F:F,F286)</f>
        <v>1</v>
      </c>
      <c r="D292" t="str">
        <f>LEFT(A292,5)</f>
        <v>21554</v>
      </c>
      <c r="E292" t="s">
        <v>847</v>
      </c>
      <c r="F292" t="str">
        <f>CONCATENATE("W",E292)</f>
        <v>WDCTG4DB9FJ108819</v>
      </c>
      <c r="G292" t="s">
        <v>1148</v>
      </c>
      <c r="I292" s="1" t="s">
        <v>1128</v>
      </c>
      <c r="J292">
        <v>11</v>
      </c>
      <c r="K292" t="s">
        <v>20</v>
      </c>
      <c r="L292" s="1">
        <v>0.51458333333333328</v>
      </c>
      <c r="M292">
        <v>110</v>
      </c>
      <c r="N292">
        <v>1</v>
      </c>
      <c r="O292" s="3" t="s">
        <v>848</v>
      </c>
      <c r="P292" s="3" t="s">
        <v>15</v>
      </c>
      <c r="Q292" t="s">
        <v>181</v>
      </c>
      <c r="R292">
        <v>30708379456</v>
      </c>
      <c r="S292" t="s">
        <v>182</v>
      </c>
      <c r="T292" t="s">
        <v>183</v>
      </c>
      <c r="U292">
        <v>3304</v>
      </c>
      <c r="V292" t="s">
        <v>6</v>
      </c>
      <c r="W292" t="s">
        <v>7</v>
      </c>
      <c r="X292">
        <v>376</v>
      </c>
      <c r="Y292">
        <v>4481488</v>
      </c>
      <c r="AC292">
        <v>9</v>
      </c>
      <c r="AD292">
        <v>48471</v>
      </c>
      <c r="AE292">
        <v>0</v>
      </c>
      <c r="AF292">
        <v>444675</v>
      </c>
      <c r="AG292">
        <v>0</v>
      </c>
      <c r="AH292">
        <v>2618328</v>
      </c>
      <c r="AI292" t="s">
        <v>9</v>
      </c>
      <c r="AJ292" t="s">
        <v>10</v>
      </c>
    </row>
    <row r="293" spans="1:38" x14ac:dyDescent="0.25">
      <c r="A293" t="s">
        <v>102</v>
      </c>
      <c r="B293">
        <f>COUNTIFS(F:F,F287)</f>
        <v>6</v>
      </c>
      <c r="C293">
        <f>COUNTIFS(D:D,D287,F:F,F287)</f>
        <v>1</v>
      </c>
      <c r="D293" s="3" t="s">
        <v>1280</v>
      </c>
      <c r="E293" s="3" t="s">
        <v>103</v>
      </c>
      <c r="F293" s="3" t="str">
        <f>CONCATENATE("W", E293)</f>
        <v>WDCGG8BB7BF568621</v>
      </c>
      <c r="G293" s="3" t="s">
        <v>1146</v>
      </c>
      <c r="H293" s="4">
        <v>2010</v>
      </c>
      <c r="I293" s="5" t="s">
        <v>1128</v>
      </c>
      <c r="J293" s="3">
        <v>90716</v>
      </c>
      <c r="K293" s="3" t="s">
        <v>104</v>
      </c>
      <c r="O293" s="3" t="s">
        <v>105</v>
      </c>
      <c r="P293" s="3" t="s">
        <v>15</v>
      </c>
      <c r="T293" s="3" t="s">
        <v>106</v>
      </c>
      <c r="U293" s="3">
        <v>33710504399</v>
      </c>
      <c r="V293" s="3" t="s">
        <v>107</v>
      </c>
      <c r="W293" s="3" t="s">
        <v>108</v>
      </c>
      <c r="X293" s="3">
        <v>9017</v>
      </c>
      <c r="Y293" s="3" t="s">
        <v>109</v>
      </c>
      <c r="Z293" s="3" t="s">
        <v>7</v>
      </c>
      <c r="AA293" s="3">
        <v>-297</v>
      </c>
      <c r="AB293" s="3">
        <v>154935299</v>
      </c>
      <c r="AC293" s="3" t="s">
        <v>110</v>
      </c>
      <c r="AD293" s="3">
        <v>9</v>
      </c>
      <c r="AE293" s="3">
        <v>48471</v>
      </c>
      <c r="AF293" s="3">
        <v>101789</v>
      </c>
      <c r="AG293" s="3">
        <v>0</v>
      </c>
      <c r="AH293" s="3">
        <v>180</v>
      </c>
      <c r="AI293" s="3">
        <v>0</v>
      </c>
      <c r="AJ293" s="3">
        <v>0</v>
      </c>
      <c r="AK293" s="3" t="s">
        <v>1213</v>
      </c>
      <c r="AL293" s="3" t="s">
        <v>10</v>
      </c>
    </row>
    <row r="294" spans="1:38" x14ac:dyDescent="0.25">
      <c r="A294" t="s">
        <v>469</v>
      </c>
      <c r="B294">
        <f>COUNTIFS(F:F,F288)</f>
        <v>4</v>
      </c>
      <c r="C294">
        <f>COUNTIFS(D:D,D288,F:F,F288)</f>
        <v>1</v>
      </c>
      <c r="D294" t="str">
        <f>LEFT(A294,5)</f>
        <v>21561</v>
      </c>
      <c r="E294" t="s">
        <v>470</v>
      </c>
      <c r="F294" t="str">
        <f>CONCATENATE("W",E294)</f>
        <v>WDCGG8BB9DF933741</v>
      </c>
      <c r="G294" t="s">
        <v>1147</v>
      </c>
      <c r="H294">
        <v>2013</v>
      </c>
      <c r="I294" s="1" t="s">
        <v>1128</v>
      </c>
      <c r="J294">
        <v>38036</v>
      </c>
      <c r="K294" t="s">
        <v>471</v>
      </c>
      <c r="L294" s="1">
        <v>0.72916666666666663</v>
      </c>
      <c r="M294">
        <v>380360</v>
      </c>
      <c r="N294">
        <v>1</v>
      </c>
      <c r="O294" t="s">
        <v>165</v>
      </c>
      <c r="P294" t="s">
        <v>2</v>
      </c>
      <c r="Q294" t="s">
        <v>472</v>
      </c>
      <c r="R294">
        <v>22045936</v>
      </c>
      <c r="S294" t="s">
        <v>473</v>
      </c>
      <c r="T294" t="s">
        <v>5</v>
      </c>
      <c r="U294">
        <v>3300</v>
      </c>
      <c r="V294" t="s">
        <v>6</v>
      </c>
      <c r="W294" t="s">
        <v>7</v>
      </c>
      <c r="X294">
        <v>376</v>
      </c>
      <c r="Y294">
        <v>154537709</v>
      </c>
      <c r="AA294" t="s">
        <v>474</v>
      </c>
      <c r="AB294" t="s">
        <v>475</v>
      </c>
      <c r="AC294">
        <v>9</v>
      </c>
      <c r="AD294">
        <v>48471</v>
      </c>
      <c r="AE294">
        <v>101789</v>
      </c>
      <c r="AF294">
        <v>0</v>
      </c>
      <c r="AG294">
        <v>210</v>
      </c>
      <c r="AH294">
        <v>496116</v>
      </c>
      <c r="AI294" t="s">
        <v>9</v>
      </c>
      <c r="AJ294" t="s">
        <v>10</v>
      </c>
    </row>
    <row r="295" spans="1:38" x14ac:dyDescent="0.25">
      <c r="A295" t="s">
        <v>61</v>
      </c>
      <c r="B295">
        <f>COUNTIFS(F:F,F289)</f>
        <v>2</v>
      </c>
      <c r="C295">
        <f>COUNTIFS(D:D,D289,F:F,F289)</f>
        <v>1</v>
      </c>
      <c r="D295" s="3" t="s">
        <v>1368</v>
      </c>
      <c r="E295" s="3" t="s">
        <v>56</v>
      </c>
      <c r="F295" s="3" t="str">
        <f>CONCATENATE("W", E295)</f>
        <v>WDDGF4HB9EA846967</v>
      </c>
      <c r="G295" s="3" t="s">
        <v>1166</v>
      </c>
      <c r="H295" s="3">
        <v>2014</v>
      </c>
      <c r="I295" s="5" t="s">
        <v>1128</v>
      </c>
      <c r="J295" s="3">
        <v>26802</v>
      </c>
      <c r="K295" s="3" t="s">
        <v>62</v>
      </c>
      <c r="O295" s="3" t="s">
        <v>63</v>
      </c>
      <c r="P295" s="3" t="s">
        <v>2</v>
      </c>
      <c r="T295" s="3" t="s">
        <v>59</v>
      </c>
      <c r="U295" s="3">
        <v>17675855</v>
      </c>
      <c r="V295" s="3" t="s">
        <v>60</v>
      </c>
      <c r="W295" s="3" t="s">
        <v>5</v>
      </c>
      <c r="X295" s="3">
        <v>3300</v>
      </c>
      <c r="Y295" s="3" t="s">
        <v>6</v>
      </c>
      <c r="Z295" s="3" t="s">
        <v>7</v>
      </c>
      <c r="AA295" s="3">
        <v>376</v>
      </c>
      <c r="AB295" s="3">
        <v>154517721</v>
      </c>
      <c r="AC295" s="3"/>
      <c r="AD295" s="3">
        <v>9</v>
      </c>
      <c r="AE295" s="3">
        <v>48471</v>
      </c>
      <c r="AF295" s="3">
        <v>48471</v>
      </c>
      <c r="AG295" s="3">
        <v>0</v>
      </c>
      <c r="AH295" s="3">
        <v>290</v>
      </c>
      <c r="AI295" s="3">
        <v>0</v>
      </c>
      <c r="AJ295" s="3">
        <v>0</v>
      </c>
      <c r="AK295" s="3" t="s">
        <v>1213</v>
      </c>
      <c r="AL295" s="3" t="s">
        <v>10</v>
      </c>
    </row>
    <row r="296" spans="1:38" x14ac:dyDescent="0.25">
      <c r="A296" t="s">
        <v>914</v>
      </c>
      <c r="B296">
        <f>COUNTIFS(F:F,F290)</f>
        <v>4</v>
      </c>
      <c r="C296">
        <f>COUNTIFS(D:D,D290,F:F,F290)</f>
        <v>1</v>
      </c>
      <c r="D296" t="str">
        <f>LEFT(A296,5)</f>
        <v>21562</v>
      </c>
      <c r="E296" t="s">
        <v>915</v>
      </c>
      <c r="F296" t="str">
        <f>CONCATENATE("W",E296)</f>
        <v>WDDGF4HBXDA701953</v>
      </c>
      <c r="G296" t="s">
        <v>1162</v>
      </c>
      <c r="H296">
        <v>2012</v>
      </c>
      <c r="I296" s="1" t="s">
        <v>1128</v>
      </c>
      <c r="J296">
        <v>68032</v>
      </c>
      <c r="K296" t="s">
        <v>471</v>
      </c>
      <c r="L296" s="1">
        <v>0.53125</v>
      </c>
      <c r="M296">
        <v>680320</v>
      </c>
      <c r="N296">
        <v>1</v>
      </c>
      <c r="O296" t="s">
        <v>346</v>
      </c>
      <c r="P296" t="s">
        <v>15</v>
      </c>
      <c r="Q296" t="s">
        <v>916</v>
      </c>
      <c r="R296">
        <v>30645622169</v>
      </c>
      <c r="S296" t="s">
        <v>917</v>
      </c>
      <c r="T296" t="s">
        <v>675</v>
      </c>
      <c r="U296">
        <v>3302</v>
      </c>
      <c r="V296" t="s">
        <v>88</v>
      </c>
      <c r="W296" t="s">
        <v>7</v>
      </c>
      <c r="X296">
        <v>3786</v>
      </c>
      <c r="Y296">
        <v>420349</v>
      </c>
      <c r="AC296">
        <v>9</v>
      </c>
      <c r="AD296">
        <v>48471</v>
      </c>
      <c r="AE296">
        <v>159954</v>
      </c>
      <c r="AF296">
        <v>0</v>
      </c>
      <c r="AG296">
        <v>330</v>
      </c>
      <c r="AH296">
        <v>573954</v>
      </c>
      <c r="AI296" t="s">
        <v>9</v>
      </c>
      <c r="AJ296" t="s">
        <v>10</v>
      </c>
    </row>
    <row r="297" spans="1:38" x14ac:dyDescent="0.25">
      <c r="A297" t="s">
        <v>377</v>
      </c>
      <c r="B297">
        <f>COUNTIFS(F:F,F291)</f>
        <v>6</v>
      </c>
      <c r="C297">
        <f>COUNTIFS(D:D,D291,F:F,F291)</f>
        <v>1</v>
      </c>
      <c r="D297" s="3" t="s">
        <v>1341</v>
      </c>
      <c r="E297" s="3" t="s">
        <v>378</v>
      </c>
      <c r="F297" s="3" t="str">
        <f>CONCATENATE("W", E297)</f>
        <v>WDDGF4BB2BA403161</v>
      </c>
      <c r="G297" s="3" t="s">
        <v>1134</v>
      </c>
      <c r="H297" s="3">
        <v>2010</v>
      </c>
      <c r="I297" s="5" t="s">
        <v>1128</v>
      </c>
      <c r="J297" s="3">
        <v>94403</v>
      </c>
      <c r="K297" s="3" t="s">
        <v>353</v>
      </c>
      <c r="O297" s="3" t="s">
        <v>379</v>
      </c>
      <c r="P297" s="3" t="s">
        <v>380</v>
      </c>
      <c r="T297" s="3" t="s">
        <v>381</v>
      </c>
      <c r="U297" s="3">
        <v>2622735</v>
      </c>
      <c r="V297" s="3" t="s">
        <v>382</v>
      </c>
      <c r="W297" s="3" t="s">
        <v>383</v>
      </c>
      <c r="X297" s="3">
        <v>300</v>
      </c>
      <c r="Y297" s="3" t="s">
        <v>384</v>
      </c>
      <c r="Z297" s="3" t="s">
        <v>385</v>
      </c>
      <c r="AA297" s="3">
        <v>376</v>
      </c>
      <c r="AB297" s="3">
        <v>154210336</v>
      </c>
      <c r="AC297" s="3" t="s">
        <v>387</v>
      </c>
      <c r="AD297" s="3">
        <v>9</v>
      </c>
      <c r="AE297" s="3">
        <v>48471</v>
      </c>
      <c r="AF297" s="3">
        <v>82401</v>
      </c>
      <c r="AG297" s="3">
        <v>0</v>
      </c>
      <c r="AH297" s="3">
        <v>210</v>
      </c>
      <c r="AI297" s="3">
        <v>0</v>
      </c>
      <c r="AJ297" s="3">
        <v>0</v>
      </c>
      <c r="AK297" s="3" t="s">
        <v>1213</v>
      </c>
      <c r="AL297" s="3" t="s">
        <v>10</v>
      </c>
    </row>
    <row r="298" spans="1:38" x14ac:dyDescent="0.25">
      <c r="A298" t="s">
        <v>1019</v>
      </c>
      <c r="B298">
        <f>COUNTIFS(F:F,F292)</f>
        <v>2</v>
      </c>
      <c r="C298">
        <f>COUNTIFS(D:D,D292,F:F,F292)</f>
        <v>1</v>
      </c>
      <c r="D298" t="str">
        <f>LEFT(A298,5)</f>
        <v>21572</v>
      </c>
      <c r="E298" t="s">
        <v>1020</v>
      </c>
      <c r="F298" t="str">
        <f>CONCATENATE("W",E298)</f>
        <v>WDDGF4BB8AF434643</v>
      </c>
      <c r="G298" t="s">
        <v>1160</v>
      </c>
      <c r="I298" s="1" t="s">
        <v>1128</v>
      </c>
      <c r="J298">
        <v>10178</v>
      </c>
      <c r="K298" t="s">
        <v>312</v>
      </c>
      <c r="L298" s="1">
        <v>0.45833333333333331</v>
      </c>
      <c r="M298">
        <v>101780</v>
      </c>
      <c r="N298">
        <v>1</v>
      </c>
      <c r="O298" t="s">
        <v>940</v>
      </c>
      <c r="P298" t="s">
        <v>15</v>
      </c>
      <c r="Q298" t="s">
        <v>1021</v>
      </c>
      <c r="R298">
        <v>30672366557</v>
      </c>
      <c r="S298" t="s">
        <v>1022</v>
      </c>
      <c r="T298" t="s">
        <v>5</v>
      </c>
      <c r="U298">
        <v>3300</v>
      </c>
      <c r="V298" t="s">
        <v>6</v>
      </c>
      <c r="W298" t="s">
        <v>7</v>
      </c>
      <c r="X298">
        <v>376</v>
      </c>
      <c r="Y298">
        <v>442721443</v>
      </c>
      <c r="AC298">
        <v>9</v>
      </c>
      <c r="AD298">
        <v>48471</v>
      </c>
      <c r="AE298">
        <v>111483</v>
      </c>
      <c r="AF298">
        <v>0</v>
      </c>
      <c r="AG298">
        <v>230</v>
      </c>
      <c r="AH298">
        <v>246981</v>
      </c>
      <c r="AI298" t="s">
        <v>9</v>
      </c>
      <c r="AJ298" t="s">
        <v>10</v>
      </c>
    </row>
    <row r="299" spans="1:38" x14ac:dyDescent="0.25">
      <c r="A299" t="s">
        <v>761</v>
      </c>
      <c r="B299">
        <f>COUNTIFS(F:F,F293)</f>
        <v>2</v>
      </c>
      <c r="C299">
        <f>COUNTIFS(D:D,D293,F:F,F293)</f>
        <v>1</v>
      </c>
      <c r="D299" s="3" t="s">
        <v>1362</v>
      </c>
      <c r="E299" s="3" t="s">
        <v>762</v>
      </c>
      <c r="F299" s="3" t="str">
        <f>CONCATENATE("W", E299)</f>
        <v>WDDGF4HB5EA892103</v>
      </c>
      <c r="G299" s="3" t="s">
        <v>1162</v>
      </c>
      <c r="H299" s="3">
        <v>2013</v>
      </c>
      <c r="I299" s="5" t="s">
        <v>1128</v>
      </c>
      <c r="J299" s="3">
        <v>31461</v>
      </c>
      <c r="K299" s="3" t="s">
        <v>367</v>
      </c>
      <c r="O299" s="3" t="s">
        <v>763</v>
      </c>
      <c r="P299" s="3" t="s">
        <v>15</v>
      </c>
      <c r="T299" s="3" t="s">
        <v>764</v>
      </c>
      <c r="U299" s="3">
        <v>20240460441</v>
      </c>
      <c r="V299" s="3" t="s">
        <v>765</v>
      </c>
      <c r="W299" s="3" t="s">
        <v>5</v>
      </c>
      <c r="X299" s="3">
        <v>3300</v>
      </c>
      <c r="Y299" s="3" t="s">
        <v>6</v>
      </c>
      <c r="Z299" s="3" t="s">
        <v>7</v>
      </c>
      <c r="AA299" s="3">
        <v>376</v>
      </c>
      <c r="AB299" s="3">
        <v>154608181</v>
      </c>
      <c r="AC299" s="3"/>
      <c r="AD299" s="3">
        <v>9</v>
      </c>
      <c r="AE299" s="3">
        <v>48471</v>
      </c>
      <c r="AF299" s="3">
        <v>92095</v>
      </c>
      <c r="AG299" s="3">
        <v>0</v>
      </c>
      <c r="AH299" s="3">
        <v>120</v>
      </c>
      <c r="AI299" s="3">
        <v>0</v>
      </c>
      <c r="AJ299" s="3">
        <v>0</v>
      </c>
      <c r="AK299" s="3" t="s">
        <v>1213</v>
      </c>
      <c r="AL299" s="3" t="s">
        <v>10</v>
      </c>
    </row>
    <row r="300" spans="1:38" x14ac:dyDescent="0.25">
      <c r="A300" t="s">
        <v>310</v>
      </c>
      <c r="B300">
        <f>COUNTIFS(F:F,F294)</f>
        <v>6</v>
      </c>
      <c r="C300">
        <f>COUNTIFS(D:D,D294,F:F,F294)</f>
        <v>1</v>
      </c>
      <c r="D300" t="str">
        <f>LEFT(A300,5)</f>
        <v>21577</v>
      </c>
      <c r="E300" t="s">
        <v>311</v>
      </c>
      <c r="F300" t="str">
        <f>CONCATENATE("W",E300)</f>
        <v>WDDGF4HB6CA564086</v>
      </c>
      <c r="G300" t="s">
        <v>1166</v>
      </c>
      <c r="H300">
        <v>2011</v>
      </c>
      <c r="I300" s="1" t="s">
        <v>1128</v>
      </c>
      <c r="J300">
        <v>94441</v>
      </c>
      <c r="K300" t="s">
        <v>312</v>
      </c>
      <c r="L300" s="1">
        <v>0.70833333333333337</v>
      </c>
      <c r="M300">
        <v>944410</v>
      </c>
      <c r="N300">
        <v>1</v>
      </c>
      <c r="O300" t="s">
        <v>21</v>
      </c>
      <c r="P300" t="s">
        <v>15</v>
      </c>
      <c r="Q300" t="s">
        <v>313</v>
      </c>
      <c r="R300">
        <v>20315710082</v>
      </c>
      <c r="S300" t="s">
        <v>314</v>
      </c>
      <c r="T300" t="s">
        <v>79</v>
      </c>
      <c r="V300" t="s">
        <v>6</v>
      </c>
      <c r="W300" t="s">
        <v>7</v>
      </c>
      <c r="X300">
        <v>3755</v>
      </c>
      <c r="Y300">
        <v>402340</v>
      </c>
      <c r="AC300">
        <v>9</v>
      </c>
      <c r="AD300">
        <v>48471</v>
      </c>
      <c r="AE300">
        <v>208425</v>
      </c>
      <c r="AF300">
        <v>0</v>
      </c>
      <c r="AG300">
        <v>430</v>
      </c>
      <c r="AH300">
        <v>1690306</v>
      </c>
      <c r="AI300" t="s">
        <v>9</v>
      </c>
      <c r="AJ300" t="s">
        <v>10</v>
      </c>
    </row>
    <row r="301" spans="1:38" x14ac:dyDescent="0.25">
      <c r="A301" t="s">
        <v>632</v>
      </c>
      <c r="B301">
        <f>COUNTIFS(F:F,F295)</f>
        <v>4</v>
      </c>
      <c r="C301">
        <f>COUNTIFS(D:D,D295,F:F,F295)</f>
        <v>1</v>
      </c>
      <c r="D301" s="3" t="s">
        <v>1382</v>
      </c>
      <c r="E301" s="3" t="s">
        <v>626</v>
      </c>
      <c r="F301" s="3" t="str">
        <f>CONCATENATE("W", E301)</f>
        <v>WDDGF4JB3EG164982</v>
      </c>
      <c r="G301" s="3" t="s">
        <v>1160</v>
      </c>
      <c r="H301" s="3"/>
      <c r="I301" s="5" t="s">
        <v>1128</v>
      </c>
      <c r="J301" s="3">
        <v>36326</v>
      </c>
      <c r="K301" s="3" t="s">
        <v>145</v>
      </c>
      <c r="O301" s="3" t="s">
        <v>633</v>
      </c>
      <c r="P301" s="3" t="s">
        <v>2</v>
      </c>
      <c r="T301" s="3" t="s">
        <v>634</v>
      </c>
      <c r="U301" s="3">
        <v>74865150</v>
      </c>
      <c r="V301" s="3" t="s">
        <v>635</v>
      </c>
      <c r="W301" s="3" t="s">
        <v>5</v>
      </c>
      <c r="X301" s="3">
        <v>3300</v>
      </c>
      <c r="Y301" s="3" t="s">
        <v>6</v>
      </c>
      <c r="Z301" s="3" t="s">
        <v>7</v>
      </c>
      <c r="AA301" s="3">
        <v>376</v>
      </c>
      <c r="AB301" s="3">
        <v>154586027</v>
      </c>
      <c r="AC301" s="3" t="s">
        <v>155</v>
      </c>
      <c r="AD301" s="3">
        <v>9</v>
      </c>
      <c r="AE301" s="3">
        <v>42727</v>
      </c>
      <c r="AF301" s="3">
        <v>0</v>
      </c>
      <c r="AG301" s="3">
        <v>0</v>
      </c>
      <c r="AH301" s="3">
        <v>20</v>
      </c>
      <c r="AI301" s="3">
        <v>0</v>
      </c>
      <c r="AJ301" s="3">
        <v>0</v>
      </c>
      <c r="AK301" s="3" t="s">
        <v>1213</v>
      </c>
      <c r="AL301" s="3" t="s">
        <v>10</v>
      </c>
    </row>
    <row r="302" spans="1:38" x14ac:dyDescent="0.25">
      <c r="A302" t="s">
        <v>293</v>
      </c>
      <c r="B302">
        <f>COUNTIFS(F:F,F296)</f>
        <v>4</v>
      </c>
      <c r="C302">
        <f>COUNTIFS(D:D,D296,F:F,F296)</f>
        <v>1</v>
      </c>
      <c r="D302" t="str">
        <f>LEFT(A302,5)</f>
        <v>21586</v>
      </c>
      <c r="E302" t="s">
        <v>294</v>
      </c>
      <c r="F302" t="str">
        <f>CONCATENATE("W",E302)</f>
        <v>WDDGF4JB4DA830748</v>
      </c>
      <c r="G302" t="s">
        <v>1159</v>
      </c>
      <c r="H302">
        <v>2013</v>
      </c>
      <c r="I302" s="1" t="s">
        <v>1128</v>
      </c>
      <c r="J302">
        <v>19797</v>
      </c>
      <c r="K302" t="s">
        <v>295</v>
      </c>
      <c r="L302" s="1">
        <v>0.47916666666666669</v>
      </c>
      <c r="M302">
        <v>197970</v>
      </c>
      <c r="N302">
        <v>1</v>
      </c>
      <c r="O302" t="s">
        <v>296</v>
      </c>
      <c r="P302" t="s">
        <v>15</v>
      </c>
      <c r="Q302" t="s">
        <v>297</v>
      </c>
      <c r="R302">
        <v>20116098734</v>
      </c>
      <c r="S302" t="s">
        <v>298</v>
      </c>
      <c r="T302" t="s">
        <v>79</v>
      </c>
      <c r="U302">
        <v>3360</v>
      </c>
      <c r="V302" t="s">
        <v>6</v>
      </c>
      <c r="W302" t="s">
        <v>7</v>
      </c>
      <c r="X302">
        <v>7355</v>
      </c>
      <c r="Y302">
        <v>420273</v>
      </c>
      <c r="AA302" t="s">
        <v>155</v>
      </c>
      <c r="AB302" t="s">
        <v>156</v>
      </c>
      <c r="AC302">
        <v>9</v>
      </c>
      <c r="AD302">
        <v>48471</v>
      </c>
      <c r="AE302">
        <v>116330</v>
      </c>
      <c r="AF302">
        <v>0</v>
      </c>
      <c r="AG302">
        <v>240</v>
      </c>
      <c r="AH302">
        <v>239012</v>
      </c>
      <c r="AI302" t="s">
        <v>9</v>
      </c>
      <c r="AJ302" t="s">
        <v>10</v>
      </c>
    </row>
    <row r="303" spans="1:38" x14ac:dyDescent="0.25">
      <c r="A303" t="s">
        <v>149</v>
      </c>
      <c r="B303">
        <f>COUNTIFS(F:F,F297)</f>
        <v>2</v>
      </c>
      <c r="C303">
        <f>COUNTIFS(D:D,D297,F:F,F297)</f>
        <v>1</v>
      </c>
      <c r="D303" s="3" t="s">
        <v>1356</v>
      </c>
      <c r="E303" s="3" t="s">
        <v>150</v>
      </c>
      <c r="F303" s="3" t="str">
        <f>CONCATENATE("W", E303)</f>
        <v>WDDGF4HB3EA895081</v>
      </c>
      <c r="G303" s="3" t="s">
        <v>1164</v>
      </c>
      <c r="H303" s="3"/>
      <c r="I303" s="5" t="s">
        <v>1128</v>
      </c>
      <c r="J303" s="3">
        <v>11224</v>
      </c>
      <c r="K303" s="3" t="s">
        <v>151</v>
      </c>
      <c r="O303" s="3" t="s">
        <v>152</v>
      </c>
      <c r="P303" s="3" t="s">
        <v>15</v>
      </c>
      <c r="T303" s="3" t="s">
        <v>153</v>
      </c>
      <c r="U303" s="3">
        <v>30672529073</v>
      </c>
      <c r="V303" s="3" t="s">
        <v>154</v>
      </c>
      <c r="W303" s="3" t="s">
        <v>5</v>
      </c>
      <c r="X303" s="3">
        <v>3300</v>
      </c>
      <c r="Y303" s="3" t="s">
        <v>6</v>
      </c>
      <c r="Z303" s="3" t="s">
        <v>7</v>
      </c>
      <c r="AA303" s="3">
        <v>376</v>
      </c>
      <c r="AB303" s="3">
        <v>154370725</v>
      </c>
      <c r="AC303" s="3" t="s">
        <v>155</v>
      </c>
      <c r="AD303" s="3">
        <v>9</v>
      </c>
      <c r="AE303" s="3">
        <v>42727</v>
      </c>
      <c r="AF303" s="3">
        <v>21364</v>
      </c>
      <c r="AG303" s="3">
        <v>0</v>
      </c>
      <c r="AH303" s="3">
        <v>390</v>
      </c>
      <c r="AI303" s="3">
        <v>0</v>
      </c>
      <c r="AJ303" s="3">
        <v>0</v>
      </c>
      <c r="AK303" s="3" t="s">
        <v>1213</v>
      </c>
      <c r="AL303" s="3" t="s">
        <v>10</v>
      </c>
    </row>
    <row r="304" spans="1:38" x14ac:dyDescent="0.25">
      <c r="A304" t="s">
        <v>655</v>
      </c>
      <c r="B304">
        <f>COUNTIFS(F:F,F298)</f>
        <v>2</v>
      </c>
      <c r="C304">
        <f>COUNTIFS(D:D,D298,F:F,F298)</f>
        <v>1</v>
      </c>
      <c r="D304" t="str">
        <f>LEFT(A304,5)</f>
        <v>21587</v>
      </c>
      <c r="E304" t="s">
        <v>656</v>
      </c>
      <c r="F304" t="str">
        <f>CONCATENATE("W",E304)</f>
        <v>WDDGF4HB4BF493424</v>
      </c>
      <c r="G304" t="s">
        <v>1165</v>
      </c>
      <c r="H304">
        <v>2010</v>
      </c>
      <c r="I304" s="1" t="s">
        <v>1128</v>
      </c>
      <c r="J304">
        <v>74523</v>
      </c>
      <c r="K304" t="s">
        <v>295</v>
      </c>
      <c r="L304" s="1">
        <v>0.70833333333333337</v>
      </c>
      <c r="M304">
        <v>745230</v>
      </c>
      <c r="N304">
        <v>1</v>
      </c>
      <c r="O304" t="s">
        <v>657</v>
      </c>
      <c r="P304" t="s">
        <v>15</v>
      </c>
      <c r="Q304" t="s">
        <v>658</v>
      </c>
      <c r="R304">
        <v>30632188680</v>
      </c>
      <c r="S304" t="s">
        <v>659</v>
      </c>
      <c r="T304" t="s">
        <v>79</v>
      </c>
      <c r="U304">
        <v>3360</v>
      </c>
      <c r="V304" t="s">
        <v>6</v>
      </c>
      <c r="W304" t="s">
        <v>7</v>
      </c>
      <c r="X304">
        <v>3755</v>
      </c>
      <c r="Y304">
        <v>48504948</v>
      </c>
      <c r="AC304">
        <v>9</v>
      </c>
      <c r="AD304">
        <v>48471</v>
      </c>
      <c r="AE304">
        <v>106636</v>
      </c>
      <c r="AF304">
        <v>0</v>
      </c>
      <c r="AG304">
        <v>220</v>
      </c>
      <c r="AH304">
        <v>563766</v>
      </c>
      <c r="AI304" t="s">
        <v>9</v>
      </c>
      <c r="AJ304" t="s">
        <v>10</v>
      </c>
    </row>
    <row r="305" spans="1:38" x14ac:dyDescent="0.25">
      <c r="B305">
        <f>COUNTIFS(F:F,F299)</f>
        <v>4</v>
      </c>
      <c r="C305">
        <f>COUNTIFS(D:D,D299,F:F,F299)</f>
        <v>1</v>
      </c>
      <c r="D305" s="3" t="s">
        <v>1219</v>
      </c>
      <c r="E305" s="3"/>
      <c r="F305" s="3" t="s">
        <v>1220</v>
      </c>
      <c r="G305" s="3" t="s">
        <v>1131</v>
      </c>
      <c r="H305" s="4">
        <v>2007</v>
      </c>
      <c r="I305" s="5" t="s">
        <v>1128</v>
      </c>
      <c r="J305" s="3">
        <v>197335</v>
      </c>
      <c r="K305" s="3" t="s">
        <v>170</v>
      </c>
      <c r="O305" s="3" t="s">
        <v>1073</v>
      </c>
      <c r="P305" s="3" t="s">
        <v>15</v>
      </c>
      <c r="Q305" s="3" t="s">
        <v>1074</v>
      </c>
      <c r="R305" s="3">
        <v>30707912533</v>
      </c>
      <c r="S305" s="3" t="s">
        <v>1075</v>
      </c>
      <c r="T305" s="3" t="s">
        <v>5</v>
      </c>
      <c r="U305" s="3">
        <v>3300</v>
      </c>
      <c r="V305" s="3" t="s">
        <v>6</v>
      </c>
      <c r="W305" s="3" t="s">
        <v>7</v>
      </c>
      <c r="AA305" s="3">
        <v>376</v>
      </c>
      <c r="AB305" s="3">
        <v>154100524</v>
      </c>
      <c r="AC305" s="3" t="s">
        <v>1076</v>
      </c>
      <c r="AD305" s="3">
        <v>9</v>
      </c>
      <c r="AE305" s="3">
        <v>48471</v>
      </c>
      <c r="AF305" s="3">
        <v>24236</v>
      </c>
      <c r="AG305" s="3">
        <v>0</v>
      </c>
      <c r="AH305" s="3">
        <v>600</v>
      </c>
      <c r="AI305" s="3">
        <v>0</v>
      </c>
      <c r="AJ305" s="3">
        <v>0</v>
      </c>
      <c r="AK305" s="3" t="s">
        <v>1213</v>
      </c>
      <c r="AL305" s="3" t="s">
        <v>10</v>
      </c>
    </row>
    <row r="306" spans="1:38" x14ac:dyDescent="0.25">
      <c r="A306" t="s">
        <v>11</v>
      </c>
      <c r="B306">
        <f>COUNTIFS(F:F,F300)</f>
        <v>2</v>
      </c>
      <c r="C306">
        <f>COUNTIFS(D:D,D300,F:F,F300)</f>
        <v>1</v>
      </c>
      <c r="D306" t="str">
        <f>LEFT(A306,5)</f>
        <v>21600</v>
      </c>
      <c r="E306" t="s">
        <v>12</v>
      </c>
      <c r="F306" t="str">
        <f>CONCATENATE("W",E306)</f>
        <v>WDBLJ65G61T001560</v>
      </c>
      <c r="G306" t="s">
        <v>1132</v>
      </c>
      <c r="I306" s="1" t="s">
        <v>1128</v>
      </c>
      <c r="J306">
        <v>173366</v>
      </c>
      <c r="K306" t="s">
        <v>13</v>
      </c>
      <c r="L306" s="1">
        <v>0.70833333333333337</v>
      </c>
      <c r="M306">
        <v>1733660</v>
      </c>
      <c r="N306">
        <v>1</v>
      </c>
      <c r="O306" t="s">
        <v>14</v>
      </c>
      <c r="P306" t="s">
        <v>15</v>
      </c>
      <c r="Q306" t="s">
        <v>16</v>
      </c>
      <c r="R306">
        <v>20111877794</v>
      </c>
      <c r="S306" t="s">
        <v>17</v>
      </c>
      <c r="T306" t="s">
        <v>5</v>
      </c>
      <c r="U306">
        <v>3300</v>
      </c>
      <c r="V306" t="s">
        <v>6</v>
      </c>
      <c r="W306" t="s">
        <v>7</v>
      </c>
      <c r="X306">
        <v>376</v>
      </c>
      <c r="Y306">
        <v>459709815</v>
      </c>
      <c r="AC306">
        <v>9</v>
      </c>
      <c r="AD306">
        <v>42727</v>
      </c>
      <c r="AE306">
        <v>115363</v>
      </c>
      <c r="AF306">
        <v>0</v>
      </c>
      <c r="AG306">
        <v>270</v>
      </c>
      <c r="AH306">
        <v>1010800</v>
      </c>
      <c r="AI306" t="s">
        <v>9</v>
      </c>
      <c r="AJ306" t="s">
        <v>10</v>
      </c>
    </row>
    <row r="307" spans="1:38" x14ac:dyDescent="0.25">
      <c r="A307" t="s">
        <v>792</v>
      </c>
      <c r="B307">
        <f>COUNTIFS(F:F,F301)</f>
        <v>4</v>
      </c>
      <c r="C307">
        <f>COUNTIFS(D:D,D301,F:F,F301)</f>
        <v>1</v>
      </c>
      <c r="D307" s="3" t="s">
        <v>1251</v>
      </c>
      <c r="E307" s="3" t="s">
        <v>793</v>
      </c>
      <c r="F307" s="3" t="str">
        <f>CONCATENATE("W", E307)</f>
        <v>WDCBB8GB9BA607014</v>
      </c>
      <c r="G307" s="3" t="s">
        <v>1145</v>
      </c>
      <c r="H307" s="3">
        <v>2010</v>
      </c>
      <c r="I307" s="5" t="s">
        <v>1128</v>
      </c>
      <c r="J307" s="3">
        <v>43608</v>
      </c>
      <c r="K307" s="3" t="s">
        <v>794</v>
      </c>
      <c r="O307" s="3" t="s">
        <v>795</v>
      </c>
      <c r="P307" s="3" t="s">
        <v>15</v>
      </c>
      <c r="Q307" s="3" t="s">
        <v>398</v>
      </c>
      <c r="R307" s="3">
        <v>27187004239</v>
      </c>
      <c r="S307" s="3" t="s">
        <v>399</v>
      </c>
      <c r="T307" s="3" t="s">
        <v>45</v>
      </c>
      <c r="U307" s="3">
        <v>3370</v>
      </c>
      <c r="V307" s="3" t="s">
        <v>6</v>
      </c>
      <c r="W307" s="3" t="s">
        <v>7</v>
      </c>
      <c r="X307" s="3">
        <v>3757</v>
      </c>
      <c r="Y307" s="3">
        <v>15672283</v>
      </c>
      <c r="AC307" s="3"/>
      <c r="AD307" s="3">
        <v>9</v>
      </c>
      <c r="AE307" s="3">
        <v>48471</v>
      </c>
      <c r="AF307" s="3">
        <v>82401</v>
      </c>
      <c r="AG307" s="3">
        <v>0</v>
      </c>
      <c r="AH307" s="3">
        <v>180</v>
      </c>
      <c r="AI307" s="3">
        <v>0</v>
      </c>
      <c r="AJ307" s="3">
        <v>0</v>
      </c>
      <c r="AK307" s="3" t="s">
        <v>1213</v>
      </c>
      <c r="AL307" s="3" t="s">
        <v>10</v>
      </c>
    </row>
    <row r="308" spans="1:38" x14ac:dyDescent="0.25">
      <c r="A308" t="s">
        <v>829</v>
      </c>
      <c r="B308">
        <f>COUNTIFS(F:F,F302)</f>
        <v>2</v>
      </c>
      <c r="C308">
        <f>COUNTIFS(D:D,D302,F:F,F302)</f>
        <v>1</v>
      </c>
      <c r="D308" t="str">
        <f>LEFT(A308,5)</f>
        <v>21601</v>
      </c>
      <c r="E308" t="s">
        <v>830</v>
      </c>
      <c r="F308" t="str">
        <f>CONCATENATE("W",E308)</f>
        <v>WDCDA5HB4EA258888</v>
      </c>
      <c r="G308" t="s">
        <v>1145</v>
      </c>
      <c r="H308">
        <v>2014</v>
      </c>
      <c r="I308" s="1" t="s">
        <v>1128</v>
      </c>
      <c r="J308">
        <v>35205</v>
      </c>
      <c r="K308" t="s">
        <v>191</v>
      </c>
      <c r="L308" s="1">
        <v>0.75</v>
      </c>
      <c r="M308">
        <v>352050</v>
      </c>
      <c r="N308">
        <v>1</v>
      </c>
      <c r="O308" t="s">
        <v>831</v>
      </c>
      <c r="P308" t="s">
        <v>15</v>
      </c>
      <c r="Q308" t="s">
        <v>302</v>
      </c>
      <c r="R308">
        <v>30687841081</v>
      </c>
      <c r="S308" t="s">
        <v>303</v>
      </c>
      <c r="T308" t="s">
        <v>304</v>
      </c>
      <c r="U308">
        <v>3350</v>
      </c>
      <c r="V308" t="s">
        <v>6</v>
      </c>
      <c r="W308" t="s">
        <v>7</v>
      </c>
      <c r="X308">
        <v>376</v>
      </c>
      <c r="Y308">
        <v>4456516</v>
      </c>
      <c r="AC308">
        <v>9</v>
      </c>
      <c r="AD308">
        <v>48471</v>
      </c>
      <c r="AE308">
        <v>164801</v>
      </c>
      <c r="AF308">
        <v>629200</v>
      </c>
      <c r="AG308">
        <v>340</v>
      </c>
      <c r="AH308">
        <v>3311424</v>
      </c>
      <c r="AI308" t="s">
        <v>9</v>
      </c>
      <c r="AJ308" t="s">
        <v>10</v>
      </c>
    </row>
    <row r="309" spans="1:38" x14ac:dyDescent="0.25">
      <c r="A309" t="s">
        <v>798</v>
      </c>
      <c r="B309">
        <f>COUNTIFS(F:F,F303)</f>
        <v>2</v>
      </c>
      <c r="C309">
        <f>COUNTIFS(D:D,D303,F:F,F303)</f>
        <v>1</v>
      </c>
      <c r="D309" s="3" t="s">
        <v>1229</v>
      </c>
      <c r="E309" s="3" t="s">
        <v>799</v>
      </c>
      <c r="F309" s="3" t="str">
        <f>CONCATENATE("W", E309)</f>
        <v>WDBRN56J7AE066957</v>
      </c>
      <c r="G309" s="3" t="s">
        <v>1137</v>
      </c>
      <c r="H309" s="3">
        <v>2010</v>
      </c>
      <c r="I309" s="5" t="s">
        <v>1128</v>
      </c>
      <c r="J309" s="3">
        <v>95146</v>
      </c>
      <c r="K309" s="3" t="s">
        <v>145</v>
      </c>
      <c r="O309" s="3" t="s">
        <v>800</v>
      </c>
      <c r="P309" s="3" t="s">
        <v>15</v>
      </c>
      <c r="Q309" s="3" t="s">
        <v>801</v>
      </c>
      <c r="R309" s="3">
        <v>20146671137</v>
      </c>
      <c r="S309" s="3" t="s">
        <v>802</v>
      </c>
      <c r="T309" s="3" t="s">
        <v>803</v>
      </c>
      <c r="U309" s="3">
        <v>3334</v>
      </c>
      <c r="V309" s="3" t="s">
        <v>6</v>
      </c>
      <c r="W309" s="3" t="s">
        <v>7</v>
      </c>
      <c r="X309" s="3">
        <v>3743</v>
      </c>
      <c r="Y309" s="3">
        <v>420658</v>
      </c>
      <c r="AC309" s="3"/>
      <c r="AD309" s="3">
        <v>9</v>
      </c>
      <c r="AE309" s="3">
        <v>48471</v>
      </c>
      <c r="AF309" s="3">
        <v>53318</v>
      </c>
      <c r="AG309" s="3">
        <v>0</v>
      </c>
      <c r="AH309" s="3">
        <v>590</v>
      </c>
      <c r="AI309" s="3">
        <v>0</v>
      </c>
      <c r="AJ309" s="3">
        <v>0</v>
      </c>
      <c r="AK309" s="3" t="s">
        <v>1213</v>
      </c>
      <c r="AL309" s="3" t="s">
        <v>10</v>
      </c>
    </row>
    <row r="310" spans="1:38" x14ac:dyDescent="0.25">
      <c r="A310" t="s">
        <v>1092</v>
      </c>
      <c r="B310">
        <f>COUNTIFS(F:F,F304)</f>
        <v>2</v>
      </c>
      <c r="C310">
        <f>COUNTIFS(D:D,D304,F:F,F304)</f>
        <v>1</v>
      </c>
      <c r="D310" s="3" t="s">
        <v>1379</v>
      </c>
      <c r="E310" s="3" t="s">
        <v>1093</v>
      </c>
      <c r="F310" s="3" t="str">
        <f>CONCATENATE("W", E310)</f>
        <v>WDDGF4JB2DF921908</v>
      </c>
      <c r="G310" s="3" t="s">
        <v>1134</v>
      </c>
      <c r="H310" s="3"/>
      <c r="I310" s="5" t="s">
        <v>1128</v>
      </c>
      <c r="J310" s="3">
        <v>31485</v>
      </c>
      <c r="K310" s="3" t="s">
        <v>308</v>
      </c>
      <c r="O310" s="3" t="s">
        <v>21</v>
      </c>
      <c r="P310" s="3" t="s">
        <v>2</v>
      </c>
      <c r="T310" s="3" t="s">
        <v>1094</v>
      </c>
      <c r="U310" s="3">
        <v>20247239848</v>
      </c>
      <c r="V310" s="3" t="s">
        <v>1095</v>
      </c>
      <c r="W310" s="3" t="s">
        <v>142</v>
      </c>
      <c r="X310" s="3">
        <v>3315</v>
      </c>
      <c r="Y310" s="3" t="s">
        <v>6</v>
      </c>
      <c r="Z310" s="3" t="s">
        <v>7</v>
      </c>
      <c r="AA310" s="3">
        <v>3754</v>
      </c>
      <c r="AB310" s="3">
        <v>423315</v>
      </c>
      <c r="AC310" s="3" t="s">
        <v>1096</v>
      </c>
      <c r="AD310" s="3">
        <v>9</v>
      </c>
      <c r="AE310" s="3">
        <v>42727</v>
      </c>
      <c r="AF310" s="3">
        <v>123908</v>
      </c>
      <c r="AG310" s="3">
        <v>0</v>
      </c>
      <c r="AH310" s="3">
        <v>20</v>
      </c>
      <c r="AI310" s="3">
        <v>0</v>
      </c>
      <c r="AJ310" s="3">
        <v>0</v>
      </c>
      <c r="AK310" s="3" t="s">
        <v>1213</v>
      </c>
      <c r="AL310" s="3" t="s">
        <v>10</v>
      </c>
    </row>
    <row r="311" spans="1:38" x14ac:dyDescent="0.25">
      <c r="A311" t="s">
        <v>625</v>
      </c>
      <c r="B311">
        <f>COUNTIFS(F:F,F305)</f>
        <v>2</v>
      </c>
      <c r="C311">
        <f>COUNTIFS(D:D,D305,F:F,F305)</f>
        <v>1</v>
      </c>
      <c r="D311" t="str">
        <f>LEFT(A311,5)</f>
        <v>21607</v>
      </c>
      <c r="E311" t="s">
        <v>626</v>
      </c>
      <c r="F311" t="str">
        <f>CONCATENATE("W",E311)</f>
        <v>WDDGF4JB3EG164982</v>
      </c>
      <c r="G311" t="s">
        <v>1159</v>
      </c>
      <c r="H311">
        <v>2013</v>
      </c>
      <c r="I311" s="1" t="s">
        <v>1128</v>
      </c>
      <c r="J311">
        <v>36326</v>
      </c>
      <c r="K311" t="s">
        <v>452</v>
      </c>
      <c r="L311" s="1">
        <v>0.70833333333333337</v>
      </c>
      <c r="M311">
        <v>363260</v>
      </c>
      <c r="N311">
        <v>1</v>
      </c>
      <c r="O311" t="s">
        <v>627</v>
      </c>
      <c r="P311" t="s">
        <v>172</v>
      </c>
      <c r="Q311" t="s">
        <v>628</v>
      </c>
      <c r="R311">
        <v>865150</v>
      </c>
      <c r="S311" t="s">
        <v>629</v>
      </c>
      <c r="T311" t="s">
        <v>175</v>
      </c>
      <c r="U311">
        <v>0</v>
      </c>
      <c r="V311" t="s">
        <v>176</v>
      </c>
      <c r="W311" t="s">
        <v>177</v>
      </c>
      <c r="X311">
        <v>376</v>
      </c>
      <c r="Y311">
        <v>154586027</v>
      </c>
      <c r="Z311" t="s">
        <v>630</v>
      </c>
      <c r="AA311" t="s">
        <v>155</v>
      </c>
      <c r="AB311" t="s">
        <v>631</v>
      </c>
      <c r="AD311">
        <v>48471</v>
      </c>
      <c r="AE311">
        <v>155107</v>
      </c>
      <c r="AF311">
        <v>0</v>
      </c>
      <c r="AG311">
        <v>320</v>
      </c>
      <c r="AH311">
        <v>802326</v>
      </c>
      <c r="AI311" t="s">
        <v>9</v>
      </c>
      <c r="AJ311" t="s">
        <v>10</v>
      </c>
    </row>
    <row r="312" spans="1:38" x14ac:dyDescent="0.25">
      <c r="A312" t="s">
        <v>496</v>
      </c>
      <c r="B312">
        <f>COUNTIFS(F:F,F306)</f>
        <v>2</v>
      </c>
      <c r="C312">
        <f>COUNTIFS(D:D,D306,F:F,F306)</f>
        <v>1</v>
      </c>
      <c r="D312" s="3" t="s">
        <v>1394</v>
      </c>
      <c r="E312" s="3" t="s">
        <v>497</v>
      </c>
      <c r="F312" s="3" t="str">
        <f>CONCATENATE("W", E312)</f>
        <v>WDDGF4JBXDA800847</v>
      </c>
      <c r="G312" s="3" t="s">
        <v>1159</v>
      </c>
      <c r="H312" s="3">
        <v>2013</v>
      </c>
      <c r="I312" s="5" t="s">
        <v>1128</v>
      </c>
      <c r="J312" s="3">
        <v>36555</v>
      </c>
      <c r="K312" s="3" t="s">
        <v>498</v>
      </c>
      <c r="O312" s="3" t="s">
        <v>76</v>
      </c>
      <c r="P312" s="3" t="s">
        <v>2</v>
      </c>
      <c r="T312" s="3" t="s">
        <v>499</v>
      </c>
      <c r="U312" s="3">
        <v>32596755</v>
      </c>
      <c r="V312" s="3" t="s">
        <v>500</v>
      </c>
      <c r="W312" s="3" t="s">
        <v>501</v>
      </c>
      <c r="X312" s="3">
        <v>3308</v>
      </c>
      <c r="Y312" s="3" t="s">
        <v>6</v>
      </c>
      <c r="Z312" s="3" t="s">
        <v>7</v>
      </c>
      <c r="AA312" s="3">
        <v>376</v>
      </c>
      <c r="AB312" s="3">
        <v>154211841</v>
      </c>
      <c r="AC312" s="3"/>
      <c r="AD312" s="3">
        <v>9</v>
      </c>
      <c r="AE312" s="3">
        <v>48471</v>
      </c>
      <c r="AF312" s="3">
        <v>87248</v>
      </c>
      <c r="AG312" s="3">
        <v>0</v>
      </c>
      <c r="AH312" s="3">
        <v>100</v>
      </c>
      <c r="AI312" s="3">
        <v>0</v>
      </c>
      <c r="AJ312" s="3">
        <v>0</v>
      </c>
      <c r="AK312" s="3" t="s">
        <v>1213</v>
      </c>
      <c r="AL312" s="3" t="s">
        <v>10</v>
      </c>
    </row>
    <row r="313" spans="1:38" x14ac:dyDescent="0.25">
      <c r="A313" t="s">
        <v>450</v>
      </c>
      <c r="B313">
        <f>COUNTIFS(F:F,F307)</f>
        <v>4</v>
      </c>
      <c r="C313">
        <f>COUNTIFS(D:D,D307,F:F,F307)</f>
        <v>1</v>
      </c>
      <c r="D313" t="str">
        <f>LEFT(A313,5)</f>
        <v>21610</v>
      </c>
      <c r="E313" t="s">
        <v>451</v>
      </c>
      <c r="F313" t="str">
        <f>CONCATENATE("W",E313)</f>
        <v>WDDGF4JBXEG232307</v>
      </c>
      <c r="G313" t="s">
        <v>1159</v>
      </c>
      <c r="H313">
        <v>2014</v>
      </c>
      <c r="I313" s="1" t="s">
        <v>1128</v>
      </c>
      <c r="J313">
        <v>9853</v>
      </c>
      <c r="K313" t="s">
        <v>452</v>
      </c>
      <c r="L313" s="1">
        <v>0.54166666666666663</v>
      </c>
      <c r="M313">
        <v>98530</v>
      </c>
      <c r="N313">
        <v>1</v>
      </c>
      <c r="O313" t="s">
        <v>199</v>
      </c>
      <c r="P313" t="s">
        <v>15</v>
      </c>
      <c r="Q313" t="s">
        <v>453</v>
      </c>
      <c r="R313">
        <v>20100707501</v>
      </c>
      <c r="S313" t="s">
        <v>454</v>
      </c>
      <c r="T313" t="s">
        <v>5</v>
      </c>
      <c r="U313">
        <v>3300</v>
      </c>
      <c r="V313" t="s">
        <v>6</v>
      </c>
      <c r="W313" t="s">
        <v>7</v>
      </c>
      <c r="X313">
        <v>376</v>
      </c>
      <c r="Y313">
        <v>4436017</v>
      </c>
      <c r="AA313" t="s">
        <v>455</v>
      </c>
      <c r="AC313">
        <v>9</v>
      </c>
      <c r="AD313">
        <v>42727</v>
      </c>
      <c r="AE313">
        <v>64091</v>
      </c>
      <c r="AF313">
        <v>0</v>
      </c>
      <c r="AG313">
        <v>150</v>
      </c>
      <c r="AH313">
        <v>236242</v>
      </c>
      <c r="AI313" t="s">
        <v>9</v>
      </c>
      <c r="AJ313" t="s">
        <v>10</v>
      </c>
    </row>
    <row r="314" spans="1:38" x14ac:dyDescent="0.25">
      <c r="A314" t="s">
        <v>542</v>
      </c>
      <c r="B314">
        <f>COUNTIFS(F:F,F308)</f>
        <v>4</v>
      </c>
      <c r="C314">
        <f>COUNTIFS(D:D,D308,F:F,F308)</f>
        <v>1</v>
      </c>
      <c r="D314" s="3" t="s">
        <v>1336</v>
      </c>
      <c r="E314" s="3" t="s">
        <v>543</v>
      </c>
      <c r="F314" s="3" t="str">
        <f>CONCATENATE("W", E314)</f>
        <v>WDDGF41X99A170418</v>
      </c>
      <c r="G314" s="3" t="s">
        <v>1134</v>
      </c>
      <c r="H314" s="3">
        <v>2012</v>
      </c>
      <c r="I314" s="5" t="s">
        <v>1128</v>
      </c>
      <c r="J314" s="3">
        <v>132955</v>
      </c>
      <c r="K314" s="3" t="s">
        <v>281</v>
      </c>
      <c r="O314" s="3" t="s">
        <v>544</v>
      </c>
      <c r="P314" s="3" t="s">
        <v>15</v>
      </c>
      <c r="T314" s="3" t="s">
        <v>545</v>
      </c>
      <c r="U314" s="3">
        <v>30709486698</v>
      </c>
      <c r="V314" s="3" t="s">
        <v>546</v>
      </c>
      <c r="W314" s="3" t="s">
        <v>5</v>
      </c>
      <c r="X314" s="3">
        <v>3300</v>
      </c>
      <c r="Y314" s="3" t="s">
        <v>6</v>
      </c>
      <c r="Z314" s="3" t="s">
        <v>7</v>
      </c>
      <c r="AA314" s="3">
        <v>376</v>
      </c>
      <c r="AB314" s="3">
        <v>4425175</v>
      </c>
      <c r="AC314" s="3" t="s">
        <v>547</v>
      </c>
      <c r="AD314" s="3">
        <v>9</v>
      </c>
      <c r="AE314" s="3">
        <v>42727</v>
      </c>
      <c r="AF314" s="3">
        <v>111090</v>
      </c>
      <c r="AG314" s="3">
        <v>0</v>
      </c>
      <c r="AH314" s="3">
        <v>500</v>
      </c>
      <c r="AI314" s="3">
        <v>0</v>
      </c>
      <c r="AJ314" s="3">
        <v>0</v>
      </c>
      <c r="AK314" s="3" t="s">
        <v>1213</v>
      </c>
      <c r="AL314" s="3" t="s">
        <v>10</v>
      </c>
    </row>
    <row r="315" spans="1:38" x14ac:dyDescent="0.25">
      <c r="A315" t="s">
        <v>955</v>
      </c>
      <c r="B315">
        <f>COUNTIFS(F:F,F309)</f>
        <v>6</v>
      </c>
      <c r="C315">
        <f>COUNTIFS(D:D,D309,F:F,F309)</f>
        <v>2</v>
      </c>
      <c r="D315" s="3" t="s">
        <v>1424</v>
      </c>
      <c r="E315" s="3" t="s">
        <v>951</v>
      </c>
      <c r="F315" s="3" t="str">
        <f>CONCATENATE("W", E315)</f>
        <v>WDDHF4HB9DA694207</v>
      </c>
      <c r="G315" s="3" t="s">
        <v>1177</v>
      </c>
      <c r="H315" s="3">
        <v>2013</v>
      </c>
      <c r="I315" s="5" t="s">
        <v>1128</v>
      </c>
      <c r="J315" s="3">
        <v>67541</v>
      </c>
      <c r="K315" s="3" t="s">
        <v>205</v>
      </c>
      <c r="O315" s="3" t="s">
        <v>956</v>
      </c>
      <c r="P315" s="3" t="s">
        <v>15</v>
      </c>
      <c r="T315" s="3" t="s">
        <v>953</v>
      </c>
      <c r="U315" s="3">
        <v>30712127240</v>
      </c>
      <c r="V315" s="3" t="s">
        <v>954</v>
      </c>
      <c r="W315" s="3" t="s">
        <v>202</v>
      </c>
      <c r="X315" s="3">
        <v>3364</v>
      </c>
      <c r="Y315" s="3" t="s">
        <v>6</v>
      </c>
      <c r="Z315" s="3" t="s">
        <v>7</v>
      </c>
      <c r="AA315" s="3">
        <v>3755</v>
      </c>
      <c r="AB315" s="3">
        <v>460152</v>
      </c>
      <c r="AC315" s="3"/>
      <c r="AD315" s="3">
        <v>9</v>
      </c>
      <c r="AE315" s="3">
        <v>42727</v>
      </c>
      <c r="AF315" s="3">
        <v>153817</v>
      </c>
      <c r="AG315" s="3">
        <v>0</v>
      </c>
      <c r="AH315" s="3">
        <v>190</v>
      </c>
      <c r="AI315" s="3">
        <v>0</v>
      </c>
      <c r="AJ315" s="3">
        <v>0</v>
      </c>
      <c r="AK315" s="3" t="s">
        <v>1213</v>
      </c>
      <c r="AL315" s="3" t="s">
        <v>10</v>
      </c>
    </row>
    <row r="316" spans="1:38" x14ac:dyDescent="0.25">
      <c r="A316" t="s">
        <v>388</v>
      </c>
      <c r="B316">
        <f>COUNTIFS(F:F,F310)</f>
        <v>2</v>
      </c>
      <c r="C316">
        <f>COUNTIFS(D:D,D310,F:F,F310)</f>
        <v>1</v>
      </c>
      <c r="D316" s="3" t="s">
        <v>1373</v>
      </c>
      <c r="E316" s="3" t="s">
        <v>389</v>
      </c>
      <c r="F316" s="3" t="str">
        <f>CONCATENATE("W", E316)</f>
        <v>WDDGF4JB1BA511658</v>
      </c>
      <c r="G316" s="3" t="s">
        <v>1159</v>
      </c>
      <c r="H316" s="3">
        <v>2013</v>
      </c>
      <c r="I316" s="5" t="s">
        <v>1128</v>
      </c>
      <c r="J316" s="3">
        <v>64695</v>
      </c>
      <c r="K316" s="3" t="s">
        <v>390</v>
      </c>
      <c r="O316" s="3" t="s">
        <v>391</v>
      </c>
      <c r="P316" s="3" t="s">
        <v>15</v>
      </c>
      <c r="T316" s="3" t="s">
        <v>392</v>
      </c>
      <c r="U316" s="3">
        <v>30687935957</v>
      </c>
      <c r="V316" s="3" t="s">
        <v>393</v>
      </c>
      <c r="W316" s="3" t="s">
        <v>331</v>
      </c>
      <c r="X316" s="3">
        <v>3400</v>
      </c>
      <c r="Y316" s="3" t="s">
        <v>394</v>
      </c>
      <c r="Z316" s="3" t="s">
        <v>7</v>
      </c>
      <c r="AA316" s="3">
        <v>3974</v>
      </c>
      <c r="AB316" s="3">
        <v>638529</v>
      </c>
      <c r="AC316" s="3" t="s">
        <v>155</v>
      </c>
      <c r="AD316" s="3">
        <v>9</v>
      </c>
      <c r="AE316" s="3">
        <v>48471</v>
      </c>
      <c r="AF316" s="3">
        <v>24236</v>
      </c>
      <c r="AG316" s="3">
        <v>0</v>
      </c>
      <c r="AH316" s="3">
        <v>210</v>
      </c>
      <c r="AI316" s="3">
        <v>0</v>
      </c>
      <c r="AJ316" s="3">
        <v>0</v>
      </c>
      <c r="AK316" s="3" t="s">
        <v>1213</v>
      </c>
      <c r="AL316" s="3" t="s">
        <v>10</v>
      </c>
    </row>
    <row r="317" spans="1:38" x14ac:dyDescent="0.25">
      <c r="A317" t="s">
        <v>901</v>
      </c>
      <c r="B317">
        <f>COUNTIFS(F:F,F311)</f>
        <v>4</v>
      </c>
      <c r="C317">
        <f>COUNTIFS(D:D,D311,F:F,F311)</f>
        <v>1</v>
      </c>
      <c r="D317" t="str">
        <f>LEFT(A317,5)</f>
        <v>21624</v>
      </c>
      <c r="E317" t="s">
        <v>898</v>
      </c>
      <c r="F317" t="str">
        <f>CONCATENATE("W",E317)</f>
        <v>WDDGF4JB1DA779452</v>
      </c>
      <c r="G317" t="s">
        <v>1159</v>
      </c>
      <c r="H317">
        <v>2013</v>
      </c>
      <c r="I317" s="1" t="s">
        <v>1128</v>
      </c>
      <c r="J317">
        <v>42338</v>
      </c>
      <c r="K317" t="s">
        <v>191</v>
      </c>
      <c r="L317" s="1">
        <v>0.66666666666666663</v>
      </c>
      <c r="M317">
        <v>423380</v>
      </c>
      <c r="N317">
        <v>1</v>
      </c>
      <c r="O317" t="s">
        <v>902</v>
      </c>
      <c r="P317" t="s">
        <v>2</v>
      </c>
      <c r="Q317" t="s">
        <v>899</v>
      </c>
      <c r="R317">
        <v>11111111</v>
      </c>
      <c r="S317" t="s">
        <v>900</v>
      </c>
      <c r="T317" t="s">
        <v>5</v>
      </c>
      <c r="U317">
        <v>3300</v>
      </c>
      <c r="V317" t="s">
        <v>6</v>
      </c>
      <c r="W317" t="s">
        <v>7</v>
      </c>
      <c r="X317">
        <v>376</v>
      </c>
      <c r="Y317">
        <v>4431838</v>
      </c>
      <c r="AC317">
        <v>9</v>
      </c>
      <c r="AD317">
        <v>48471</v>
      </c>
      <c r="AE317">
        <v>169649</v>
      </c>
      <c r="AF317">
        <v>0</v>
      </c>
      <c r="AG317">
        <v>350</v>
      </c>
      <c r="AH317">
        <v>5534451</v>
      </c>
      <c r="AI317" t="s">
        <v>9</v>
      </c>
      <c r="AJ317" t="s">
        <v>10</v>
      </c>
    </row>
    <row r="318" spans="1:38" x14ac:dyDescent="0.25">
      <c r="A318" t="s">
        <v>190</v>
      </c>
      <c r="B318">
        <f>COUNTIFS(F:F,F312)</f>
        <v>2</v>
      </c>
      <c r="C318">
        <f>COUNTIFS(D:D,D312,F:F,F312)</f>
        <v>1</v>
      </c>
      <c r="D318" t="str">
        <f>LEFT(A318,5)</f>
        <v>21625</v>
      </c>
      <c r="E318" t="s">
        <v>185</v>
      </c>
      <c r="F318" t="str">
        <f>CONCATENATE("W",E318)</f>
        <v>WDDSJ4EB4EN032991</v>
      </c>
      <c r="G318" t="s">
        <v>1183</v>
      </c>
      <c r="H318">
        <v>2013</v>
      </c>
      <c r="I318" s="1" t="s">
        <v>1128</v>
      </c>
      <c r="J318">
        <v>23106</v>
      </c>
      <c r="K318" t="s">
        <v>191</v>
      </c>
      <c r="L318" s="1">
        <v>0.52013888888888882</v>
      </c>
      <c r="M318">
        <v>231060</v>
      </c>
      <c r="N318">
        <v>1</v>
      </c>
      <c r="O318" t="s">
        <v>192</v>
      </c>
      <c r="P318" t="s">
        <v>2</v>
      </c>
      <c r="Q318" t="s">
        <v>188</v>
      </c>
      <c r="R318">
        <v>20286756140</v>
      </c>
      <c r="S318" t="s">
        <v>189</v>
      </c>
      <c r="T318" t="s">
        <v>5</v>
      </c>
      <c r="U318">
        <v>3300</v>
      </c>
      <c r="V318" t="s">
        <v>6</v>
      </c>
      <c r="W318" t="s">
        <v>7</v>
      </c>
      <c r="X318">
        <v>376</v>
      </c>
      <c r="Y318">
        <v>154630523</v>
      </c>
      <c r="AC318">
        <v>9</v>
      </c>
      <c r="AD318">
        <v>42727</v>
      </c>
      <c r="AE318">
        <v>0</v>
      </c>
      <c r="AF318">
        <v>350000</v>
      </c>
      <c r="AG318">
        <v>0</v>
      </c>
      <c r="AH318">
        <v>0</v>
      </c>
      <c r="AI318" t="s">
        <v>9</v>
      </c>
      <c r="AJ318" t="s">
        <v>10</v>
      </c>
    </row>
    <row r="319" spans="1:38" x14ac:dyDescent="0.25">
      <c r="A319" t="s">
        <v>997</v>
      </c>
      <c r="B319">
        <f>COUNTIFS(F:F,F313)</f>
        <v>2</v>
      </c>
      <c r="C319">
        <f>COUNTIFS(D:D,D313,F:F,F313)</f>
        <v>1</v>
      </c>
      <c r="D319" s="3" t="s">
        <v>1444</v>
      </c>
      <c r="E319" s="3" t="s">
        <v>998</v>
      </c>
      <c r="F319" s="3" t="str">
        <f>CONCATENATE("W", E319)</f>
        <v>WDDMH4DB6EN058711</v>
      </c>
      <c r="G319" s="3" t="s">
        <v>1180</v>
      </c>
      <c r="H319" s="3"/>
      <c r="I319" s="5" t="s">
        <v>1128</v>
      </c>
      <c r="J319" s="3">
        <v>24421</v>
      </c>
      <c r="K319" s="3" t="s">
        <v>227</v>
      </c>
      <c r="O319" s="3" t="s">
        <v>999</v>
      </c>
      <c r="P319" s="3" t="s">
        <v>2</v>
      </c>
      <c r="T319" s="3" t="s">
        <v>1000</v>
      </c>
      <c r="U319" s="3">
        <v>20170394</v>
      </c>
      <c r="V319" s="3" t="s">
        <v>1001</v>
      </c>
      <c r="W319" s="3" t="s">
        <v>5</v>
      </c>
      <c r="X319" s="3">
        <v>3300</v>
      </c>
      <c r="Y319" s="3" t="s">
        <v>6</v>
      </c>
      <c r="Z319" s="3" t="s">
        <v>7</v>
      </c>
      <c r="AA319" s="3">
        <v>376</v>
      </c>
      <c r="AB319" s="3">
        <v>154522256</v>
      </c>
      <c r="AC319" s="3" t="s">
        <v>1002</v>
      </c>
      <c r="AD319" s="3">
        <v>9</v>
      </c>
      <c r="AE319" s="3">
        <v>48471</v>
      </c>
      <c r="AF319" s="3">
        <v>87248</v>
      </c>
      <c r="AG319" s="3">
        <v>0</v>
      </c>
      <c r="AH319" s="3">
        <v>220</v>
      </c>
      <c r="AI319" s="3">
        <v>0</v>
      </c>
      <c r="AJ319" s="3">
        <v>0</v>
      </c>
      <c r="AK319" s="3" t="s">
        <v>1213</v>
      </c>
      <c r="AL319" s="3" t="s">
        <v>10</v>
      </c>
    </row>
    <row r="320" spans="1:38" x14ac:dyDescent="0.25">
      <c r="A320" t="s">
        <v>410</v>
      </c>
      <c r="B320">
        <f>COUNTIFS(F:F,F314)</f>
        <v>2</v>
      </c>
      <c r="C320">
        <f>COUNTIFS(D:D,D314,F:F,F314)</f>
        <v>1</v>
      </c>
      <c r="D320" t="str">
        <f>LEFT(A320,5)</f>
        <v>21628</v>
      </c>
      <c r="E320" t="s">
        <v>411</v>
      </c>
      <c r="F320" t="str">
        <f>CONCATENATE("W",E320)</f>
        <v>WDDMH4DB9EN064647</v>
      </c>
      <c r="G320" t="s">
        <v>1154</v>
      </c>
      <c r="H320">
        <v>2013</v>
      </c>
      <c r="I320" s="1" t="s">
        <v>1128</v>
      </c>
      <c r="J320">
        <v>49338</v>
      </c>
      <c r="K320" t="s">
        <v>191</v>
      </c>
      <c r="L320" s="1">
        <v>0.6777777777777777</v>
      </c>
      <c r="M320">
        <v>493380</v>
      </c>
      <c r="N320">
        <v>1</v>
      </c>
      <c r="O320" t="s">
        <v>412</v>
      </c>
      <c r="P320" t="s">
        <v>15</v>
      </c>
      <c r="Q320" t="s">
        <v>181</v>
      </c>
      <c r="R320">
        <v>30708379456</v>
      </c>
      <c r="S320" t="s">
        <v>182</v>
      </c>
      <c r="T320" t="s">
        <v>183</v>
      </c>
      <c r="U320">
        <v>3304</v>
      </c>
      <c r="V320" t="s">
        <v>6</v>
      </c>
      <c r="W320" t="s">
        <v>7</v>
      </c>
      <c r="X320">
        <v>376</v>
      </c>
      <c r="Y320">
        <v>4481488</v>
      </c>
      <c r="AC320">
        <v>9</v>
      </c>
      <c r="AD320">
        <v>42727</v>
      </c>
      <c r="AE320">
        <v>0</v>
      </c>
      <c r="AF320">
        <v>36000</v>
      </c>
      <c r="AG320">
        <v>0</v>
      </c>
      <c r="AH320">
        <v>1725684</v>
      </c>
      <c r="AI320" t="s">
        <v>9</v>
      </c>
      <c r="AJ320" t="s">
        <v>10</v>
      </c>
    </row>
    <row r="321" spans="1:38" x14ac:dyDescent="0.25">
      <c r="A321" t="s">
        <v>220</v>
      </c>
      <c r="B321">
        <f>COUNTIFS(F:F,F315)</f>
        <v>4</v>
      </c>
      <c r="C321">
        <f>COUNTIFS(D:D,D315,F:F,F315)</f>
        <v>1</v>
      </c>
      <c r="D321" s="3" t="s">
        <v>1386</v>
      </c>
      <c r="E321" s="3" t="s">
        <v>221</v>
      </c>
      <c r="F321" s="3" t="str">
        <f>CONCATENATE("W", E321)</f>
        <v>WDDGF4JB5DA796853</v>
      </c>
      <c r="G321" s="3" t="s">
        <v>1159</v>
      </c>
      <c r="H321" s="3">
        <v>2012</v>
      </c>
      <c r="I321" s="5" t="s">
        <v>1128</v>
      </c>
      <c r="J321" s="3">
        <v>68944</v>
      </c>
      <c r="K321" s="3" t="s">
        <v>222</v>
      </c>
      <c r="O321" s="3" t="s">
        <v>76</v>
      </c>
      <c r="P321" s="3" t="s">
        <v>15</v>
      </c>
      <c r="T321" s="3" t="s">
        <v>223</v>
      </c>
      <c r="U321" s="3">
        <v>30710868928</v>
      </c>
      <c r="V321" s="3" t="s">
        <v>224</v>
      </c>
      <c r="W321" s="3" t="s">
        <v>5</v>
      </c>
      <c r="X321" s="3">
        <v>3300</v>
      </c>
      <c r="Y321" s="3" t="s">
        <v>6</v>
      </c>
      <c r="Z321" s="3" t="s">
        <v>7</v>
      </c>
      <c r="AA321" s="3">
        <v>376</v>
      </c>
      <c r="AB321" s="3">
        <v>154685711</v>
      </c>
      <c r="AC321" s="3"/>
      <c r="AD321" s="3">
        <v>9</v>
      </c>
      <c r="AE321" s="3">
        <v>48471</v>
      </c>
      <c r="AF321" s="3">
        <v>92095</v>
      </c>
      <c r="AG321" s="3">
        <v>0</v>
      </c>
      <c r="AH321" s="3">
        <v>360</v>
      </c>
      <c r="AI321" s="3">
        <v>0</v>
      </c>
      <c r="AJ321" s="3">
        <v>0</v>
      </c>
      <c r="AK321" s="3" t="s">
        <v>1213</v>
      </c>
      <c r="AL321" s="3" t="s">
        <v>10</v>
      </c>
    </row>
    <row r="322" spans="1:38" x14ac:dyDescent="0.25">
      <c r="A322" t="s">
        <v>120</v>
      </c>
      <c r="B322">
        <f>COUNTIFS(F:F,F316)</f>
        <v>2</v>
      </c>
      <c r="C322">
        <f>COUNTIFS(D:D,D316,F:F,F316)</f>
        <v>1</v>
      </c>
      <c r="D322" t="str">
        <f>LEFT(A322,5)</f>
        <v>21630</v>
      </c>
      <c r="E322" t="s">
        <v>121</v>
      </c>
      <c r="F322" t="str">
        <f>CONCATENATE("W",E322)</f>
        <v>WDDGF4JB6CA550036</v>
      </c>
      <c r="G322" t="s">
        <v>1168</v>
      </c>
      <c r="I322" s="1" t="s">
        <v>1128</v>
      </c>
      <c r="J322">
        <v>71353</v>
      </c>
      <c r="K322" t="s">
        <v>41</v>
      </c>
      <c r="L322" s="1">
        <v>0.47916666666666669</v>
      </c>
      <c r="M322">
        <v>713530</v>
      </c>
      <c r="N322">
        <v>1</v>
      </c>
      <c r="O322" t="s">
        <v>122</v>
      </c>
      <c r="P322" t="s">
        <v>15</v>
      </c>
      <c r="Q322" t="s">
        <v>123</v>
      </c>
      <c r="R322">
        <v>20205249185</v>
      </c>
      <c r="S322" t="s">
        <v>124</v>
      </c>
      <c r="T322" t="s">
        <v>125</v>
      </c>
      <c r="U322">
        <v>3362</v>
      </c>
      <c r="V322" t="s">
        <v>6</v>
      </c>
      <c r="W322" t="s">
        <v>7</v>
      </c>
      <c r="X322">
        <v>3755</v>
      </c>
      <c r="Y322">
        <v>15651425</v>
      </c>
      <c r="AA322" t="s">
        <v>126</v>
      </c>
      <c r="AB322" t="s">
        <v>127</v>
      </c>
      <c r="AC322">
        <v>9</v>
      </c>
      <c r="AD322">
        <v>48471</v>
      </c>
      <c r="AE322">
        <v>111483</v>
      </c>
      <c r="AF322">
        <v>0</v>
      </c>
      <c r="AG322">
        <v>230</v>
      </c>
      <c r="AH322">
        <v>202744</v>
      </c>
      <c r="AI322" t="s">
        <v>9</v>
      </c>
      <c r="AJ322" t="s">
        <v>10</v>
      </c>
    </row>
    <row r="323" spans="1:38" x14ac:dyDescent="0.25">
      <c r="A323" t="s">
        <v>743</v>
      </c>
      <c r="B323">
        <f>COUNTIFS(F:F,F317)</f>
        <v>4</v>
      </c>
      <c r="C323">
        <f>COUNTIFS(D:D,D317,F:F,F317)</f>
        <v>1</v>
      </c>
      <c r="D323" s="3" t="s">
        <v>1260</v>
      </c>
      <c r="E323" s="3" t="s">
        <v>737</v>
      </c>
      <c r="F323" s="3" t="str">
        <f>CONCATENATE("W", E323)</f>
        <v>WDCDA5HBXEA198695</v>
      </c>
      <c r="G323" s="3" t="s">
        <v>1145</v>
      </c>
      <c r="H323" s="3">
        <v>2014</v>
      </c>
      <c r="I323" s="5" t="s">
        <v>1128</v>
      </c>
      <c r="J323" s="3">
        <v>7811</v>
      </c>
      <c r="K323" s="3" t="s">
        <v>240</v>
      </c>
      <c r="O323" s="3" t="s">
        <v>346</v>
      </c>
      <c r="P323" s="3" t="s">
        <v>2</v>
      </c>
      <c r="T323" s="3" t="s">
        <v>739</v>
      </c>
      <c r="U323" s="3">
        <v>32165498</v>
      </c>
      <c r="V323" s="3" t="s">
        <v>740</v>
      </c>
      <c r="W323" s="3" t="s">
        <v>5</v>
      </c>
      <c r="X323" s="3">
        <v>3300</v>
      </c>
      <c r="Y323" s="3" t="s">
        <v>6</v>
      </c>
      <c r="Z323" s="3" t="s">
        <v>7</v>
      </c>
      <c r="AA323" s="3">
        <v>376</v>
      </c>
      <c r="AB323" s="3">
        <v>154664203</v>
      </c>
      <c r="AC323" s="3"/>
      <c r="AD323" s="3">
        <v>9</v>
      </c>
      <c r="AE323" s="3">
        <v>48471</v>
      </c>
      <c r="AF323" s="3">
        <v>135719</v>
      </c>
      <c r="AG323" s="3">
        <v>0</v>
      </c>
      <c r="AH323" s="3">
        <v>350</v>
      </c>
      <c r="AI323" s="3">
        <v>0</v>
      </c>
      <c r="AJ323" s="3">
        <v>0</v>
      </c>
      <c r="AK323" s="3" t="s">
        <v>1213</v>
      </c>
      <c r="AL323" s="3" t="s">
        <v>10</v>
      </c>
    </row>
    <row r="324" spans="1:38" x14ac:dyDescent="0.25">
      <c r="A324" t="s">
        <v>39</v>
      </c>
      <c r="B324">
        <f>COUNTIFS(F:F,F318)</f>
        <v>4</v>
      </c>
      <c r="C324">
        <f>COUNTIFS(D:D,D318,F:F,F318)</f>
        <v>1</v>
      </c>
      <c r="D324" t="str">
        <f>LEFT(A324,5)</f>
        <v>21633</v>
      </c>
      <c r="E324" t="s">
        <v>40</v>
      </c>
      <c r="F324" t="str">
        <f>CONCATENATE("W",E324)</f>
        <v>WDCGG81D29F234851</v>
      </c>
      <c r="G324" t="s">
        <v>1146</v>
      </c>
      <c r="I324" s="1" t="s">
        <v>1128</v>
      </c>
      <c r="J324">
        <v>85106</v>
      </c>
      <c r="K324" t="s">
        <v>41</v>
      </c>
      <c r="L324" s="1">
        <v>0.52083333333333337</v>
      </c>
      <c r="M324">
        <v>851060</v>
      </c>
      <c r="N324">
        <v>1</v>
      </c>
      <c r="O324" t="s">
        <v>42</v>
      </c>
      <c r="P324" t="s">
        <v>2</v>
      </c>
      <c r="Q324" t="s">
        <v>43</v>
      </c>
      <c r="R324">
        <v>94016455</v>
      </c>
      <c r="S324" t="s">
        <v>44</v>
      </c>
      <c r="T324" t="s">
        <v>45</v>
      </c>
      <c r="U324">
        <v>3370</v>
      </c>
      <c r="V324" t="s">
        <v>6</v>
      </c>
      <c r="W324" t="s">
        <v>7</v>
      </c>
      <c r="X324">
        <v>3757</v>
      </c>
      <c r="Y324">
        <v>15435510</v>
      </c>
      <c r="AC324">
        <v>9</v>
      </c>
      <c r="AD324">
        <v>48471</v>
      </c>
      <c r="AE324">
        <v>140566</v>
      </c>
      <c r="AF324">
        <v>0</v>
      </c>
      <c r="AG324">
        <v>290</v>
      </c>
      <c r="AH324">
        <v>875908</v>
      </c>
      <c r="AI324" t="s">
        <v>9</v>
      </c>
      <c r="AJ324" t="s">
        <v>10</v>
      </c>
    </row>
    <row r="325" spans="1:38" x14ac:dyDescent="0.25">
      <c r="A325" t="s">
        <v>424</v>
      </c>
      <c r="B325">
        <f>COUNTIFS(F:F,F319)</f>
        <v>2</v>
      </c>
      <c r="C325">
        <f>COUNTIFS(D:D,D319,F:F,F319)</f>
        <v>1</v>
      </c>
      <c r="D325" t="str">
        <f>LEFT(A325,5)</f>
        <v>21637</v>
      </c>
      <c r="E325" t="s">
        <v>419</v>
      </c>
      <c r="F325" t="str">
        <f>CONCATENATE("W",E325)</f>
        <v>WDDGF5HB1EA905807</v>
      </c>
      <c r="G325" t="s">
        <v>1171</v>
      </c>
      <c r="H325">
        <v>2014</v>
      </c>
      <c r="I325" s="1" t="s">
        <v>1128</v>
      </c>
      <c r="J325">
        <v>27568</v>
      </c>
      <c r="K325" t="s">
        <v>41</v>
      </c>
      <c r="L325" s="1">
        <v>0.64166666666666672</v>
      </c>
      <c r="M325">
        <v>275680</v>
      </c>
      <c r="N325">
        <v>1</v>
      </c>
      <c r="O325" t="s">
        <v>425</v>
      </c>
      <c r="P325" t="s">
        <v>15</v>
      </c>
      <c r="Q325" t="s">
        <v>181</v>
      </c>
      <c r="R325">
        <v>30708379456</v>
      </c>
      <c r="S325" t="s">
        <v>182</v>
      </c>
      <c r="T325" t="s">
        <v>183</v>
      </c>
      <c r="U325">
        <v>3304</v>
      </c>
      <c r="V325" t="s">
        <v>6</v>
      </c>
      <c r="W325" t="s">
        <v>7</v>
      </c>
      <c r="X325">
        <v>376</v>
      </c>
      <c r="Y325">
        <v>4481488</v>
      </c>
      <c r="AC325">
        <v>9</v>
      </c>
      <c r="AD325">
        <v>42727</v>
      </c>
      <c r="AE325">
        <v>175181</v>
      </c>
      <c r="AF325">
        <v>11011</v>
      </c>
      <c r="AG325">
        <v>410</v>
      </c>
      <c r="AH325">
        <v>716914</v>
      </c>
      <c r="AI325" t="s">
        <v>9</v>
      </c>
      <c r="AJ325" t="s">
        <v>10</v>
      </c>
    </row>
    <row r="326" spans="1:38" x14ac:dyDescent="0.25">
      <c r="A326" t="s">
        <v>418</v>
      </c>
      <c r="B326">
        <f>COUNTIFS(F:F,F320)</f>
        <v>6</v>
      </c>
      <c r="C326">
        <f>COUNTIFS(D:D,D320,F:F,F320)</f>
        <v>1</v>
      </c>
      <c r="D326" s="3" t="s">
        <v>1402</v>
      </c>
      <c r="E326" s="3" t="s">
        <v>419</v>
      </c>
      <c r="F326" s="3" t="str">
        <f>CONCATENATE("W", E326)</f>
        <v>WDDGF5HB1EA905807</v>
      </c>
      <c r="G326" s="3" t="s">
        <v>1171</v>
      </c>
      <c r="H326" s="3">
        <v>2014</v>
      </c>
      <c r="I326" s="5" t="s">
        <v>1128</v>
      </c>
      <c r="J326" s="3">
        <v>27568</v>
      </c>
      <c r="K326" s="3" t="s">
        <v>420</v>
      </c>
      <c r="O326" s="3" t="s">
        <v>21</v>
      </c>
      <c r="P326" s="3" t="s">
        <v>15</v>
      </c>
      <c r="T326" s="3" t="s">
        <v>181</v>
      </c>
      <c r="U326" s="3">
        <v>30708379456</v>
      </c>
      <c r="V326" s="3" t="s">
        <v>182</v>
      </c>
      <c r="W326" s="3" t="s">
        <v>183</v>
      </c>
      <c r="X326" s="3">
        <v>3304</v>
      </c>
      <c r="Y326" s="3" t="s">
        <v>6</v>
      </c>
      <c r="Z326" s="3" t="s">
        <v>7</v>
      </c>
      <c r="AA326" s="3">
        <v>376</v>
      </c>
      <c r="AB326" s="3">
        <v>4481488</v>
      </c>
      <c r="AC326" s="3"/>
      <c r="AD326" s="3">
        <v>9</v>
      </c>
      <c r="AE326" s="3">
        <v>42727</v>
      </c>
      <c r="AF326" s="3">
        <v>85454</v>
      </c>
      <c r="AG326" s="3">
        <v>0</v>
      </c>
      <c r="AH326" s="3">
        <v>170</v>
      </c>
      <c r="AI326" s="3">
        <v>0</v>
      </c>
      <c r="AJ326" s="3">
        <v>0</v>
      </c>
      <c r="AK326" s="3" t="s">
        <v>1213</v>
      </c>
      <c r="AL326" s="3" t="s">
        <v>10</v>
      </c>
    </row>
    <row r="327" spans="1:38" x14ac:dyDescent="0.25">
      <c r="A327" t="s">
        <v>1106</v>
      </c>
      <c r="B327">
        <f>COUNTIFS(F:F,F321)</f>
        <v>2</v>
      </c>
      <c r="C327">
        <f>COUNTIFS(D:D,D321,F:F,F321)</f>
        <v>1</v>
      </c>
      <c r="D327" s="3" t="s">
        <v>1376</v>
      </c>
      <c r="E327" s="3" t="s">
        <v>1107</v>
      </c>
      <c r="F327" s="3" t="str">
        <f>CONCATENATE("W", E327)</f>
        <v>WDDGF4JB1DA834269</v>
      </c>
      <c r="G327" s="3" t="s">
        <v>1159</v>
      </c>
      <c r="H327" s="3">
        <v>2012</v>
      </c>
      <c r="I327" s="5" t="s">
        <v>1128</v>
      </c>
      <c r="J327" s="3">
        <v>7353</v>
      </c>
      <c r="K327" s="3" t="s">
        <v>390</v>
      </c>
      <c r="O327" s="3" t="s">
        <v>76</v>
      </c>
      <c r="P327" s="3" t="s">
        <v>15</v>
      </c>
      <c r="T327" s="3" t="s">
        <v>1108</v>
      </c>
      <c r="U327" s="3">
        <v>30711862389</v>
      </c>
      <c r="V327" s="3" t="s">
        <v>1109</v>
      </c>
      <c r="W327" s="3" t="s">
        <v>5</v>
      </c>
      <c r="X327" s="3">
        <v>3300</v>
      </c>
      <c r="Y327" s="3" t="s">
        <v>6</v>
      </c>
      <c r="Z327" s="3" t="s">
        <v>7</v>
      </c>
      <c r="AA327" s="3">
        <v>376</v>
      </c>
      <c r="AB327" s="3">
        <v>4452367</v>
      </c>
      <c r="AC327" s="3" t="s">
        <v>1110</v>
      </c>
      <c r="AD327" s="3">
        <v>9</v>
      </c>
      <c r="AE327" s="3">
        <v>48471</v>
      </c>
      <c r="AF327" s="3">
        <v>96942</v>
      </c>
      <c r="AG327" s="3">
        <v>0</v>
      </c>
      <c r="AH327" s="3">
        <v>200</v>
      </c>
      <c r="AI327" s="3">
        <v>0</v>
      </c>
      <c r="AJ327" s="3">
        <v>0</v>
      </c>
      <c r="AK327" s="3" t="s">
        <v>1213</v>
      </c>
      <c r="AL327" s="3" t="s">
        <v>10</v>
      </c>
    </row>
    <row r="328" spans="1:38" x14ac:dyDescent="0.25">
      <c r="A328" t="s">
        <v>128</v>
      </c>
      <c r="B328">
        <f>COUNTIFS(F:F,F322)</f>
        <v>2</v>
      </c>
      <c r="C328">
        <f>COUNTIFS(D:D,D322,F:F,F322)</f>
        <v>1</v>
      </c>
      <c r="D328" t="str">
        <f>LEFT(A328,5)</f>
        <v>21646</v>
      </c>
      <c r="E328" t="s">
        <v>129</v>
      </c>
      <c r="F328" t="str">
        <f>CONCATENATE("W",E328)</f>
        <v>WDDGF4JB2CA567111</v>
      </c>
      <c r="G328" t="s">
        <v>1167</v>
      </c>
      <c r="I328" s="1" t="s">
        <v>1128</v>
      </c>
      <c r="J328">
        <v>76128</v>
      </c>
      <c r="K328" t="s">
        <v>130</v>
      </c>
      <c r="L328" s="1">
        <v>0.54166666666666663</v>
      </c>
      <c r="M328">
        <v>761280</v>
      </c>
      <c r="N328">
        <v>1</v>
      </c>
      <c r="O328" t="s">
        <v>131</v>
      </c>
      <c r="P328" t="s">
        <v>2</v>
      </c>
      <c r="Q328" t="s">
        <v>132</v>
      </c>
      <c r="R328">
        <v>24663900</v>
      </c>
      <c r="S328" t="s">
        <v>133</v>
      </c>
      <c r="T328" t="s">
        <v>45</v>
      </c>
      <c r="U328">
        <v>3370</v>
      </c>
      <c r="V328" t="s">
        <v>6</v>
      </c>
      <c r="W328" t="s">
        <v>7</v>
      </c>
      <c r="X328">
        <v>3757</v>
      </c>
      <c r="Y328">
        <v>15551073</v>
      </c>
      <c r="AA328" t="s">
        <v>134</v>
      </c>
      <c r="AB328" t="s">
        <v>135</v>
      </c>
      <c r="AC328">
        <v>9</v>
      </c>
      <c r="AD328">
        <v>48471</v>
      </c>
      <c r="AE328">
        <v>58165</v>
      </c>
      <c r="AF328">
        <v>0</v>
      </c>
      <c r="AG328">
        <v>120</v>
      </c>
      <c r="AH328">
        <v>368392</v>
      </c>
      <c r="AI328" t="s">
        <v>9</v>
      </c>
      <c r="AJ328" t="s">
        <v>10</v>
      </c>
    </row>
    <row r="329" spans="1:38" x14ac:dyDescent="0.25">
      <c r="A329" t="s">
        <v>1032</v>
      </c>
      <c r="B329">
        <f>COUNTIFS(F:F,F323)</f>
        <v>8</v>
      </c>
      <c r="C329">
        <f>COUNTIFS(D:D,D323,F:F,F323)</f>
        <v>1</v>
      </c>
      <c r="D329" s="3" t="s">
        <v>1329</v>
      </c>
      <c r="E329" s="3" t="s">
        <v>1024</v>
      </c>
      <c r="F329" s="3" t="str">
        <f>CONCATENATE("W", E329)</f>
        <v>WDDGF0CB8CA658308</v>
      </c>
      <c r="G329" s="3" t="s">
        <v>1159</v>
      </c>
      <c r="H329" s="3">
        <v>2008</v>
      </c>
      <c r="I329" s="5" t="s">
        <v>1128</v>
      </c>
      <c r="J329" s="3">
        <v>99471</v>
      </c>
      <c r="K329" s="3" t="s">
        <v>308</v>
      </c>
      <c r="O329" s="3" t="s">
        <v>1033</v>
      </c>
      <c r="P329" s="3" t="s">
        <v>15</v>
      </c>
      <c r="T329" s="3" t="s">
        <v>1026</v>
      </c>
      <c r="U329" s="3">
        <v>23148989729</v>
      </c>
      <c r="V329" s="3" t="s">
        <v>1027</v>
      </c>
      <c r="W329" s="3" t="s">
        <v>1028</v>
      </c>
      <c r="X329" s="3">
        <v>5730</v>
      </c>
      <c r="Y329" s="3" t="s">
        <v>1029</v>
      </c>
      <c r="Z329" s="3" t="s">
        <v>7</v>
      </c>
      <c r="AA329" s="3">
        <v>2657</v>
      </c>
      <c r="AB329" s="3">
        <v>15400643</v>
      </c>
      <c r="AC329" s="3" t="s">
        <v>1030</v>
      </c>
      <c r="AD329" s="3">
        <v>9</v>
      </c>
      <c r="AE329" s="3">
        <v>48471</v>
      </c>
      <c r="AF329" s="3">
        <v>203578</v>
      </c>
      <c r="AG329" s="3">
        <v>0</v>
      </c>
      <c r="AH329" s="3">
        <v>720</v>
      </c>
      <c r="AI329" s="3">
        <v>0</v>
      </c>
      <c r="AJ329" s="3">
        <v>0</v>
      </c>
      <c r="AK329" s="3" t="s">
        <v>1213</v>
      </c>
      <c r="AL329" s="3" t="s">
        <v>10</v>
      </c>
    </row>
    <row r="330" spans="1:38" x14ac:dyDescent="0.25">
      <c r="A330" t="s">
        <v>814</v>
      </c>
      <c r="B330">
        <f>COUNTIFS(F:F,F324)</f>
        <v>2</v>
      </c>
      <c r="C330">
        <f>COUNTIFS(D:D,D324,F:F,F324)</f>
        <v>1</v>
      </c>
      <c r="D330" t="str">
        <f>LEFT(A330,5)</f>
        <v>21660</v>
      </c>
      <c r="E330" t="s">
        <v>809</v>
      </c>
      <c r="F330" t="str">
        <f>CONCATENATE("W",E330)</f>
        <v>WDDGF41X19A169831</v>
      </c>
      <c r="G330" t="s">
        <v>1159</v>
      </c>
      <c r="H330">
        <v>2008</v>
      </c>
      <c r="I330" s="1" t="s">
        <v>1128</v>
      </c>
      <c r="J330">
        <v>76726</v>
      </c>
      <c r="K330" t="s">
        <v>26</v>
      </c>
      <c r="L330" s="1">
        <v>0.66666666666666663</v>
      </c>
      <c r="M330">
        <v>767260</v>
      </c>
      <c r="N330">
        <v>1</v>
      </c>
      <c r="O330" t="s">
        <v>815</v>
      </c>
      <c r="P330" t="s">
        <v>2</v>
      </c>
      <c r="Q330" t="s">
        <v>811</v>
      </c>
      <c r="R330">
        <v>17090149</v>
      </c>
      <c r="S330" t="s">
        <v>812</v>
      </c>
      <c r="T330" t="s">
        <v>304</v>
      </c>
      <c r="U330">
        <v>3350</v>
      </c>
      <c r="V330" t="s">
        <v>6</v>
      </c>
      <c r="W330" t="s">
        <v>7</v>
      </c>
      <c r="X330">
        <v>3758</v>
      </c>
      <c r="Y330">
        <v>423210</v>
      </c>
      <c r="AA330" t="s">
        <v>813</v>
      </c>
      <c r="AB330" t="s">
        <v>791</v>
      </c>
      <c r="AC330">
        <v>9</v>
      </c>
      <c r="AD330">
        <v>42727</v>
      </c>
      <c r="AE330">
        <v>76909</v>
      </c>
      <c r="AF330">
        <v>0</v>
      </c>
      <c r="AG330">
        <v>180</v>
      </c>
      <c r="AH330">
        <v>544608</v>
      </c>
      <c r="AI330" t="s">
        <v>9</v>
      </c>
      <c r="AJ330" t="s">
        <v>10</v>
      </c>
    </row>
    <row r="331" spans="1:38" x14ac:dyDescent="0.25">
      <c r="A331" t="s">
        <v>568</v>
      </c>
      <c r="B331">
        <f>COUNTIFS(F:F,F325)</f>
        <v>6</v>
      </c>
      <c r="C331">
        <f>COUNTIFS(D:D,D325,F:F,F325)</f>
        <v>2</v>
      </c>
      <c r="D331" s="3" t="s">
        <v>1295</v>
      </c>
      <c r="E331" s="3" t="s">
        <v>564</v>
      </c>
      <c r="F331" s="3" t="str">
        <f>CONCATENATE("W", E331)</f>
        <v>WDCGG9AB9EG196477</v>
      </c>
      <c r="G331" s="3" t="s">
        <v>1148</v>
      </c>
      <c r="H331" s="4">
        <v>2013</v>
      </c>
      <c r="I331" s="5" t="s">
        <v>1128</v>
      </c>
      <c r="J331" s="3">
        <v>82774</v>
      </c>
      <c r="K331" s="3" t="s">
        <v>569</v>
      </c>
      <c r="O331" s="3" t="s">
        <v>570</v>
      </c>
      <c r="P331" s="3" t="s">
        <v>15</v>
      </c>
      <c r="T331" s="3" t="s">
        <v>16</v>
      </c>
      <c r="U331" s="3">
        <v>20111877794</v>
      </c>
      <c r="V331" s="3" t="s">
        <v>17</v>
      </c>
      <c r="W331" s="3" t="s">
        <v>5</v>
      </c>
      <c r="X331" s="3">
        <v>3300</v>
      </c>
      <c r="Y331" s="3" t="s">
        <v>6</v>
      </c>
      <c r="Z331" s="3" t="s">
        <v>7</v>
      </c>
      <c r="AA331" s="3">
        <v>376</v>
      </c>
      <c r="AB331" s="3">
        <v>459709815</v>
      </c>
      <c r="AC331" s="3"/>
      <c r="AD331" s="3">
        <v>9</v>
      </c>
      <c r="AE331" s="3">
        <v>42727</v>
      </c>
      <c r="AF331" s="3">
        <v>166635</v>
      </c>
      <c r="AG331" s="3">
        <v>0</v>
      </c>
      <c r="AH331" s="3">
        <v>50</v>
      </c>
      <c r="AI331" s="3">
        <v>0</v>
      </c>
      <c r="AJ331" s="3">
        <v>0</v>
      </c>
      <c r="AK331" s="3" t="s">
        <v>1213</v>
      </c>
      <c r="AL331" s="3" t="s">
        <v>10</v>
      </c>
    </row>
    <row r="332" spans="1:38" x14ac:dyDescent="0.25">
      <c r="A332" t="s">
        <v>299</v>
      </c>
      <c r="B332">
        <f>COUNTIFS(F:F,F326)</f>
        <v>6</v>
      </c>
      <c r="C332">
        <f>COUNTIFS(D:D,D326,F:F,F326)</f>
        <v>2</v>
      </c>
      <c r="D332" t="str">
        <f>LEFT(A332,5)</f>
        <v>21663</v>
      </c>
      <c r="E332" t="s">
        <v>300</v>
      </c>
      <c r="F332" t="str">
        <f>CONCATENATE("W",E332)</f>
        <v>WDDBF4DB1EJ081785</v>
      </c>
      <c r="G332" t="s">
        <v>1149</v>
      </c>
      <c r="H332">
        <v>2013</v>
      </c>
      <c r="I332" s="1" t="s">
        <v>1128</v>
      </c>
      <c r="J332">
        <v>22679</v>
      </c>
      <c r="K332" t="s">
        <v>33</v>
      </c>
      <c r="L332" s="1">
        <v>0.75</v>
      </c>
      <c r="M332">
        <v>226790</v>
      </c>
      <c r="N332">
        <v>1</v>
      </c>
      <c r="O332" t="s">
        <v>301</v>
      </c>
      <c r="P332" t="s">
        <v>15</v>
      </c>
      <c r="Q332" t="s">
        <v>302</v>
      </c>
      <c r="R332">
        <v>30687841081</v>
      </c>
      <c r="S332" t="s">
        <v>303</v>
      </c>
      <c r="T332" t="s">
        <v>304</v>
      </c>
      <c r="U332">
        <v>3350</v>
      </c>
      <c r="V332" t="s">
        <v>6</v>
      </c>
      <c r="W332" t="s">
        <v>7</v>
      </c>
      <c r="X332">
        <v>376</v>
      </c>
      <c r="Y332">
        <v>4456516</v>
      </c>
      <c r="AC332">
        <v>9</v>
      </c>
      <c r="AD332">
        <v>42727</v>
      </c>
      <c r="AE332">
        <v>0</v>
      </c>
      <c r="AF332">
        <v>974050</v>
      </c>
      <c r="AG332">
        <v>0</v>
      </c>
      <c r="AH332">
        <v>2267118</v>
      </c>
      <c r="AI332" t="s">
        <v>9</v>
      </c>
      <c r="AJ332" t="s">
        <v>10</v>
      </c>
    </row>
    <row r="333" spans="1:38" x14ac:dyDescent="0.25">
      <c r="A333" t="s">
        <v>24</v>
      </c>
      <c r="B333">
        <f>COUNTIFS(F:F,F327)</f>
        <v>2</v>
      </c>
      <c r="C333">
        <f>COUNTIFS(D:D,D327,F:F,F327)</f>
        <v>1</v>
      </c>
      <c r="D333" t="str">
        <f>LEFT(A333,5)</f>
        <v>21666</v>
      </c>
      <c r="E333" t="s">
        <v>25</v>
      </c>
      <c r="F333" t="str">
        <f>CONCATENATE("W",E333)</f>
        <v>WDCAB13E91X741827</v>
      </c>
      <c r="G333" t="s">
        <v>1139</v>
      </c>
      <c r="I333" s="1" t="s">
        <v>1128</v>
      </c>
      <c r="J333">
        <v>199328</v>
      </c>
      <c r="K333" t="s">
        <v>26</v>
      </c>
      <c r="L333" s="1">
        <v>0.72916666666666663</v>
      </c>
      <c r="M333">
        <v>1993280</v>
      </c>
      <c r="N333">
        <v>1</v>
      </c>
      <c r="O333" t="s">
        <v>27</v>
      </c>
      <c r="P333" t="s">
        <v>15</v>
      </c>
      <c r="Q333" t="s">
        <v>28</v>
      </c>
      <c r="R333">
        <v>30709850470</v>
      </c>
      <c r="S333" t="s">
        <v>29</v>
      </c>
      <c r="T333" t="s">
        <v>5</v>
      </c>
      <c r="U333">
        <v>3300</v>
      </c>
      <c r="V333" t="s">
        <v>6</v>
      </c>
      <c r="W333" t="s">
        <v>7</v>
      </c>
      <c r="X333">
        <v>376</v>
      </c>
      <c r="Y333">
        <v>154224543</v>
      </c>
      <c r="AA333" t="s">
        <v>30</v>
      </c>
      <c r="AC333">
        <v>9</v>
      </c>
      <c r="AD333">
        <v>42727</v>
      </c>
      <c r="AE333">
        <v>183726</v>
      </c>
      <c r="AF333">
        <v>0</v>
      </c>
      <c r="AG333">
        <v>430</v>
      </c>
      <c r="AH333">
        <v>4483290</v>
      </c>
      <c r="AI333" t="s">
        <v>9</v>
      </c>
      <c r="AJ333" t="s">
        <v>10</v>
      </c>
    </row>
    <row r="334" spans="1:38" x14ac:dyDescent="0.25">
      <c r="A334" t="s">
        <v>375</v>
      </c>
      <c r="B334">
        <f>COUNTIFS(F:F,F328)</f>
        <v>2</v>
      </c>
      <c r="C334">
        <f>COUNTIFS(D:D,D328,F:F,F328)</f>
        <v>1</v>
      </c>
      <c r="D334" t="str">
        <f>LEFT(A334,5)</f>
        <v>21667</v>
      </c>
      <c r="E334" t="s">
        <v>366</v>
      </c>
      <c r="F334" t="str">
        <f>CONCATENATE("W",E334)</f>
        <v>WDCBB72E0AA530186</v>
      </c>
      <c r="G334" t="s">
        <v>1143</v>
      </c>
      <c r="H334">
        <v>2010</v>
      </c>
      <c r="I334" s="1" t="s">
        <v>1128</v>
      </c>
      <c r="J334">
        <v>207196</v>
      </c>
      <c r="K334" t="s">
        <v>34</v>
      </c>
      <c r="L334" s="1">
        <v>0.70833333333333337</v>
      </c>
      <c r="M334">
        <v>2071960</v>
      </c>
      <c r="N334">
        <v>1</v>
      </c>
      <c r="O334" t="s">
        <v>376</v>
      </c>
      <c r="P334" t="s">
        <v>15</v>
      </c>
      <c r="Q334" t="s">
        <v>369</v>
      </c>
      <c r="R334">
        <v>30687917282</v>
      </c>
      <c r="S334" t="s">
        <v>370</v>
      </c>
      <c r="T334" t="s">
        <v>278</v>
      </c>
      <c r="U334">
        <v>3364</v>
      </c>
      <c r="V334" t="s">
        <v>6</v>
      </c>
      <c r="W334" t="s">
        <v>7</v>
      </c>
      <c r="X334">
        <v>3755</v>
      </c>
      <c r="Y334">
        <v>460677</v>
      </c>
      <c r="AA334" t="s">
        <v>371</v>
      </c>
      <c r="AB334" t="s">
        <v>372</v>
      </c>
      <c r="AC334">
        <v>9</v>
      </c>
      <c r="AD334">
        <v>48471</v>
      </c>
      <c r="AE334">
        <v>290826</v>
      </c>
      <c r="AF334">
        <v>0</v>
      </c>
      <c r="AG334">
        <v>600</v>
      </c>
      <c r="AH334">
        <v>3449203</v>
      </c>
      <c r="AI334" t="s">
        <v>9</v>
      </c>
      <c r="AJ334" t="s">
        <v>10</v>
      </c>
    </row>
    <row r="335" spans="1:38" x14ac:dyDescent="0.25">
      <c r="A335" t="s">
        <v>120</v>
      </c>
      <c r="B335">
        <f>COUNTIFS(F:F,F329)</f>
        <v>4</v>
      </c>
      <c r="C335">
        <f>COUNTIFS(D:D,D329,F:F,F329)</f>
        <v>1</v>
      </c>
      <c r="D335" s="3" t="s">
        <v>1388</v>
      </c>
      <c r="E335" s="3" t="s">
        <v>121</v>
      </c>
      <c r="F335" s="3" t="str">
        <f>CONCATENATE("W", E335)</f>
        <v>WDDGF4JB6CA550036</v>
      </c>
      <c r="G335" s="3" t="s">
        <v>1159</v>
      </c>
      <c r="H335" s="3">
        <v>2012</v>
      </c>
      <c r="I335" s="5" t="s">
        <v>1128</v>
      </c>
      <c r="J335" s="3">
        <v>71353</v>
      </c>
      <c r="K335" s="3" t="s">
        <v>41</v>
      </c>
      <c r="O335" s="3" t="s">
        <v>122</v>
      </c>
      <c r="P335" s="3" t="s">
        <v>15</v>
      </c>
      <c r="T335" s="3" t="s">
        <v>123</v>
      </c>
      <c r="U335" s="3">
        <v>20205249185</v>
      </c>
      <c r="V335" s="3" t="s">
        <v>124</v>
      </c>
      <c r="W335" s="3" t="s">
        <v>125</v>
      </c>
      <c r="X335" s="3">
        <v>3362</v>
      </c>
      <c r="Y335" s="3" t="s">
        <v>6</v>
      </c>
      <c r="Z335" s="3" t="s">
        <v>7</v>
      </c>
      <c r="AA335" s="3">
        <v>3755</v>
      </c>
      <c r="AB335" s="3">
        <v>15651425</v>
      </c>
      <c r="AC335" s="3" t="s">
        <v>126</v>
      </c>
      <c r="AD335" s="3">
        <v>9</v>
      </c>
      <c r="AE335" s="3">
        <v>48471</v>
      </c>
      <c r="AF335" s="3">
        <v>111483</v>
      </c>
      <c r="AG335" s="3">
        <v>0</v>
      </c>
      <c r="AH335" s="3">
        <v>210</v>
      </c>
      <c r="AI335" s="3">
        <v>0</v>
      </c>
      <c r="AJ335" s="3">
        <v>0</v>
      </c>
      <c r="AK335" s="3" t="s">
        <v>1213</v>
      </c>
      <c r="AL335" s="3" t="s">
        <v>10</v>
      </c>
    </row>
    <row r="336" spans="1:38" x14ac:dyDescent="0.25">
      <c r="A336" t="s">
        <v>46</v>
      </c>
      <c r="B336">
        <f>COUNTIFS(F:F,F330)</f>
        <v>4</v>
      </c>
      <c r="C336">
        <f>COUNTIFS(D:D,D330,F:F,F330)</f>
        <v>1</v>
      </c>
      <c r="D336" t="str">
        <f>LEFT(A336,5)</f>
        <v>21674</v>
      </c>
      <c r="E336" t="s">
        <v>47</v>
      </c>
      <c r="F336" t="str">
        <f>CONCATENATE("W",E336)</f>
        <v>WDDGF4JB6EA877636</v>
      </c>
      <c r="G336" t="s">
        <v>1169</v>
      </c>
      <c r="I336" s="1" t="s">
        <v>1128</v>
      </c>
      <c r="J336">
        <v>28567</v>
      </c>
      <c r="K336" t="s">
        <v>33</v>
      </c>
      <c r="L336" s="1">
        <v>0.54166666666666663</v>
      </c>
      <c r="M336">
        <v>285670</v>
      </c>
      <c r="N336">
        <v>1</v>
      </c>
      <c r="O336" t="s">
        <v>48</v>
      </c>
      <c r="P336" t="s">
        <v>15</v>
      </c>
      <c r="Q336" t="s">
        <v>49</v>
      </c>
      <c r="R336">
        <v>20085454898</v>
      </c>
      <c r="S336" t="s">
        <v>50</v>
      </c>
      <c r="T336" t="s">
        <v>51</v>
      </c>
      <c r="U336">
        <v>3364</v>
      </c>
      <c r="V336" t="s">
        <v>6</v>
      </c>
      <c r="W336" t="s">
        <v>7</v>
      </c>
      <c r="X336">
        <v>3757</v>
      </c>
      <c r="Y336">
        <v>15506321</v>
      </c>
      <c r="AC336">
        <v>9</v>
      </c>
      <c r="AD336">
        <v>48471</v>
      </c>
      <c r="AE336">
        <v>101789</v>
      </c>
      <c r="AF336">
        <v>0</v>
      </c>
      <c r="AG336">
        <v>210</v>
      </c>
      <c r="AH336">
        <v>383955</v>
      </c>
      <c r="AI336" t="s">
        <v>9</v>
      </c>
      <c r="AJ336" t="s">
        <v>10</v>
      </c>
    </row>
    <row r="337" spans="1:38" x14ac:dyDescent="0.25">
      <c r="A337" t="s">
        <v>808</v>
      </c>
      <c r="B337">
        <f>COUNTIFS(F:F,F331)</f>
        <v>6</v>
      </c>
      <c r="C337">
        <f>COUNTIFS(D:D,D331,F:F,F331)</f>
        <v>1</v>
      </c>
      <c r="D337" s="3" t="s">
        <v>1330</v>
      </c>
      <c r="E337" s="3" t="s">
        <v>809</v>
      </c>
      <c r="F337" s="3" t="str">
        <f>CONCATENATE("W", E337)</f>
        <v>WDDGF41X19A169831</v>
      </c>
      <c r="G337" s="3" t="s">
        <v>1159</v>
      </c>
      <c r="H337" s="3">
        <v>2008</v>
      </c>
      <c r="I337" s="5" t="s">
        <v>1128</v>
      </c>
      <c r="J337" s="3">
        <v>76726</v>
      </c>
      <c r="K337" s="3" t="s">
        <v>498</v>
      </c>
      <c r="O337" s="3" t="s">
        <v>810</v>
      </c>
      <c r="P337" s="3" t="s">
        <v>2</v>
      </c>
      <c r="T337" s="3" t="s">
        <v>811</v>
      </c>
      <c r="U337" s="3">
        <v>17090149</v>
      </c>
      <c r="V337" s="3" t="s">
        <v>812</v>
      </c>
      <c r="W337" s="3" t="s">
        <v>304</v>
      </c>
      <c r="X337" s="3">
        <v>3350</v>
      </c>
      <c r="Y337" s="3" t="s">
        <v>6</v>
      </c>
      <c r="Z337" s="3" t="s">
        <v>7</v>
      </c>
      <c r="AA337" s="3">
        <v>3758</v>
      </c>
      <c r="AB337" s="3">
        <v>423210</v>
      </c>
      <c r="AC337" s="3" t="s">
        <v>813</v>
      </c>
      <c r="AD337" s="3">
        <v>9</v>
      </c>
      <c r="AE337" s="3">
        <v>48471</v>
      </c>
      <c r="AF337" s="3">
        <v>87248</v>
      </c>
      <c r="AG337" s="3">
        <v>0</v>
      </c>
      <c r="AH337" s="3">
        <v>550</v>
      </c>
      <c r="AI337" s="3">
        <v>0</v>
      </c>
      <c r="AJ337" s="3">
        <v>0</v>
      </c>
      <c r="AK337" s="3" t="s">
        <v>1213</v>
      </c>
      <c r="AL337" s="3" t="s">
        <v>10</v>
      </c>
    </row>
    <row r="338" spans="1:38" x14ac:dyDescent="0.25">
      <c r="A338" t="s">
        <v>31</v>
      </c>
      <c r="B338">
        <f>COUNTIFS(F:F,F332)</f>
        <v>6</v>
      </c>
      <c r="C338">
        <f>COUNTIFS(D:D,D332,F:F,F332)</f>
        <v>1</v>
      </c>
      <c r="D338" t="str">
        <f>LEFT(A338,5)</f>
        <v>21679</v>
      </c>
      <c r="E338" t="s">
        <v>32</v>
      </c>
      <c r="F338" t="str">
        <f>CONCATENATE("W",E338)</f>
        <v>WDDGF41X28F114936</v>
      </c>
      <c r="G338" t="s">
        <v>1160</v>
      </c>
      <c r="I338" s="1" t="s">
        <v>1128</v>
      </c>
      <c r="J338">
        <v>134811</v>
      </c>
      <c r="K338" t="s">
        <v>34</v>
      </c>
      <c r="L338" s="1">
        <v>0.75</v>
      </c>
      <c r="M338">
        <v>1348110</v>
      </c>
      <c r="N338">
        <v>1</v>
      </c>
      <c r="O338" t="s">
        <v>35</v>
      </c>
      <c r="P338" t="s">
        <v>15</v>
      </c>
      <c r="Q338" t="s">
        <v>36</v>
      </c>
      <c r="R338">
        <v>30672358430</v>
      </c>
      <c r="S338" t="s">
        <v>37</v>
      </c>
      <c r="T338" t="s">
        <v>38</v>
      </c>
      <c r="U338">
        <v>3334</v>
      </c>
      <c r="V338" t="s">
        <v>6</v>
      </c>
      <c r="W338" t="s">
        <v>7</v>
      </c>
      <c r="X338">
        <v>3743</v>
      </c>
      <c r="Y338">
        <v>491444</v>
      </c>
      <c r="AC338">
        <v>9</v>
      </c>
      <c r="AD338">
        <v>48471</v>
      </c>
      <c r="AE338">
        <v>615582</v>
      </c>
      <c r="AF338">
        <v>617498</v>
      </c>
      <c r="AG338">
        <v>1270</v>
      </c>
      <c r="AH338">
        <v>5098642</v>
      </c>
      <c r="AI338" t="s">
        <v>9</v>
      </c>
      <c r="AJ338" t="s">
        <v>10</v>
      </c>
    </row>
    <row r="339" spans="1:38" x14ac:dyDescent="0.25">
      <c r="A339" t="s">
        <v>528</v>
      </c>
      <c r="B339">
        <f>COUNTIFS(F:F,F333)</f>
        <v>2</v>
      </c>
      <c r="C339">
        <f>COUNTIFS(D:D,D333,F:F,F333)</f>
        <v>1</v>
      </c>
      <c r="D339" s="3" t="s">
        <v>1290</v>
      </c>
      <c r="E339" s="3" t="s">
        <v>529</v>
      </c>
      <c r="F339" s="3" t="str">
        <f>CONCATENATE("W", E339)</f>
        <v>WDCGG9AB4EG210687</v>
      </c>
      <c r="G339" s="3" t="s">
        <v>1147</v>
      </c>
      <c r="H339" s="3">
        <v>2013</v>
      </c>
      <c r="I339" s="5" t="s">
        <v>1128</v>
      </c>
      <c r="J339" s="3">
        <v>23064</v>
      </c>
      <c r="K339" s="3" t="s">
        <v>53</v>
      </c>
      <c r="O339" s="3" t="s">
        <v>48</v>
      </c>
      <c r="P339" s="3" t="s">
        <v>15</v>
      </c>
      <c r="T339" s="3" t="s">
        <v>530</v>
      </c>
      <c r="U339" s="3">
        <v>30519177958</v>
      </c>
      <c r="V339" s="3" t="s">
        <v>531</v>
      </c>
      <c r="W339" s="3" t="s">
        <v>532</v>
      </c>
      <c r="X339" s="3">
        <v>3324</v>
      </c>
      <c r="Y339" s="3" t="s">
        <v>6</v>
      </c>
      <c r="Z339" s="3" t="s">
        <v>7</v>
      </c>
      <c r="AA339" s="3">
        <v>376</v>
      </c>
      <c r="AB339" s="3">
        <v>4498001</v>
      </c>
      <c r="AC339" s="3"/>
      <c r="AD339" s="3">
        <v>9</v>
      </c>
      <c r="AE339" s="3">
        <v>48471</v>
      </c>
      <c r="AF339" s="3">
        <v>106636</v>
      </c>
      <c r="AG339" s="3">
        <v>0</v>
      </c>
      <c r="AH339" s="3">
        <v>280</v>
      </c>
      <c r="AI339" s="3">
        <v>0</v>
      </c>
      <c r="AJ339" s="3">
        <v>0</v>
      </c>
      <c r="AK339" s="3" t="s">
        <v>1213</v>
      </c>
      <c r="AL339" s="3" t="s">
        <v>10</v>
      </c>
    </row>
    <row r="340" spans="1:38" x14ac:dyDescent="0.25">
      <c r="A340" t="s">
        <v>94</v>
      </c>
      <c r="B340">
        <f>COUNTIFS(F:F,F334)</f>
        <v>6</v>
      </c>
      <c r="C340">
        <f>COUNTIFS(D:D,D334,F:F,F334)</f>
        <v>2</v>
      </c>
      <c r="D340" t="str">
        <f>LEFT(A340,5)</f>
        <v>21680</v>
      </c>
      <c r="E340" t="s">
        <v>95</v>
      </c>
      <c r="F340" t="str">
        <f>CONCATENATE("W",E340)</f>
        <v>WDCGG9AB9EG161776</v>
      </c>
      <c r="G340" t="s">
        <v>1147</v>
      </c>
      <c r="I340" s="1" t="s">
        <v>1128</v>
      </c>
      <c r="J340">
        <v>9111</v>
      </c>
      <c r="K340" t="s">
        <v>34</v>
      </c>
      <c r="L340" s="1">
        <v>0.54166666666666663</v>
      </c>
      <c r="M340">
        <v>91110</v>
      </c>
      <c r="N340">
        <v>1</v>
      </c>
      <c r="O340" t="s">
        <v>96</v>
      </c>
      <c r="P340" t="s">
        <v>2</v>
      </c>
      <c r="Q340" t="s">
        <v>97</v>
      </c>
      <c r="R340">
        <v>10434700</v>
      </c>
      <c r="S340" t="s">
        <v>98</v>
      </c>
      <c r="T340" t="s">
        <v>99</v>
      </c>
      <c r="U340">
        <v>3380</v>
      </c>
      <c r="V340" t="s">
        <v>6</v>
      </c>
      <c r="W340" t="s">
        <v>7</v>
      </c>
      <c r="X340">
        <v>376</v>
      </c>
      <c r="Y340">
        <v>154295129</v>
      </c>
      <c r="AA340" t="s">
        <v>100</v>
      </c>
      <c r="AC340">
        <v>9</v>
      </c>
      <c r="AD340">
        <v>48471</v>
      </c>
      <c r="AE340">
        <v>77554</v>
      </c>
      <c r="AF340">
        <v>0</v>
      </c>
      <c r="AG340">
        <v>160</v>
      </c>
      <c r="AH340">
        <v>267871</v>
      </c>
      <c r="AI340" t="s">
        <v>9</v>
      </c>
      <c r="AJ340" t="s">
        <v>101</v>
      </c>
    </row>
    <row r="341" spans="1:38" x14ac:dyDescent="0.25">
      <c r="A341" t="s">
        <v>548</v>
      </c>
      <c r="B341">
        <f>COUNTIFS(F:F,F335)</f>
        <v>2</v>
      </c>
      <c r="C341">
        <f>COUNTIFS(D:D,D335,F:F,F335)</f>
        <v>1</v>
      </c>
      <c r="D341" t="str">
        <f>LEFT(A341,5)</f>
        <v>21687</v>
      </c>
      <c r="E341" t="s">
        <v>549</v>
      </c>
      <c r="F341" t="str">
        <f>CONCATENATE("W",E341)</f>
        <v>WDCBB8GB5BA699187</v>
      </c>
      <c r="G341" t="s">
        <v>1145</v>
      </c>
      <c r="H341">
        <v>2011</v>
      </c>
      <c r="I341" s="1" t="s">
        <v>1128</v>
      </c>
      <c r="J341">
        <v>77480</v>
      </c>
      <c r="K341" t="s">
        <v>57</v>
      </c>
      <c r="L341" s="1">
        <v>0.75</v>
      </c>
      <c r="M341">
        <v>774800</v>
      </c>
      <c r="N341">
        <v>1</v>
      </c>
      <c r="O341" t="s">
        <v>550</v>
      </c>
      <c r="P341" t="s">
        <v>15</v>
      </c>
      <c r="Q341" t="s">
        <v>551</v>
      </c>
      <c r="R341">
        <v>30547499952</v>
      </c>
      <c r="S341" t="s">
        <v>552</v>
      </c>
      <c r="T341" t="s">
        <v>45</v>
      </c>
      <c r="V341" t="s">
        <v>6</v>
      </c>
      <c r="W341" t="s">
        <v>7</v>
      </c>
      <c r="X341">
        <v>3757</v>
      </c>
      <c r="Y341">
        <v>15672040</v>
      </c>
      <c r="AC341">
        <v>9</v>
      </c>
      <c r="AD341">
        <v>48471</v>
      </c>
      <c r="AE341">
        <v>106636</v>
      </c>
      <c r="AF341">
        <v>0</v>
      </c>
      <c r="AG341">
        <v>220</v>
      </c>
      <c r="AH341">
        <v>775970</v>
      </c>
      <c r="AI341" t="s">
        <v>9</v>
      </c>
      <c r="AJ341" t="s">
        <v>10</v>
      </c>
    </row>
    <row r="342" spans="1:38" x14ac:dyDescent="0.25">
      <c r="A342" t="s">
        <v>355</v>
      </c>
      <c r="B342">
        <f>COUNTIFS(F:F,F336)</f>
        <v>4</v>
      </c>
      <c r="C342">
        <f>COUNTIFS(D:D,D336,F:F,F336)</f>
        <v>1</v>
      </c>
      <c r="D342" s="3" t="s">
        <v>1271</v>
      </c>
      <c r="E342" s="3" t="s">
        <v>344</v>
      </c>
      <c r="F342" s="3" t="str">
        <f>CONCATENATE("W", E342)</f>
        <v>WDCGG8BB3BF571631</v>
      </c>
      <c r="G342" s="3" t="s">
        <v>1147</v>
      </c>
      <c r="H342" s="3">
        <v>2010</v>
      </c>
      <c r="I342" s="5" t="s">
        <v>1128</v>
      </c>
      <c r="J342" s="3">
        <v>142987</v>
      </c>
      <c r="K342" s="3" t="s">
        <v>356</v>
      </c>
      <c r="O342" s="3" t="s">
        <v>357</v>
      </c>
      <c r="P342" s="3" t="s">
        <v>15</v>
      </c>
      <c r="T342" s="3" t="s">
        <v>181</v>
      </c>
      <c r="U342" s="3">
        <v>30708379456</v>
      </c>
      <c r="V342" s="3" t="s">
        <v>182</v>
      </c>
      <c r="W342" s="3" t="s">
        <v>183</v>
      </c>
      <c r="X342" s="3">
        <v>3304</v>
      </c>
      <c r="Y342" s="3" t="s">
        <v>6</v>
      </c>
      <c r="Z342" s="3" t="s">
        <v>7</v>
      </c>
      <c r="AA342" s="3">
        <v>376</v>
      </c>
      <c r="AB342" s="3">
        <v>4481488</v>
      </c>
      <c r="AC342" s="3"/>
      <c r="AD342" s="3">
        <v>9</v>
      </c>
      <c r="AE342" s="3">
        <v>42727</v>
      </c>
      <c r="AF342" s="3">
        <v>0</v>
      </c>
      <c r="AG342" s="3">
        <v>0</v>
      </c>
      <c r="AH342" s="3">
        <v>200</v>
      </c>
      <c r="AI342" s="3">
        <v>0</v>
      </c>
      <c r="AJ342" s="3">
        <v>0</v>
      </c>
      <c r="AK342" s="3" t="s">
        <v>1213</v>
      </c>
      <c r="AL342" s="3" t="s">
        <v>10</v>
      </c>
    </row>
    <row r="343" spans="1:38" x14ac:dyDescent="0.25">
      <c r="A343" t="s">
        <v>89</v>
      </c>
      <c r="B343">
        <f>COUNTIFS(F:F,F337)</f>
        <v>4</v>
      </c>
      <c r="C343">
        <f>COUNTIFS(D:D,D337,F:F,F337)</f>
        <v>1</v>
      </c>
      <c r="D343" t="str">
        <f>LEFT(A343,5)</f>
        <v>21693</v>
      </c>
      <c r="E343" t="s">
        <v>90</v>
      </c>
      <c r="F343" t="str">
        <f>CONCATENATE("W",E343)</f>
        <v>WDCGG8BB3BF624814</v>
      </c>
      <c r="G343" t="s">
        <v>1147</v>
      </c>
      <c r="I343" s="1" t="s">
        <v>1128</v>
      </c>
      <c r="J343">
        <v>56170</v>
      </c>
      <c r="K343" t="s">
        <v>57</v>
      </c>
      <c r="L343" s="1">
        <v>0.66666666666666663</v>
      </c>
      <c r="M343">
        <v>561700</v>
      </c>
      <c r="N343">
        <v>1</v>
      </c>
      <c r="O343" t="s">
        <v>91</v>
      </c>
      <c r="P343" t="s">
        <v>15</v>
      </c>
      <c r="Q343" t="s">
        <v>92</v>
      </c>
      <c r="R343">
        <v>20074860878</v>
      </c>
      <c r="S343" t="s">
        <v>93</v>
      </c>
      <c r="T343" t="s">
        <v>5</v>
      </c>
      <c r="U343">
        <v>3300</v>
      </c>
      <c r="V343" t="s">
        <v>6</v>
      </c>
      <c r="W343" t="s">
        <v>7</v>
      </c>
      <c r="X343">
        <v>376</v>
      </c>
      <c r="Y343">
        <v>4454100</v>
      </c>
      <c r="AC343">
        <v>9</v>
      </c>
      <c r="AD343">
        <v>48471</v>
      </c>
      <c r="AE343">
        <v>48471</v>
      </c>
      <c r="AF343">
        <v>0</v>
      </c>
      <c r="AG343">
        <v>100</v>
      </c>
      <c r="AH343">
        <v>0</v>
      </c>
      <c r="AI343" t="s">
        <v>9</v>
      </c>
      <c r="AJ343" t="s">
        <v>10</v>
      </c>
    </row>
    <row r="344" spans="1:38" x14ac:dyDescent="0.25">
      <c r="A344" t="s">
        <v>779</v>
      </c>
      <c r="B344">
        <f>COUNTIFS(F:F,F338)</f>
        <v>2</v>
      </c>
      <c r="C344">
        <f>COUNTIFS(D:D,D338,F:F,F338)</f>
        <v>1</v>
      </c>
      <c r="D344" s="3" t="s">
        <v>1365</v>
      </c>
      <c r="E344" s="3" t="s">
        <v>780</v>
      </c>
      <c r="F344" s="3" t="str">
        <f>CONCATENATE("W", E344)</f>
        <v>WDDGF4HB7BA412235</v>
      </c>
      <c r="G344" s="3" t="s">
        <v>1162</v>
      </c>
      <c r="H344" s="3">
        <v>2010</v>
      </c>
      <c r="I344" s="5" t="s">
        <v>1128</v>
      </c>
      <c r="J344" s="3">
        <v>63042</v>
      </c>
      <c r="K344" s="3" t="s">
        <v>255</v>
      </c>
      <c r="O344" s="3" t="s">
        <v>76</v>
      </c>
      <c r="P344" s="3" t="s">
        <v>2</v>
      </c>
      <c r="T344" s="3" t="s">
        <v>781</v>
      </c>
      <c r="U344" s="3">
        <v>21781639</v>
      </c>
      <c r="V344" s="3" t="s">
        <v>782</v>
      </c>
      <c r="W344" s="3" t="s">
        <v>5</v>
      </c>
      <c r="X344" s="3">
        <v>3300</v>
      </c>
      <c r="Y344" s="3" t="s">
        <v>6</v>
      </c>
      <c r="Z344" s="3" t="s">
        <v>7</v>
      </c>
      <c r="AA344" s="3">
        <v>376</v>
      </c>
      <c r="AB344" s="3">
        <v>4429120</v>
      </c>
      <c r="AC344" s="3" t="s">
        <v>783</v>
      </c>
      <c r="AD344" s="3">
        <v>9</v>
      </c>
      <c r="AE344" s="3">
        <v>48471</v>
      </c>
      <c r="AF344" s="3">
        <v>155107</v>
      </c>
      <c r="AG344" s="3">
        <v>0</v>
      </c>
      <c r="AH344" s="3">
        <v>320</v>
      </c>
      <c r="AI344" s="3">
        <v>0</v>
      </c>
      <c r="AJ344" s="3">
        <v>0</v>
      </c>
      <c r="AK344" s="3" t="s">
        <v>1213</v>
      </c>
      <c r="AL344" s="3" t="s">
        <v>10</v>
      </c>
    </row>
    <row r="345" spans="1:38" x14ac:dyDescent="0.25">
      <c r="A345" t="s">
        <v>55</v>
      </c>
      <c r="B345">
        <f>COUNTIFS(F:F,F339)</f>
        <v>2</v>
      </c>
      <c r="C345">
        <f>COUNTIFS(D:D,D339,F:F,F339)</f>
        <v>1</v>
      </c>
      <c r="D345" t="str">
        <f>LEFT(A345,5)</f>
        <v>21694</v>
      </c>
      <c r="E345" t="s">
        <v>56</v>
      </c>
      <c r="F345" t="str">
        <f>CONCATENATE("W",E345)</f>
        <v>WDDGF4HB9EA846967</v>
      </c>
      <c r="G345" t="s">
        <v>1164</v>
      </c>
      <c r="I345" s="1" t="s">
        <v>1128</v>
      </c>
      <c r="J345">
        <v>26802</v>
      </c>
      <c r="K345" t="s">
        <v>57</v>
      </c>
      <c r="L345" s="1">
        <v>0.72916666666666663</v>
      </c>
      <c r="M345">
        <v>268020</v>
      </c>
      <c r="N345">
        <v>1</v>
      </c>
      <c r="O345" t="s">
        <v>58</v>
      </c>
      <c r="P345" t="s">
        <v>2</v>
      </c>
      <c r="Q345" t="s">
        <v>59</v>
      </c>
      <c r="R345">
        <v>17675855</v>
      </c>
      <c r="S345" t="s">
        <v>60</v>
      </c>
      <c r="T345" t="s">
        <v>5</v>
      </c>
      <c r="U345">
        <v>3300</v>
      </c>
      <c r="V345" t="s">
        <v>6</v>
      </c>
      <c r="W345" t="s">
        <v>7</v>
      </c>
      <c r="X345">
        <v>376</v>
      </c>
      <c r="Y345">
        <v>154517721</v>
      </c>
      <c r="AC345">
        <v>9</v>
      </c>
      <c r="AD345">
        <v>42727</v>
      </c>
      <c r="AE345">
        <v>140999</v>
      </c>
      <c r="AF345">
        <v>0</v>
      </c>
      <c r="AG345">
        <v>330</v>
      </c>
      <c r="AH345">
        <v>279785</v>
      </c>
      <c r="AI345" t="s">
        <v>9</v>
      </c>
      <c r="AJ345" t="s">
        <v>10</v>
      </c>
    </row>
    <row r="346" spans="1:38" x14ac:dyDescent="0.25">
      <c r="A346" t="s">
        <v>89</v>
      </c>
      <c r="B346">
        <f>COUNTIFS(F:F,F340)</f>
        <v>2</v>
      </c>
      <c r="C346">
        <f>COUNTIFS(D:D,D340,F:F,F340)</f>
        <v>1</v>
      </c>
      <c r="D346" s="3" t="s">
        <v>1273</v>
      </c>
      <c r="E346" s="3" t="s">
        <v>90</v>
      </c>
      <c r="F346" s="3" t="str">
        <f>CONCATENATE("W", E346)</f>
        <v>WDCGG8BB3BF624814</v>
      </c>
      <c r="G346" s="3" t="s">
        <v>1147</v>
      </c>
      <c r="H346" s="3">
        <v>2014</v>
      </c>
      <c r="I346" s="5" t="s">
        <v>1128</v>
      </c>
      <c r="J346" s="3">
        <v>56170</v>
      </c>
      <c r="K346" s="3" t="s">
        <v>57</v>
      </c>
      <c r="O346" s="3" t="s">
        <v>91</v>
      </c>
      <c r="P346" s="3" t="s">
        <v>15</v>
      </c>
      <c r="T346" s="3" t="s">
        <v>92</v>
      </c>
      <c r="U346" s="3">
        <v>20074860878</v>
      </c>
      <c r="V346" s="3" t="s">
        <v>93</v>
      </c>
      <c r="W346" s="3" t="s">
        <v>5</v>
      </c>
      <c r="X346" s="3">
        <v>3300</v>
      </c>
      <c r="Y346" s="3" t="s">
        <v>6</v>
      </c>
      <c r="Z346" s="3" t="s">
        <v>7</v>
      </c>
      <c r="AA346" s="3">
        <v>376</v>
      </c>
      <c r="AB346" s="3">
        <v>4454100</v>
      </c>
      <c r="AC346" s="3"/>
      <c r="AD346" s="3">
        <v>9</v>
      </c>
      <c r="AE346" s="3">
        <v>48471</v>
      </c>
      <c r="AF346" s="3">
        <v>48471</v>
      </c>
      <c r="AG346" s="3">
        <v>0</v>
      </c>
      <c r="AH346" s="3">
        <v>120</v>
      </c>
      <c r="AI346" s="3">
        <v>0</v>
      </c>
      <c r="AJ346" s="3">
        <v>0</v>
      </c>
      <c r="AK346" s="3" t="s">
        <v>1213</v>
      </c>
      <c r="AL346" s="3" t="s">
        <v>10</v>
      </c>
    </row>
    <row r="347" spans="1:38" x14ac:dyDescent="0.25">
      <c r="A347" t="s">
        <v>744</v>
      </c>
      <c r="B347">
        <f>COUNTIFS(F:F,F341)</f>
        <v>2</v>
      </c>
      <c r="C347">
        <f>COUNTIFS(D:D,D341,F:F,F341)</f>
        <v>1</v>
      </c>
      <c r="D347" s="3" t="s">
        <v>1261</v>
      </c>
      <c r="E347" s="3" t="s">
        <v>737</v>
      </c>
      <c r="F347" s="3" t="str">
        <f>CONCATENATE("W", E347)</f>
        <v>WDCDA5HBXEA198695</v>
      </c>
      <c r="G347" s="3" t="s">
        <v>1146</v>
      </c>
      <c r="H347" s="4">
        <v>2013</v>
      </c>
      <c r="I347" s="5" t="s">
        <v>1128</v>
      </c>
      <c r="J347" s="3">
        <v>7811</v>
      </c>
      <c r="K347" s="3" t="s">
        <v>480</v>
      </c>
      <c r="O347" s="3" t="s">
        <v>745</v>
      </c>
      <c r="P347" s="3" t="s">
        <v>2</v>
      </c>
      <c r="T347" s="3" t="s">
        <v>739</v>
      </c>
      <c r="U347" s="3">
        <v>32165498</v>
      </c>
      <c r="V347" s="3" t="s">
        <v>740</v>
      </c>
      <c r="W347" s="3" t="s">
        <v>5</v>
      </c>
      <c r="X347" s="3">
        <v>3300</v>
      </c>
      <c r="Y347" s="3" t="s">
        <v>6</v>
      </c>
      <c r="Z347" s="3" t="s">
        <v>7</v>
      </c>
      <c r="AA347" s="3">
        <v>376</v>
      </c>
      <c r="AB347" s="3">
        <v>154664203</v>
      </c>
      <c r="AC347" s="3"/>
      <c r="AD347" s="3">
        <v>9</v>
      </c>
      <c r="AE347" s="3">
        <v>42727</v>
      </c>
      <c r="AF347" s="3">
        <v>119636</v>
      </c>
      <c r="AG347" s="3">
        <v>0</v>
      </c>
      <c r="AH347" s="3">
        <v>50</v>
      </c>
      <c r="AI347" s="3">
        <v>0</v>
      </c>
      <c r="AJ347" s="3">
        <v>0</v>
      </c>
      <c r="AK347" s="3" t="s">
        <v>1213</v>
      </c>
      <c r="AL347" s="3" t="s">
        <v>10</v>
      </c>
    </row>
    <row r="348" spans="1:38" x14ac:dyDescent="0.25">
      <c r="A348" t="s">
        <v>305</v>
      </c>
      <c r="B348">
        <f>COUNTIFS(F:F,F342)</f>
        <v>12</v>
      </c>
      <c r="C348">
        <f>COUNTIFS(D:D,D342,F:F,F342)</f>
        <v>1</v>
      </c>
      <c r="D348" s="3" t="s">
        <v>1298</v>
      </c>
      <c r="E348" s="3" t="s">
        <v>300</v>
      </c>
      <c r="F348" s="3" t="str">
        <f>CONCATENATE("W", E348)</f>
        <v>WDDBF4DB1EJ081785</v>
      </c>
      <c r="G348" s="3" t="s">
        <v>1149</v>
      </c>
      <c r="H348" s="3">
        <v>2013</v>
      </c>
      <c r="I348" s="5" t="s">
        <v>1128</v>
      </c>
      <c r="J348" s="3">
        <v>22679</v>
      </c>
      <c r="K348" s="3" t="s">
        <v>306</v>
      </c>
      <c r="O348" s="3" t="s">
        <v>21</v>
      </c>
      <c r="P348" s="3" t="s">
        <v>15</v>
      </c>
      <c r="T348" s="3" t="s">
        <v>302</v>
      </c>
      <c r="U348" s="3">
        <v>30687841081</v>
      </c>
      <c r="V348" s="3" t="s">
        <v>303</v>
      </c>
      <c r="W348" s="3" t="s">
        <v>304</v>
      </c>
      <c r="X348" s="3">
        <v>3350</v>
      </c>
      <c r="Y348" s="3" t="s">
        <v>6</v>
      </c>
      <c r="Z348" s="3" t="s">
        <v>7</v>
      </c>
      <c r="AA348" s="3">
        <v>376</v>
      </c>
      <c r="AB348" s="3">
        <v>4456516</v>
      </c>
      <c r="AC348" s="3"/>
      <c r="AD348" s="3">
        <v>9</v>
      </c>
      <c r="AE348" s="3">
        <v>48471</v>
      </c>
      <c r="AF348" s="3">
        <v>92095</v>
      </c>
      <c r="AG348" s="3">
        <v>0</v>
      </c>
      <c r="AH348" s="3">
        <v>190</v>
      </c>
      <c r="AI348" s="3">
        <v>0</v>
      </c>
      <c r="AJ348" s="3">
        <v>0</v>
      </c>
      <c r="AK348" s="3" t="s">
        <v>1213</v>
      </c>
      <c r="AL348" s="3" t="s">
        <v>10</v>
      </c>
    </row>
    <row r="349" spans="1:38" x14ac:dyDescent="0.25">
      <c r="A349" t="s">
        <v>1015</v>
      </c>
      <c r="B349">
        <f>COUNTIFS(F:F,F343)</f>
        <v>2</v>
      </c>
      <c r="C349">
        <f>COUNTIFS(D:D,D343,F:F,F343)</f>
        <v>1</v>
      </c>
      <c r="D349" t="str">
        <f>LEFT(A349,5)</f>
        <v>21714</v>
      </c>
      <c r="E349" t="s">
        <v>1016</v>
      </c>
      <c r="F349" t="str">
        <f>CONCATENATE("W",E349)</f>
        <v>WDDBF4DB1EJ106605</v>
      </c>
      <c r="G349" t="s">
        <v>1149</v>
      </c>
      <c r="I349" s="1" t="s">
        <v>1128</v>
      </c>
      <c r="J349">
        <v>24655</v>
      </c>
      <c r="K349" t="s">
        <v>66</v>
      </c>
      <c r="L349" s="1">
        <v>0.54166666666666663</v>
      </c>
      <c r="M349">
        <v>246550</v>
      </c>
      <c r="N349">
        <v>1</v>
      </c>
      <c r="O349" t="s">
        <v>76</v>
      </c>
      <c r="P349" t="s">
        <v>15</v>
      </c>
      <c r="Q349" t="s">
        <v>1017</v>
      </c>
      <c r="R349">
        <v>20143829031</v>
      </c>
      <c r="S349" t="s">
        <v>1018</v>
      </c>
      <c r="T349" t="s">
        <v>79</v>
      </c>
      <c r="U349">
        <v>3360</v>
      </c>
      <c r="V349" t="s">
        <v>6</v>
      </c>
      <c r="W349" t="s">
        <v>7</v>
      </c>
      <c r="X349">
        <v>3755</v>
      </c>
      <c r="Y349">
        <v>409940</v>
      </c>
      <c r="AC349">
        <v>9</v>
      </c>
      <c r="AD349">
        <v>48471</v>
      </c>
      <c r="AE349">
        <v>135719</v>
      </c>
      <c r="AF349">
        <v>0</v>
      </c>
      <c r="AG349">
        <v>280</v>
      </c>
      <c r="AH349">
        <v>511200</v>
      </c>
      <c r="AI349" t="s">
        <v>9</v>
      </c>
      <c r="AJ349" t="s">
        <v>10</v>
      </c>
    </row>
    <row r="350" spans="1:38" x14ac:dyDescent="0.25">
      <c r="A350" t="s">
        <v>859</v>
      </c>
      <c r="B350">
        <f>COUNTIFS(F:F,F344)</f>
        <v>4</v>
      </c>
      <c r="C350">
        <f>COUNTIFS(D:D,D344,F:F,F344)</f>
        <v>1</v>
      </c>
      <c r="D350" s="3" t="s">
        <v>1433</v>
      </c>
      <c r="E350" s="3" t="s">
        <v>860</v>
      </c>
      <c r="F350" s="3" t="str">
        <f>CONCATENATE("W", E350)</f>
        <v>WDDKJ5KB6EF216060</v>
      </c>
      <c r="G350" s="3" t="s">
        <v>1179</v>
      </c>
      <c r="H350" s="3">
        <v>2014</v>
      </c>
      <c r="I350" s="5" t="s">
        <v>1128</v>
      </c>
      <c r="J350" s="3">
        <v>25166</v>
      </c>
      <c r="K350" s="3" t="s">
        <v>422</v>
      </c>
      <c r="O350" s="3" t="s">
        <v>21</v>
      </c>
      <c r="P350" s="3" t="s">
        <v>15</v>
      </c>
      <c r="T350" s="3" t="s">
        <v>861</v>
      </c>
      <c r="U350" s="3">
        <v>30711981108</v>
      </c>
      <c r="V350" s="3" t="s">
        <v>862</v>
      </c>
      <c r="W350" s="3" t="s">
        <v>5</v>
      </c>
      <c r="X350" s="3">
        <v>3300</v>
      </c>
      <c r="Y350" s="3" t="s">
        <v>6</v>
      </c>
      <c r="Z350" s="3" t="s">
        <v>7</v>
      </c>
      <c r="AA350" s="3">
        <v>376</v>
      </c>
      <c r="AB350" s="3">
        <v>4455318</v>
      </c>
      <c r="AC350" s="3" t="s">
        <v>155</v>
      </c>
      <c r="AD350" s="3">
        <v>9</v>
      </c>
      <c r="AE350" s="3">
        <v>42727</v>
      </c>
      <c r="AF350" s="3">
        <v>102545</v>
      </c>
      <c r="AG350" s="3">
        <v>0</v>
      </c>
      <c r="AH350" s="3">
        <v>180</v>
      </c>
      <c r="AI350" s="3">
        <v>0</v>
      </c>
      <c r="AJ350" s="3">
        <v>0</v>
      </c>
      <c r="AK350" s="3" t="s">
        <v>1213</v>
      </c>
      <c r="AL350" s="3" t="s">
        <v>10</v>
      </c>
    </row>
    <row r="351" spans="1:38" x14ac:dyDescent="0.25">
      <c r="A351" t="s">
        <v>324</v>
      </c>
      <c r="B351">
        <f>COUNTIFS(F:F,F345)</f>
        <v>4</v>
      </c>
      <c r="C351">
        <f>COUNTIFS(D:D,D345,F:F,F345)</f>
        <v>1</v>
      </c>
      <c r="D351" t="str">
        <f>LEFT(A351,5)</f>
        <v>21716</v>
      </c>
      <c r="E351" t="s">
        <v>320</v>
      </c>
      <c r="F351" t="str">
        <f>CONCATENATE("W",E351)</f>
        <v>WDDKJ5KB8EF244863</v>
      </c>
      <c r="G351" t="s">
        <v>1179</v>
      </c>
      <c r="H351">
        <v>2014</v>
      </c>
      <c r="I351" s="1" t="s">
        <v>1128</v>
      </c>
      <c r="J351">
        <v>33297</v>
      </c>
      <c r="K351" t="s">
        <v>66</v>
      </c>
      <c r="L351" s="1">
        <v>0.70833333333333337</v>
      </c>
      <c r="M351">
        <v>332970</v>
      </c>
      <c r="N351">
        <v>1</v>
      </c>
      <c r="O351" t="s">
        <v>325</v>
      </c>
      <c r="P351" t="s">
        <v>15</v>
      </c>
      <c r="Q351" t="s">
        <v>322</v>
      </c>
      <c r="R351">
        <v>20187619913</v>
      </c>
      <c r="S351" t="s">
        <v>323</v>
      </c>
      <c r="T351" t="s">
        <v>5</v>
      </c>
      <c r="U351">
        <v>3300</v>
      </c>
      <c r="V351" t="s">
        <v>6</v>
      </c>
      <c r="W351" t="s">
        <v>7</v>
      </c>
      <c r="X351">
        <v>376</v>
      </c>
      <c r="Y351">
        <v>4425000</v>
      </c>
      <c r="AC351">
        <v>9</v>
      </c>
      <c r="AD351">
        <v>48471</v>
      </c>
      <c r="AE351">
        <v>111483</v>
      </c>
      <c r="AF351">
        <v>0</v>
      </c>
      <c r="AG351">
        <v>230</v>
      </c>
      <c r="AH351">
        <v>706964</v>
      </c>
      <c r="AI351" t="s">
        <v>9</v>
      </c>
      <c r="AJ351" t="s">
        <v>10</v>
      </c>
    </row>
    <row r="352" spans="1:38" x14ac:dyDescent="0.25">
      <c r="A352" t="s">
        <v>768</v>
      </c>
      <c r="B352">
        <f>COUNTIFS(F:F,F346)</f>
        <v>2</v>
      </c>
      <c r="C352">
        <f>COUNTIFS(D:D,D346,F:F,F346)</f>
        <v>1</v>
      </c>
      <c r="D352" s="3" t="s">
        <v>1225</v>
      </c>
      <c r="E352" s="3" t="s">
        <v>769</v>
      </c>
      <c r="F352" s="3" t="str">
        <f>CONCATENATE("W", E352)</f>
        <v>WDBRF06J01F050139</v>
      </c>
      <c r="G352" s="3" t="s">
        <v>1134</v>
      </c>
      <c r="H352" s="4">
        <v>2012</v>
      </c>
      <c r="I352" s="5" t="s">
        <v>1128</v>
      </c>
      <c r="J352" s="3">
        <v>234906</v>
      </c>
      <c r="K352" s="3" t="s">
        <v>367</v>
      </c>
      <c r="O352" s="3"/>
      <c r="P352" s="3" t="s">
        <v>15</v>
      </c>
      <c r="Q352" t="s">
        <v>770</v>
      </c>
      <c r="R352" s="3">
        <v>20078527987</v>
      </c>
      <c r="S352" s="3" t="s">
        <v>771</v>
      </c>
      <c r="T352" s="3" t="s">
        <v>772</v>
      </c>
      <c r="U352" s="3">
        <v>3500</v>
      </c>
      <c r="V352" s="3" t="s">
        <v>773</v>
      </c>
      <c r="W352" s="3" t="s">
        <v>7</v>
      </c>
      <c r="X352" s="3">
        <v>3624</v>
      </c>
      <c r="Y352" s="3">
        <v>15656000</v>
      </c>
      <c r="AC352" s="3" t="s">
        <v>155</v>
      </c>
      <c r="AD352" s="3">
        <v>9</v>
      </c>
      <c r="AE352" s="3">
        <v>48471</v>
      </c>
      <c r="AF352" s="3">
        <v>63012</v>
      </c>
      <c r="AG352" s="3">
        <v>0</v>
      </c>
      <c r="AH352" s="3">
        <v>50</v>
      </c>
      <c r="AI352" s="3">
        <v>0</v>
      </c>
      <c r="AJ352" s="3">
        <v>0</v>
      </c>
      <c r="AK352" s="3" t="s">
        <v>1213</v>
      </c>
      <c r="AL352" s="3" t="s">
        <v>10</v>
      </c>
    </row>
    <row r="353" spans="1:38" hidden="1" x14ac:dyDescent="0.25">
      <c r="A353" t="s">
        <v>438</v>
      </c>
      <c r="D353" t="str">
        <f>LEFT(A353,5)</f>
        <v>21099</v>
      </c>
      <c r="E353" t="s">
        <v>439</v>
      </c>
      <c r="F353" t="str">
        <f>CONCATENATE("W",E353)</f>
        <v>WDDGF4JBXDA817759</v>
      </c>
      <c r="G353" t="s">
        <v>1159</v>
      </c>
      <c r="H353">
        <v>2013</v>
      </c>
      <c r="I353" s="1" t="s">
        <v>1128</v>
      </c>
      <c r="J353">
        <v>51899</v>
      </c>
      <c r="K353" t="s">
        <v>440</v>
      </c>
      <c r="L353" s="1">
        <v>0.64583333333333337</v>
      </c>
      <c r="M353">
        <v>518990</v>
      </c>
      <c r="N353">
        <v>1</v>
      </c>
      <c r="O353" t="s">
        <v>442</v>
      </c>
      <c r="P353">
        <v>20130217584</v>
      </c>
      <c r="S353" t="s">
        <v>443</v>
      </c>
      <c r="T353" t="s">
        <v>444</v>
      </c>
      <c r="U353">
        <v>3322</v>
      </c>
      <c r="V353" t="s">
        <v>6</v>
      </c>
      <c r="W353" t="s">
        <v>7</v>
      </c>
      <c r="X353">
        <v>376</v>
      </c>
      <c r="Y353">
        <v>4497247</v>
      </c>
      <c r="AC353">
        <v>9</v>
      </c>
      <c r="AD353">
        <v>42727</v>
      </c>
      <c r="AE353">
        <v>51272</v>
      </c>
      <c r="AF353">
        <v>0</v>
      </c>
      <c r="AG353">
        <v>120</v>
      </c>
      <c r="AH353">
        <v>291565</v>
      </c>
      <c r="AI353" t="s">
        <v>9</v>
      </c>
      <c r="AJ353" t="s">
        <v>10</v>
      </c>
    </row>
    <row r="354" spans="1:38" hidden="1" x14ac:dyDescent="0.25">
      <c r="A354" t="s">
        <v>438</v>
      </c>
      <c r="D354" s="3" t="s">
        <v>1395</v>
      </c>
      <c r="E354" s="3" t="s">
        <v>439</v>
      </c>
      <c r="F354" s="3" t="str">
        <f>CONCATENATE("W", E354)</f>
        <v>WDDGF4JBXDA817759</v>
      </c>
      <c r="G354" s="3" t="s">
        <v>1159</v>
      </c>
      <c r="H354" s="3">
        <v>2014</v>
      </c>
      <c r="I354" s="5" t="s">
        <v>1128</v>
      </c>
      <c r="J354" s="3">
        <v>51899</v>
      </c>
      <c r="K354" s="3" t="s">
        <v>440</v>
      </c>
      <c r="O354" s="3" t="s">
        <v>441</v>
      </c>
      <c r="P354" s="3" t="s">
        <v>15</v>
      </c>
      <c r="T354" s="3" t="s">
        <v>442</v>
      </c>
      <c r="U354" s="3">
        <v>20130217584</v>
      </c>
      <c r="V354" s="3" t="s">
        <v>443</v>
      </c>
      <c r="W354" s="3" t="s">
        <v>444</v>
      </c>
      <c r="X354" s="3">
        <v>3322</v>
      </c>
      <c r="Y354" s="3" t="s">
        <v>6</v>
      </c>
      <c r="Z354" s="3" t="s">
        <v>7</v>
      </c>
      <c r="AA354" s="3">
        <v>376</v>
      </c>
      <c r="AB354" s="3">
        <v>4497247</v>
      </c>
      <c r="AC354" s="3"/>
      <c r="AD354" s="3">
        <v>9</v>
      </c>
      <c r="AE354" s="3">
        <v>42727</v>
      </c>
      <c r="AF354" s="3">
        <v>51272</v>
      </c>
      <c r="AG354" s="3">
        <v>0</v>
      </c>
      <c r="AH354" s="3">
        <v>350</v>
      </c>
      <c r="AI354" s="3">
        <v>0</v>
      </c>
      <c r="AJ354" s="3">
        <v>0</v>
      </c>
      <c r="AK354" s="3" t="s">
        <v>1213</v>
      </c>
      <c r="AL354" s="3" t="s">
        <v>10</v>
      </c>
    </row>
    <row r="355" spans="1:38" x14ac:dyDescent="0.25">
      <c r="A355" t="s">
        <v>64</v>
      </c>
      <c r="B355">
        <f>COUNTIFS(F:F,F349)</f>
        <v>2</v>
      </c>
      <c r="C355">
        <f>COUNTIFS(D:D,D349,F:F,F349)</f>
        <v>1</v>
      </c>
      <c r="D355" t="str">
        <f>LEFT(A355,5)</f>
        <v>21717</v>
      </c>
      <c r="E355" t="s">
        <v>65</v>
      </c>
      <c r="F355" t="str">
        <f>CONCATENATE("W",E355)</f>
        <v>WDBRF64J71A115930</v>
      </c>
      <c r="G355" t="s">
        <v>1135</v>
      </c>
      <c r="I355" s="1" t="s">
        <v>1128</v>
      </c>
      <c r="J355">
        <v>131715</v>
      </c>
      <c r="K355" t="s">
        <v>66</v>
      </c>
      <c r="L355" s="1">
        <v>0.75</v>
      </c>
      <c r="M355">
        <v>1317150</v>
      </c>
      <c r="N355">
        <v>1</v>
      </c>
      <c r="O355" t="s">
        <v>67</v>
      </c>
      <c r="P355" t="s">
        <v>15</v>
      </c>
      <c r="Q355" t="s">
        <v>68</v>
      </c>
      <c r="R355">
        <v>20071423949</v>
      </c>
      <c r="S355" t="s">
        <v>69</v>
      </c>
      <c r="T355" t="s">
        <v>5</v>
      </c>
      <c r="U355">
        <v>3300</v>
      </c>
      <c r="V355" t="s">
        <v>6</v>
      </c>
      <c r="W355" t="s">
        <v>7</v>
      </c>
      <c r="X355">
        <v>376</v>
      </c>
      <c r="Y355">
        <v>154427421</v>
      </c>
      <c r="AA355" t="s">
        <v>70</v>
      </c>
      <c r="AB355" t="s">
        <v>71</v>
      </c>
      <c r="AC355">
        <v>9</v>
      </c>
      <c r="AD355">
        <v>48471</v>
      </c>
      <c r="AE355">
        <v>213272</v>
      </c>
      <c r="AF355">
        <v>0</v>
      </c>
      <c r="AG355">
        <v>440</v>
      </c>
      <c r="AH355">
        <v>468617</v>
      </c>
      <c r="AI355" t="s">
        <v>9</v>
      </c>
      <c r="AJ355" t="s">
        <v>10</v>
      </c>
    </row>
    <row r="356" spans="1:38" x14ac:dyDescent="0.25">
      <c r="A356" t="s">
        <v>196</v>
      </c>
      <c r="B356">
        <f>COUNTIFS(F:F,F350)</f>
        <v>2</v>
      </c>
      <c r="C356">
        <f>COUNTIFS(D:D,D350,F:F,F350)</f>
        <v>1</v>
      </c>
      <c r="D356" s="3" t="s">
        <v>1279</v>
      </c>
      <c r="E356" s="3" t="s">
        <v>197</v>
      </c>
      <c r="F356" s="3" t="str">
        <f>CONCATENATE("W", E356)</f>
        <v>WDCGG8BB6DF925192</v>
      </c>
      <c r="G356" s="3" t="s">
        <v>1147</v>
      </c>
      <c r="H356" s="4">
        <v>2010</v>
      </c>
      <c r="I356" s="5" t="s">
        <v>1128</v>
      </c>
      <c r="J356" s="3">
        <v>93897</v>
      </c>
      <c r="K356" s="3" t="s">
        <v>198</v>
      </c>
      <c r="O356" s="3" t="s">
        <v>199</v>
      </c>
      <c r="P356" s="3" t="s">
        <v>15</v>
      </c>
      <c r="T356" s="3" t="s">
        <v>200</v>
      </c>
      <c r="U356" s="3">
        <v>30708383712</v>
      </c>
      <c r="V356" s="3" t="s">
        <v>201</v>
      </c>
      <c r="W356" s="3" t="s">
        <v>202</v>
      </c>
      <c r="X356" s="3">
        <v>3364</v>
      </c>
      <c r="Y356" s="3" t="s">
        <v>6</v>
      </c>
      <c r="Z356" s="3" t="s">
        <v>7</v>
      </c>
      <c r="AA356" s="3">
        <v>3755</v>
      </c>
      <c r="AB356" s="3">
        <v>470179470</v>
      </c>
      <c r="AC356" s="3"/>
      <c r="AD356" s="3">
        <v>9</v>
      </c>
      <c r="AE356" s="3">
        <v>42727</v>
      </c>
      <c r="AF356" s="3">
        <v>64091</v>
      </c>
      <c r="AG356" s="3">
        <v>0</v>
      </c>
      <c r="AH356" s="3">
        <v>230</v>
      </c>
      <c r="AI356" s="3">
        <v>0</v>
      </c>
      <c r="AJ356" s="3">
        <v>0</v>
      </c>
      <c r="AK356" s="3" t="s">
        <v>1213</v>
      </c>
      <c r="AL356" s="3" t="s">
        <v>10</v>
      </c>
    </row>
    <row r="357" spans="1:38" x14ac:dyDescent="0.25">
      <c r="A357" t="s">
        <v>72</v>
      </c>
      <c r="B357">
        <f>COUNTIFS(F:F,F351)</f>
        <v>4</v>
      </c>
      <c r="C357">
        <f>COUNTIFS(D:D,D351,F:F,F351)</f>
        <v>1</v>
      </c>
      <c r="D357" t="str">
        <f>LEFT(A357,5)</f>
        <v>21727</v>
      </c>
      <c r="E357" t="s">
        <v>73</v>
      </c>
      <c r="F357" t="str">
        <f>CONCATENATE("W",E357)</f>
        <v>WDCGG8BB7DF898391</v>
      </c>
      <c r="G357" t="s">
        <v>1146</v>
      </c>
      <c r="I357" s="1" t="s">
        <v>1128</v>
      </c>
      <c r="J357">
        <v>29905</v>
      </c>
      <c r="K357" t="s">
        <v>75</v>
      </c>
      <c r="L357" s="1">
        <v>0.70833333333333337</v>
      </c>
      <c r="M357">
        <v>299050</v>
      </c>
      <c r="N357">
        <v>1</v>
      </c>
      <c r="O357" t="s">
        <v>76</v>
      </c>
      <c r="P357" t="s">
        <v>15</v>
      </c>
      <c r="Q357" t="s">
        <v>77</v>
      </c>
      <c r="R357">
        <v>20128983458</v>
      </c>
      <c r="S357" t="s">
        <v>78</v>
      </c>
      <c r="T357" t="s">
        <v>79</v>
      </c>
      <c r="U357">
        <v>3360</v>
      </c>
      <c r="V357" t="s">
        <v>6</v>
      </c>
      <c r="W357" t="s">
        <v>7</v>
      </c>
      <c r="X357">
        <v>3755</v>
      </c>
      <c r="Y357">
        <v>15684163</v>
      </c>
      <c r="AA357" t="s">
        <v>80</v>
      </c>
      <c r="AB357" t="s">
        <v>81</v>
      </c>
      <c r="AC357">
        <v>9</v>
      </c>
      <c r="AD357">
        <v>48471</v>
      </c>
      <c r="AE357">
        <v>101789</v>
      </c>
      <c r="AF357">
        <v>0</v>
      </c>
      <c r="AG357">
        <v>210</v>
      </c>
      <c r="AH357">
        <v>563527</v>
      </c>
      <c r="AI357" t="s">
        <v>9</v>
      </c>
      <c r="AJ357" t="s">
        <v>10</v>
      </c>
    </row>
    <row r="358" spans="1:38" x14ac:dyDescent="0.25">
      <c r="A358" t="s">
        <v>270</v>
      </c>
      <c r="B358">
        <f>COUNTIFS(F:F,F352)</f>
        <v>2</v>
      </c>
      <c r="C358">
        <f>COUNTIFS(D:D,D352,F:F,F352)</f>
        <v>1</v>
      </c>
      <c r="D358" t="str">
        <f>LEFT(A358,5)</f>
        <v>21740</v>
      </c>
      <c r="E358" t="s">
        <v>260</v>
      </c>
      <c r="F358" t="str">
        <f>CONCATENATE("W",E358)</f>
        <v>WDCBB8GB8BA659489</v>
      </c>
      <c r="G358" t="s">
        <v>1142</v>
      </c>
      <c r="H358">
        <v>2011</v>
      </c>
      <c r="I358" s="1" t="s">
        <v>1128</v>
      </c>
      <c r="J358">
        <v>153882</v>
      </c>
      <c r="K358" t="s">
        <v>271</v>
      </c>
      <c r="L358" s="1">
        <v>0.52083333333333337</v>
      </c>
      <c r="M358">
        <v>1538820</v>
      </c>
      <c r="N358">
        <v>1</v>
      </c>
      <c r="O358" t="s">
        <v>76</v>
      </c>
      <c r="P358" t="s">
        <v>15</v>
      </c>
      <c r="Q358" t="s">
        <v>263</v>
      </c>
      <c r="R358">
        <v>27200880485</v>
      </c>
      <c r="S358" t="s">
        <v>264</v>
      </c>
      <c r="T358" t="s">
        <v>265</v>
      </c>
      <c r="U358">
        <v>3580</v>
      </c>
      <c r="V358" t="s">
        <v>266</v>
      </c>
      <c r="W358" t="s">
        <v>7</v>
      </c>
      <c r="X358">
        <v>376</v>
      </c>
      <c r="Y358">
        <v>154843854</v>
      </c>
      <c r="AA358" t="s">
        <v>267</v>
      </c>
      <c r="AC358">
        <v>9</v>
      </c>
      <c r="AD358">
        <v>48471</v>
      </c>
      <c r="AE358">
        <v>82401</v>
      </c>
      <c r="AF358">
        <v>0</v>
      </c>
      <c r="AG358">
        <v>170</v>
      </c>
      <c r="AH358">
        <v>856508</v>
      </c>
      <c r="AI358" t="s">
        <v>9</v>
      </c>
      <c r="AJ358" t="s">
        <v>10</v>
      </c>
    </row>
    <row r="359" spans="1:38" x14ac:dyDescent="0.25">
      <c r="A359" t="s">
        <v>259</v>
      </c>
      <c r="B359">
        <f>COUNTIFS(F:F,F353)</f>
        <v>2</v>
      </c>
      <c r="C359">
        <f>COUNTIFS(D:D,D353,F:F,F353)</f>
        <v>1</v>
      </c>
      <c r="D359" s="3" t="s">
        <v>1248</v>
      </c>
      <c r="E359" s="3" t="s">
        <v>260</v>
      </c>
      <c r="F359" s="3" t="str">
        <f>CONCATENATE("W", E359)</f>
        <v>WDCBB8GB8BA659489</v>
      </c>
      <c r="G359" s="3" t="s">
        <v>1142</v>
      </c>
      <c r="H359" s="3">
        <v>2011</v>
      </c>
      <c r="I359" s="5" t="s">
        <v>1128</v>
      </c>
      <c r="J359" s="3">
        <v>153882</v>
      </c>
      <c r="K359" s="3" t="s">
        <v>261</v>
      </c>
      <c r="O359" s="3" t="s">
        <v>262</v>
      </c>
      <c r="P359" s="3" t="s">
        <v>15</v>
      </c>
      <c r="Q359" s="3" t="s">
        <v>263</v>
      </c>
      <c r="R359" s="3">
        <v>27200880485</v>
      </c>
      <c r="S359" s="3" t="s">
        <v>264</v>
      </c>
      <c r="T359" s="3" t="s">
        <v>265</v>
      </c>
      <c r="U359" s="3">
        <v>3580</v>
      </c>
      <c r="V359" s="3" t="s">
        <v>266</v>
      </c>
      <c r="W359" s="3" t="s">
        <v>7</v>
      </c>
      <c r="X359" s="3">
        <v>376</v>
      </c>
      <c r="Y359" s="3">
        <v>154843854</v>
      </c>
      <c r="AA359" s="3" t="s">
        <v>267</v>
      </c>
      <c r="AD359" s="3">
        <v>9</v>
      </c>
      <c r="AE359" s="3">
        <v>48471</v>
      </c>
      <c r="AF359" s="3">
        <v>203578</v>
      </c>
      <c r="AG359" s="3">
        <v>0</v>
      </c>
      <c r="AH359" s="3">
        <v>100</v>
      </c>
      <c r="AI359" s="3">
        <v>0</v>
      </c>
      <c r="AJ359" s="3">
        <v>0</v>
      </c>
      <c r="AK359" s="3" t="s">
        <v>1213</v>
      </c>
      <c r="AL359" s="3" t="s">
        <v>10</v>
      </c>
    </row>
    <row r="360" spans="1:38" x14ac:dyDescent="0.25">
      <c r="A360" t="s">
        <v>519</v>
      </c>
      <c r="B360">
        <f>COUNTIFS(F:F,F354)</f>
        <v>2</v>
      </c>
      <c r="C360">
        <f>COUNTIFS(D:D,D354,F:F,F354)</f>
        <v>1</v>
      </c>
      <c r="D360" s="3" t="s">
        <v>1287</v>
      </c>
      <c r="E360" s="3" t="s">
        <v>520</v>
      </c>
      <c r="F360" s="3" t="str">
        <f>CONCATENATE("W", E360)</f>
        <v>WDCGG9AB2EG166401</v>
      </c>
      <c r="G360" s="3" t="s">
        <v>1147</v>
      </c>
      <c r="H360" s="3">
        <v>2013</v>
      </c>
      <c r="I360" s="5" t="s">
        <v>1128</v>
      </c>
      <c r="J360" s="3">
        <v>20585</v>
      </c>
      <c r="K360" s="3" t="s">
        <v>145</v>
      </c>
      <c r="O360" s="3" t="s">
        <v>521</v>
      </c>
      <c r="P360" s="3" t="s">
        <v>15</v>
      </c>
      <c r="T360" s="3" t="s">
        <v>181</v>
      </c>
      <c r="U360" s="3">
        <v>30708379456</v>
      </c>
      <c r="V360" s="3" t="s">
        <v>182</v>
      </c>
      <c r="W360" s="3" t="s">
        <v>183</v>
      </c>
      <c r="X360" s="3">
        <v>3304</v>
      </c>
      <c r="Y360" s="3" t="s">
        <v>6</v>
      </c>
      <c r="Z360" s="3" t="s">
        <v>7</v>
      </c>
      <c r="AA360" s="3">
        <v>376</v>
      </c>
      <c r="AB360" s="3">
        <v>4481488</v>
      </c>
      <c r="AC360" s="3"/>
      <c r="AD360" s="3">
        <v>9</v>
      </c>
      <c r="AE360" s="3">
        <v>42727</v>
      </c>
      <c r="AF360" s="3">
        <v>153817</v>
      </c>
      <c r="AG360" s="3">
        <v>0</v>
      </c>
      <c r="AH360" s="3">
        <v>230</v>
      </c>
      <c r="AI360" s="3">
        <v>0</v>
      </c>
      <c r="AJ360" s="3">
        <v>0</v>
      </c>
      <c r="AK360" s="3" t="s">
        <v>1213</v>
      </c>
      <c r="AL360" s="3" t="s">
        <v>10</v>
      </c>
    </row>
    <row r="361" spans="1:38" x14ac:dyDescent="0.25">
      <c r="A361" t="s">
        <v>232</v>
      </c>
      <c r="B361">
        <f>COUNTIFS(F:F,F355)</f>
        <v>2</v>
      </c>
      <c r="C361">
        <f>COUNTIFS(D:D,D355,F:F,F355)</f>
        <v>1</v>
      </c>
      <c r="D361" t="str">
        <f>LEFT(A361,5)</f>
        <v>21747</v>
      </c>
      <c r="E361" t="s">
        <v>233</v>
      </c>
      <c r="F361" t="str">
        <f>CONCATENATE("W",E361)</f>
        <v>WDCGG9AB4EG085934</v>
      </c>
      <c r="G361" t="s">
        <v>1147</v>
      </c>
      <c r="H361">
        <v>2013</v>
      </c>
      <c r="I361" s="1" t="s">
        <v>1128</v>
      </c>
      <c r="J361">
        <v>50829</v>
      </c>
      <c r="K361" t="s">
        <v>234</v>
      </c>
      <c r="L361" s="1">
        <v>0.54166666666666663</v>
      </c>
      <c r="M361">
        <v>508290</v>
      </c>
      <c r="N361">
        <v>1</v>
      </c>
      <c r="O361" t="s">
        <v>76</v>
      </c>
      <c r="P361" t="s">
        <v>2</v>
      </c>
      <c r="Q361" t="s">
        <v>235</v>
      </c>
      <c r="R361">
        <v>20185963</v>
      </c>
      <c r="S361" t="s">
        <v>236</v>
      </c>
      <c r="T361" t="s">
        <v>183</v>
      </c>
      <c r="U361">
        <v>3304</v>
      </c>
      <c r="V361" t="s">
        <v>6</v>
      </c>
      <c r="W361" t="s">
        <v>7</v>
      </c>
      <c r="X361">
        <v>376</v>
      </c>
      <c r="Y361">
        <v>154218596</v>
      </c>
      <c r="AA361" t="s">
        <v>237</v>
      </c>
      <c r="AB361" t="s">
        <v>135</v>
      </c>
      <c r="AC361">
        <v>9</v>
      </c>
      <c r="AD361">
        <v>48471</v>
      </c>
      <c r="AE361">
        <v>126025</v>
      </c>
      <c r="AF361">
        <v>0</v>
      </c>
      <c r="AG361">
        <v>260</v>
      </c>
      <c r="AH361">
        <v>366396</v>
      </c>
      <c r="AI361" t="s">
        <v>9</v>
      </c>
      <c r="AJ361" t="s">
        <v>10</v>
      </c>
    </row>
    <row r="362" spans="1:38" x14ac:dyDescent="0.25">
      <c r="A362" t="s">
        <v>731</v>
      </c>
      <c r="B362">
        <f>COUNTIFS(F:F,F356)</f>
        <v>2</v>
      </c>
      <c r="C362">
        <f>COUNTIFS(D:D,D356,F:F,F356)</f>
        <v>1</v>
      </c>
      <c r="D362" s="3" t="s">
        <v>1278</v>
      </c>
      <c r="E362" s="3" t="s">
        <v>732</v>
      </c>
      <c r="F362" s="3" t="str">
        <f>CONCATENATE("W", E362)</f>
        <v>WDCGG8BB6CF651846</v>
      </c>
      <c r="G362" s="3" t="s">
        <v>1147</v>
      </c>
      <c r="H362" s="3">
        <v>2012</v>
      </c>
      <c r="I362" s="5" t="s">
        <v>1128</v>
      </c>
      <c r="J362" s="3">
        <v>87581</v>
      </c>
      <c r="K362" s="3" t="s">
        <v>164</v>
      </c>
      <c r="O362" s="3" t="s">
        <v>733</v>
      </c>
      <c r="P362" s="3" t="s">
        <v>2</v>
      </c>
      <c r="T362" s="3" t="s">
        <v>734</v>
      </c>
      <c r="U362" s="3">
        <v>93921581</v>
      </c>
      <c r="V362" s="3" t="s">
        <v>735</v>
      </c>
      <c r="W362" s="3" t="s">
        <v>5</v>
      </c>
      <c r="X362" s="3">
        <v>3300</v>
      </c>
      <c r="Y362" s="3" t="s">
        <v>6</v>
      </c>
      <c r="Z362" s="3" t="s">
        <v>7</v>
      </c>
      <c r="AA362" s="3">
        <v>376</v>
      </c>
      <c r="AB362" s="3">
        <v>154290120</v>
      </c>
      <c r="AC362" s="3"/>
      <c r="AD362" s="3">
        <v>9</v>
      </c>
      <c r="AE362" s="3">
        <v>48471</v>
      </c>
      <c r="AF362" s="3">
        <v>24236</v>
      </c>
      <c r="AG362" s="3">
        <v>0</v>
      </c>
      <c r="AH362" s="3">
        <v>160</v>
      </c>
      <c r="AI362" s="3">
        <v>0</v>
      </c>
      <c r="AJ362" s="3">
        <v>0</v>
      </c>
      <c r="AK362" s="3" t="s">
        <v>1213</v>
      </c>
      <c r="AL362" s="3" t="s">
        <v>10</v>
      </c>
    </row>
    <row r="363" spans="1:38" x14ac:dyDescent="0.25">
      <c r="A363" t="s">
        <v>102</v>
      </c>
      <c r="B363">
        <f>COUNTIFS(F:F,F357)</f>
        <v>2</v>
      </c>
      <c r="C363">
        <f>COUNTIFS(D:D,D357,F:F,F357)</f>
        <v>1</v>
      </c>
      <c r="D363" t="str">
        <f>LEFT(A363,5)</f>
        <v>21757</v>
      </c>
      <c r="E363" t="s">
        <v>103</v>
      </c>
      <c r="F363" t="str">
        <f>CONCATENATE("W",E363)</f>
        <v>WDCGG8BB7BF568621</v>
      </c>
      <c r="G363" t="s">
        <v>1147</v>
      </c>
      <c r="I363" s="1" t="s">
        <v>1128</v>
      </c>
      <c r="J363">
        <v>90716</v>
      </c>
      <c r="K363" t="s">
        <v>104</v>
      </c>
      <c r="L363" s="1">
        <v>0.66666666666666663</v>
      </c>
      <c r="M363">
        <v>907160</v>
      </c>
      <c r="N363">
        <v>1</v>
      </c>
      <c r="O363" t="s">
        <v>105</v>
      </c>
      <c r="P363" t="s">
        <v>15</v>
      </c>
      <c r="Q363" t="s">
        <v>106</v>
      </c>
      <c r="R363">
        <v>33710504399</v>
      </c>
      <c r="S363" t="s">
        <v>107</v>
      </c>
      <c r="T363" t="s">
        <v>108</v>
      </c>
      <c r="U363">
        <v>9017</v>
      </c>
      <c r="V363" t="s">
        <v>109</v>
      </c>
      <c r="W363" t="s">
        <v>7</v>
      </c>
      <c r="X363">
        <v>-297</v>
      </c>
      <c r="Y363">
        <v>154935299</v>
      </c>
      <c r="AA363" t="s">
        <v>110</v>
      </c>
      <c r="AC363">
        <v>9</v>
      </c>
      <c r="AD363">
        <v>48471</v>
      </c>
      <c r="AE363">
        <v>101789</v>
      </c>
      <c r="AF363">
        <v>0</v>
      </c>
      <c r="AG363">
        <v>210</v>
      </c>
      <c r="AH363">
        <v>565985</v>
      </c>
      <c r="AI363" t="s">
        <v>9</v>
      </c>
      <c r="AJ363" t="s">
        <v>10</v>
      </c>
    </row>
    <row r="364" spans="1:38" x14ac:dyDescent="0.25">
      <c r="A364" t="s">
        <v>683</v>
      </c>
      <c r="B364">
        <f>COUNTIFS(F:F,F358)</f>
        <v>6</v>
      </c>
      <c r="C364">
        <f>COUNTIFS(D:D,D358,F:F,F358)</f>
        <v>2</v>
      </c>
      <c r="D364" s="3" t="s">
        <v>1303</v>
      </c>
      <c r="E364" s="3" t="s">
        <v>684</v>
      </c>
      <c r="F364" s="3" t="str">
        <f>CONCATENATE("W", E364)</f>
        <v>WDDBF4DB6EJ100220</v>
      </c>
      <c r="G364" s="3" t="s">
        <v>1150</v>
      </c>
      <c r="H364" s="3">
        <v>2013</v>
      </c>
      <c r="I364" s="5" t="s">
        <v>1128</v>
      </c>
      <c r="J364" s="3">
        <v>34782</v>
      </c>
      <c r="K364" s="3" t="s">
        <v>435</v>
      </c>
      <c r="O364" s="3" t="s">
        <v>685</v>
      </c>
      <c r="P364" s="3" t="s">
        <v>15</v>
      </c>
      <c r="T364" s="3" t="s">
        <v>686</v>
      </c>
      <c r="U364" s="3">
        <v>20107076345</v>
      </c>
      <c r="V364" s="3" t="s">
        <v>687</v>
      </c>
      <c r="W364" s="3" t="s">
        <v>45</v>
      </c>
      <c r="X364" s="3">
        <v>3370</v>
      </c>
      <c r="Y364" s="3" t="s">
        <v>6</v>
      </c>
      <c r="Z364" s="3" t="s">
        <v>7</v>
      </c>
      <c r="AA364" s="3">
        <v>376</v>
      </c>
      <c r="AB364" s="3">
        <v>15551003</v>
      </c>
      <c r="AC364" s="3"/>
      <c r="AD364" s="3">
        <v>9</v>
      </c>
      <c r="AE364" s="3">
        <v>42727</v>
      </c>
      <c r="AF364" s="3">
        <v>136726</v>
      </c>
      <c r="AG364" s="3">
        <v>0</v>
      </c>
      <c r="AH364" s="3">
        <v>180</v>
      </c>
      <c r="AI364" s="3">
        <v>0</v>
      </c>
      <c r="AJ364" s="3">
        <v>0</v>
      </c>
      <c r="AK364" s="3" t="s">
        <v>1213</v>
      </c>
      <c r="AL364" s="3" t="s">
        <v>10</v>
      </c>
    </row>
    <row r="365" spans="1:38" x14ac:dyDescent="0.25">
      <c r="A365" t="s">
        <v>111</v>
      </c>
      <c r="B365">
        <f>COUNTIFS(F:F,F359)</f>
        <v>6</v>
      </c>
      <c r="C365">
        <f>COUNTIFS(D:D,D359,F:F,F359)</f>
        <v>2</v>
      </c>
      <c r="D365" t="str">
        <f>LEFT(A365,5)</f>
        <v>21762</v>
      </c>
      <c r="E365" t="s">
        <v>112</v>
      </c>
      <c r="F365" t="str">
        <f>CONCATENATE("W",E365)</f>
        <v>WDDBF4DB7EJ093441</v>
      </c>
      <c r="G365" t="s">
        <v>1149</v>
      </c>
      <c r="I365" s="1" t="s">
        <v>1128</v>
      </c>
      <c r="J365">
        <v>0</v>
      </c>
      <c r="K365" t="s">
        <v>104</v>
      </c>
      <c r="L365" s="1">
        <v>0.72916666666666663</v>
      </c>
      <c r="M365">
        <v>0</v>
      </c>
      <c r="N365">
        <v>1</v>
      </c>
      <c r="O365" t="s">
        <v>113</v>
      </c>
      <c r="P365" t="s">
        <v>2</v>
      </c>
      <c r="Q365" t="s">
        <v>114</v>
      </c>
      <c r="R365">
        <v>22100716</v>
      </c>
      <c r="S365" t="s">
        <v>115</v>
      </c>
      <c r="T365" t="s">
        <v>116</v>
      </c>
      <c r="U365">
        <v>1642</v>
      </c>
      <c r="V365" t="s">
        <v>117</v>
      </c>
      <c r="W365" t="s">
        <v>7</v>
      </c>
      <c r="X365" t="s">
        <v>118</v>
      </c>
      <c r="Y365">
        <v>536183259</v>
      </c>
      <c r="AA365" t="s">
        <v>119</v>
      </c>
      <c r="AC365">
        <v>9</v>
      </c>
      <c r="AD365">
        <v>48471</v>
      </c>
      <c r="AE365">
        <v>256896</v>
      </c>
      <c r="AF365">
        <v>0</v>
      </c>
      <c r="AG365">
        <v>530</v>
      </c>
      <c r="AH365">
        <v>1712151</v>
      </c>
      <c r="AI365" t="s">
        <v>9</v>
      </c>
      <c r="AJ365" t="s">
        <v>10</v>
      </c>
    </row>
    <row r="366" spans="1:38" x14ac:dyDescent="0.25">
      <c r="A366" t="s">
        <v>553</v>
      </c>
      <c r="B366">
        <f>COUNTIFS(F:F,F360)</f>
        <v>2</v>
      </c>
      <c r="C366">
        <f>COUNTIFS(D:D,D360,F:F,F360)</f>
        <v>1</v>
      </c>
      <c r="D366" s="3" t="s">
        <v>1236</v>
      </c>
      <c r="E366" s="3" t="s">
        <v>554</v>
      </c>
      <c r="F366" s="3" t="str">
        <f>CONCATENATE("W", E366)</f>
        <v>WDCBB22E69A412299</v>
      </c>
      <c r="G366" s="3" t="s">
        <v>1141</v>
      </c>
      <c r="H366" s="4">
        <v>2011</v>
      </c>
      <c r="I366" s="5" t="s">
        <v>1128</v>
      </c>
      <c r="J366" s="3">
        <v>182502</v>
      </c>
      <c r="K366" s="3" t="s">
        <v>350</v>
      </c>
      <c r="O366" s="3" t="s">
        <v>555</v>
      </c>
      <c r="P366" s="3" t="s">
        <v>15</v>
      </c>
      <c r="Q366" s="3" t="s">
        <v>200</v>
      </c>
      <c r="R366" s="3">
        <v>30708383712</v>
      </c>
      <c r="S366" s="3" t="s">
        <v>201</v>
      </c>
      <c r="T366" s="3" t="s">
        <v>202</v>
      </c>
      <c r="U366" s="3">
        <v>3364</v>
      </c>
      <c r="V366" s="3" t="s">
        <v>6</v>
      </c>
      <c r="W366" s="3" t="s">
        <v>7</v>
      </c>
      <c r="X366" s="3">
        <v>3755</v>
      </c>
      <c r="Y366" s="3">
        <v>470179470</v>
      </c>
      <c r="AC366" s="3"/>
      <c r="AD366" s="3">
        <v>9</v>
      </c>
      <c r="AE366" s="3">
        <v>48471</v>
      </c>
      <c r="AF366" s="3">
        <v>208425</v>
      </c>
      <c r="AG366" s="3">
        <v>0</v>
      </c>
      <c r="AH366" s="3">
        <v>120</v>
      </c>
      <c r="AI366" s="3">
        <v>0</v>
      </c>
      <c r="AJ366" s="3">
        <v>0</v>
      </c>
      <c r="AK366" s="3" t="s">
        <v>1213</v>
      </c>
      <c r="AL366" s="3" t="s">
        <v>10</v>
      </c>
    </row>
    <row r="367" spans="1:38" x14ac:dyDescent="0.25">
      <c r="A367" t="s">
        <v>556</v>
      </c>
      <c r="B367">
        <f>COUNTIFS(F:F,F361)</f>
        <v>2</v>
      </c>
      <c r="C367">
        <f>COUNTIFS(D:D,D361,F:F,F361)</f>
        <v>1</v>
      </c>
      <c r="D367" t="str">
        <f>LEFT(A367,5)</f>
        <v>21768</v>
      </c>
      <c r="E367" t="s">
        <v>557</v>
      </c>
      <c r="F367" t="str">
        <f>CONCATENATE("W",E367)</f>
        <v>WDCBB2CB3BA654199</v>
      </c>
      <c r="G367" t="s">
        <v>1142</v>
      </c>
      <c r="H367">
        <v>2011</v>
      </c>
      <c r="I367" s="1" t="s">
        <v>1128</v>
      </c>
      <c r="J367">
        <v>140213</v>
      </c>
      <c r="K367" t="s">
        <v>558</v>
      </c>
      <c r="L367" s="1">
        <v>0.75</v>
      </c>
      <c r="M367">
        <v>1402130</v>
      </c>
      <c r="N367">
        <v>1</v>
      </c>
      <c r="O367" t="s">
        <v>21</v>
      </c>
      <c r="P367" t="s">
        <v>15</v>
      </c>
      <c r="Q367" t="s">
        <v>559</v>
      </c>
      <c r="R367">
        <v>20204959774</v>
      </c>
      <c r="S367" t="s">
        <v>560</v>
      </c>
      <c r="T367" t="s">
        <v>202</v>
      </c>
      <c r="U367">
        <v>3364</v>
      </c>
      <c r="V367" t="s">
        <v>6</v>
      </c>
      <c r="W367" t="s">
        <v>7</v>
      </c>
      <c r="X367">
        <v>3755</v>
      </c>
      <c r="Y367">
        <v>154709564</v>
      </c>
      <c r="AC367">
        <v>9</v>
      </c>
      <c r="AD367">
        <v>48471</v>
      </c>
      <c r="AE367">
        <v>126025</v>
      </c>
      <c r="AF367">
        <v>0</v>
      </c>
      <c r="AG367">
        <v>260</v>
      </c>
      <c r="AH367">
        <v>832797</v>
      </c>
      <c r="AI367" t="s">
        <v>9</v>
      </c>
      <c r="AJ367" t="s">
        <v>10</v>
      </c>
    </row>
    <row r="368" spans="1:38" x14ac:dyDescent="0.25">
      <c r="A368" t="s">
        <v>624</v>
      </c>
      <c r="B368">
        <f>COUNTIFS(F:F,F362)</f>
        <v>2</v>
      </c>
      <c r="C368">
        <f>COUNTIFS(D:D,D362,F:F,F362)</f>
        <v>1</v>
      </c>
      <c r="D368" t="str">
        <f>LEFT(A368,5)</f>
        <v>21769</v>
      </c>
      <c r="E368" t="s">
        <v>618</v>
      </c>
      <c r="F368" t="str">
        <f>CONCATENATE("W",E368)</f>
        <v>WDDGF54X79F231933</v>
      </c>
      <c r="G368" t="s">
        <v>1170</v>
      </c>
      <c r="H368">
        <v>2008</v>
      </c>
      <c r="I368" s="1" t="s">
        <v>1128</v>
      </c>
      <c r="J368">
        <v>117932</v>
      </c>
      <c r="K368" t="s">
        <v>558</v>
      </c>
      <c r="L368" s="1">
        <v>0.66666666666666663</v>
      </c>
      <c r="M368">
        <v>1179320</v>
      </c>
      <c r="N368">
        <v>1</v>
      </c>
      <c r="O368" t="s">
        <v>63</v>
      </c>
      <c r="P368" t="s">
        <v>15</v>
      </c>
      <c r="Q368" t="s">
        <v>620</v>
      </c>
      <c r="R368">
        <v>20216972725</v>
      </c>
      <c r="S368" t="s">
        <v>621</v>
      </c>
      <c r="T368" t="s">
        <v>99</v>
      </c>
      <c r="U368">
        <v>3380</v>
      </c>
      <c r="V368" t="s">
        <v>6</v>
      </c>
      <c r="W368" t="s">
        <v>7</v>
      </c>
      <c r="X368">
        <v>3751</v>
      </c>
      <c r="Y368">
        <v>15543178</v>
      </c>
      <c r="AC368">
        <v>9</v>
      </c>
      <c r="AD368">
        <v>48471</v>
      </c>
      <c r="AE368">
        <v>48471</v>
      </c>
      <c r="AF368">
        <v>0</v>
      </c>
      <c r="AG368">
        <v>100</v>
      </c>
      <c r="AH368">
        <v>0</v>
      </c>
      <c r="AI368" t="s">
        <v>9</v>
      </c>
      <c r="AJ368" t="s">
        <v>10</v>
      </c>
    </row>
    <row r="369" spans="1:38" x14ac:dyDescent="0.25">
      <c r="A369" t="s">
        <v>617</v>
      </c>
      <c r="B369">
        <f>COUNTIFS(F:F,F363)</f>
        <v>2</v>
      </c>
      <c r="C369">
        <f>COUNTIFS(D:D,D363,F:F,F363)</f>
        <v>1</v>
      </c>
      <c r="D369" s="3" t="s">
        <v>1398</v>
      </c>
      <c r="E369" s="3" t="s">
        <v>618</v>
      </c>
      <c r="F369" s="3" t="str">
        <f>CONCATENATE("W", E369)</f>
        <v>WDDGF54X79F231933</v>
      </c>
      <c r="G369" s="3" t="s">
        <v>1170</v>
      </c>
      <c r="H369" s="3">
        <v>2008</v>
      </c>
      <c r="I369" s="5" t="s">
        <v>1128</v>
      </c>
      <c r="J369" s="3">
        <v>117932</v>
      </c>
      <c r="K369" s="3" t="s">
        <v>477</v>
      </c>
      <c r="O369" s="3" t="s">
        <v>619</v>
      </c>
      <c r="P369" s="3" t="s">
        <v>15</v>
      </c>
      <c r="T369" s="3" t="s">
        <v>620</v>
      </c>
      <c r="U369" s="3">
        <v>20216972725</v>
      </c>
      <c r="V369" s="3" t="s">
        <v>621</v>
      </c>
      <c r="W369" s="3" t="s">
        <v>99</v>
      </c>
      <c r="X369" s="3">
        <v>3380</v>
      </c>
      <c r="Y369" s="3" t="s">
        <v>6</v>
      </c>
      <c r="Z369" s="3" t="s">
        <v>7</v>
      </c>
      <c r="AA369" s="3">
        <v>3751</v>
      </c>
      <c r="AB369" s="3">
        <v>15543178</v>
      </c>
      <c r="AC369" s="3"/>
      <c r="AD369" s="3">
        <v>9</v>
      </c>
      <c r="AE369" s="3">
        <v>48471</v>
      </c>
      <c r="AF369" s="3">
        <v>96942</v>
      </c>
      <c r="AG369" s="3">
        <v>0</v>
      </c>
      <c r="AH369" s="3">
        <v>230</v>
      </c>
      <c r="AI369" s="3">
        <v>0</v>
      </c>
      <c r="AJ369" s="3">
        <v>0</v>
      </c>
      <c r="AK369" s="3" t="s">
        <v>1213</v>
      </c>
      <c r="AL369" s="3" t="s">
        <v>10</v>
      </c>
    </row>
    <row r="370" spans="1:38" x14ac:dyDescent="0.25">
      <c r="A370" t="s">
        <v>415</v>
      </c>
      <c r="B370">
        <f>COUNTIFS(F:F,F364)</f>
        <v>4</v>
      </c>
      <c r="C370">
        <f>COUNTIFS(D:D,D364,F:F,F364)</f>
        <v>1</v>
      </c>
      <c r="D370" s="3" t="s">
        <v>1448</v>
      </c>
      <c r="E370" s="3" t="s">
        <v>411</v>
      </c>
      <c r="F370" s="3" t="str">
        <f>CONCATENATE("W", E370)</f>
        <v>WDDMH4DB9EN064647</v>
      </c>
      <c r="G370" s="3" t="s">
        <v>1154</v>
      </c>
      <c r="H370" s="3">
        <v>2014</v>
      </c>
      <c r="I370" s="5" t="s">
        <v>1128</v>
      </c>
      <c r="J370" s="3">
        <v>49338</v>
      </c>
      <c r="K370" s="3" t="s">
        <v>416</v>
      </c>
      <c r="O370" s="3" t="s">
        <v>417</v>
      </c>
      <c r="P370" s="3" t="s">
        <v>15</v>
      </c>
      <c r="T370" s="3" t="s">
        <v>181</v>
      </c>
      <c r="U370" s="3">
        <v>30708379456</v>
      </c>
      <c r="V370" s="3" t="s">
        <v>182</v>
      </c>
      <c r="W370" s="3" t="s">
        <v>183</v>
      </c>
      <c r="X370" s="3">
        <v>3304</v>
      </c>
      <c r="Y370" s="3" t="s">
        <v>6</v>
      </c>
      <c r="Z370" s="3" t="s">
        <v>7</v>
      </c>
      <c r="AA370" s="3">
        <v>376</v>
      </c>
      <c r="AB370" s="3">
        <v>4481488</v>
      </c>
      <c r="AC370" s="3"/>
      <c r="AD370" s="3">
        <v>9</v>
      </c>
      <c r="AE370" s="3">
        <v>42727</v>
      </c>
      <c r="AF370" s="3">
        <v>102545</v>
      </c>
      <c r="AG370" s="3">
        <v>0</v>
      </c>
      <c r="AH370" s="3">
        <v>180</v>
      </c>
      <c r="AI370" s="3">
        <v>0</v>
      </c>
      <c r="AJ370" s="3">
        <v>0</v>
      </c>
      <c r="AK370" s="3" t="s">
        <v>1213</v>
      </c>
      <c r="AL370" s="3" t="s">
        <v>10</v>
      </c>
    </row>
    <row r="371" spans="1:38" x14ac:dyDescent="0.25">
      <c r="A371" t="s">
        <v>1042</v>
      </c>
      <c r="B371">
        <f>COUNTIFS(F:F,F365)</f>
        <v>2</v>
      </c>
      <c r="C371">
        <f>COUNTIFS(D:D,D365,F:F,F365)</f>
        <v>1</v>
      </c>
      <c r="D371" t="str">
        <f>LEFT(A371,5)</f>
        <v>21773</v>
      </c>
      <c r="E371" t="s">
        <v>1043</v>
      </c>
      <c r="F371" t="str">
        <f>CONCATENATE("W",E371)</f>
        <v>WDDPK5HA2EF079393</v>
      </c>
      <c r="G371" t="s">
        <v>1181</v>
      </c>
      <c r="I371" s="1" t="s">
        <v>1128</v>
      </c>
      <c r="J371">
        <v>4584</v>
      </c>
      <c r="K371" t="s">
        <v>1044</v>
      </c>
      <c r="L371" s="1">
        <v>0.54166666666666663</v>
      </c>
      <c r="M371">
        <v>45840</v>
      </c>
      <c r="N371">
        <v>1</v>
      </c>
      <c r="O371" t="s">
        <v>199</v>
      </c>
      <c r="P371" t="s">
        <v>15</v>
      </c>
      <c r="Q371" t="s">
        <v>1045</v>
      </c>
      <c r="R371">
        <v>30656256512</v>
      </c>
      <c r="S371" t="s">
        <v>1046</v>
      </c>
      <c r="T371" t="s">
        <v>5</v>
      </c>
      <c r="U371">
        <v>3300</v>
      </c>
      <c r="V371" t="s">
        <v>6</v>
      </c>
      <c r="W371" t="s">
        <v>7</v>
      </c>
      <c r="X371">
        <v>376</v>
      </c>
      <c r="Y371">
        <v>4451300</v>
      </c>
      <c r="AA371" t="s">
        <v>1047</v>
      </c>
      <c r="AB371" t="s">
        <v>1048</v>
      </c>
      <c r="AC371">
        <v>9</v>
      </c>
      <c r="AD371">
        <v>48471</v>
      </c>
      <c r="AE371">
        <v>53318</v>
      </c>
      <c r="AF371">
        <v>0</v>
      </c>
      <c r="AG371">
        <v>110</v>
      </c>
      <c r="AH371">
        <v>152992</v>
      </c>
      <c r="AI371" t="s">
        <v>9</v>
      </c>
      <c r="AJ371" t="s">
        <v>10</v>
      </c>
    </row>
    <row r="372" spans="1:38" x14ac:dyDescent="0.25">
      <c r="A372" t="s">
        <v>111</v>
      </c>
      <c r="B372">
        <f>COUNTIFS(F:F,F366)</f>
        <v>2</v>
      </c>
      <c r="C372">
        <f>COUNTIFS(D:D,D366,F:F,F366)</f>
        <v>1</v>
      </c>
      <c r="D372" s="3" t="s">
        <v>1305</v>
      </c>
      <c r="E372" s="3" t="s">
        <v>112</v>
      </c>
      <c r="F372" s="3" t="str">
        <f>CONCATENATE("W", E372)</f>
        <v>WDDBF4DB7EJ093441</v>
      </c>
      <c r="G372" s="3" t="s">
        <v>1149</v>
      </c>
      <c r="H372" s="3">
        <v>2014</v>
      </c>
      <c r="I372" s="5" t="s">
        <v>1128</v>
      </c>
      <c r="J372" s="3">
        <v>0</v>
      </c>
      <c r="K372" s="3" t="s">
        <v>104</v>
      </c>
      <c r="O372" s="3" t="s">
        <v>113</v>
      </c>
      <c r="P372" s="3" t="s">
        <v>2</v>
      </c>
      <c r="T372" s="3" t="s">
        <v>114</v>
      </c>
      <c r="U372" s="3">
        <v>22100716</v>
      </c>
      <c r="V372" s="3" t="s">
        <v>115</v>
      </c>
      <c r="W372" s="3" t="s">
        <v>116</v>
      </c>
      <c r="X372" s="3">
        <v>1642</v>
      </c>
      <c r="Y372" s="3" t="s">
        <v>117</v>
      </c>
      <c r="Z372" s="3" t="s">
        <v>7</v>
      </c>
      <c r="AA372" s="3" t="s">
        <v>118</v>
      </c>
      <c r="AB372" s="3">
        <v>536183259</v>
      </c>
      <c r="AC372" s="3" t="s">
        <v>119</v>
      </c>
      <c r="AD372" s="3">
        <v>9</v>
      </c>
      <c r="AE372" s="3">
        <v>48471</v>
      </c>
      <c r="AF372" s="3">
        <v>256896</v>
      </c>
      <c r="AG372" s="3">
        <v>0</v>
      </c>
      <c r="AH372" s="3">
        <v>100</v>
      </c>
      <c r="AI372" s="3">
        <v>0</v>
      </c>
      <c r="AJ372" s="3">
        <v>0</v>
      </c>
      <c r="AK372" s="3" t="s">
        <v>1213</v>
      </c>
      <c r="AL372" s="3" t="s">
        <v>10</v>
      </c>
    </row>
    <row r="373" spans="1:38" x14ac:dyDescent="0.25">
      <c r="A373" t="s">
        <v>690</v>
      </c>
      <c r="B373">
        <f>COUNTIFS(F:F,F367)</f>
        <v>2</v>
      </c>
      <c r="C373">
        <f>COUNTIFS(D:D,D367,F:F,F367)</f>
        <v>1</v>
      </c>
      <c r="D373" t="str">
        <f>LEFT(A373,5)</f>
        <v>21793</v>
      </c>
      <c r="E373" t="s">
        <v>691</v>
      </c>
      <c r="F373" t="str">
        <f>CONCATENATE("W",E373)</f>
        <v>WDDBF4DB9EJ222912</v>
      </c>
      <c r="G373" t="s">
        <v>1151</v>
      </c>
      <c r="H373">
        <v>2014</v>
      </c>
      <c r="I373" s="1" t="s">
        <v>1128</v>
      </c>
      <c r="J373">
        <v>25341</v>
      </c>
      <c r="K373" t="s">
        <v>692</v>
      </c>
      <c r="L373" s="1">
        <v>0.54166666666666663</v>
      </c>
      <c r="M373">
        <v>253410</v>
      </c>
      <c r="N373">
        <v>1</v>
      </c>
      <c r="O373" t="s">
        <v>21</v>
      </c>
      <c r="P373" t="s">
        <v>2</v>
      </c>
      <c r="Q373" t="s">
        <v>693</v>
      </c>
      <c r="R373">
        <v>13633687</v>
      </c>
      <c r="S373" t="s">
        <v>694</v>
      </c>
      <c r="T373" t="s">
        <v>5</v>
      </c>
      <c r="U373">
        <v>3300</v>
      </c>
      <c r="V373" t="s">
        <v>6</v>
      </c>
      <c r="W373" t="s">
        <v>7</v>
      </c>
      <c r="X373">
        <v>376</v>
      </c>
      <c r="Y373">
        <v>4427014</v>
      </c>
      <c r="AA373" t="s">
        <v>695</v>
      </c>
      <c r="AB373" t="s">
        <v>696</v>
      </c>
      <c r="AC373">
        <v>9</v>
      </c>
      <c r="AD373">
        <v>48471</v>
      </c>
      <c r="AE373">
        <v>140566</v>
      </c>
      <c r="AF373">
        <v>0</v>
      </c>
      <c r="AG373">
        <v>290</v>
      </c>
      <c r="AH373">
        <v>654845</v>
      </c>
      <c r="AI373" t="s">
        <v>9</v>
      </c>
      <c r="AJ373" t="s">
        <v>10</v>
      </c>
    </row>
    <row r="374" spans="1:38" x14ac:dyDescent="0.25">
      <c r="A374" t="s">
        <v>1056</v>
      </c>
      <c r="B374">
        <f>COUNTIFS(F:F,F368)</f>
        <v>6</v>
      </c>
      <c r="C374">
        <f>COUNTIFS(D:D,D368,F:F,F368)</f>
        <v>2</v>
      </c>
      <c r="D374" s="3" t="s">
        <v>1326</v>
      </c>
      <c r="E374" s="3" t="s">
        <v>1050</v>
      </c>
      <c r="F374" s="3" t="str">
        <f>CONCATENATE("W", E374)</f>
        <v>WDDGF0CB1CA539032</v>
      </c>
      <c r="G374" s="3" t="s">
        <v>1157</v>
      </c>
      <c r="H374" s="3">
        <v>2013</v>
      </c>
      <c r="I374" s="5" t="s">
        <v>1128</v>
      </c>
      <c r="J374" s="3">
        <v>75468</v>
      </c>
      <c r="K374" s="3" t="s">
        <v>401</v>
      </c>
      <c r="O374" s="3" t="s">
        <v>1057</v>
      </c>
      <c r="P374" s="3" t="s">
        <v>2</v>
      </c>
      <c r="T374" s="3" t="s">
        <v>1053</v>
      </c>
      <c r="U374" s="3">
        <v>27208788</v>
      </c>
      <c r="V374" s="3" t="s">
        <v>1054</v>
      </c>
      <c r="W374" s="3" t="s">
        <v>5</v>
      </c>
      <c r="X374" s="3">
        <v>3300</v>
      </c>
      <c r="Y374" s="3" t="s">
        <v>6</v>
      </c>
      <c r="Z374" s="3" t="s">
        <v>7</v>
      </c>
      <c r="AA374" s="3">
        <v>376</v>
      </c>
      <c r="AB374" s="3">
        <v>154286042</v>
      </c>
      <c r="AC374" s="3" t="s">
        <v>1055</v>
      </c>
      <c r="AD374" s="3">
        <v>9</v>
      </c>
      <c r="AE374" s="3">
        <v>42727</v>
      </c>
      <c r="AF374" s="3">
        <v>388816</v>
      </c>
      <c r="AG374" s="3">
        <v>0</v>
      </c>
      <c r="AH374" s="3">
        <v>590</v>
      </c>
      <c r="AI374" s="3">
        <v>0</v>
      </c>
      <c r="AJ374" s="3">
        <v>0</v>
      </c>
      <c r="AK374" s="3" t="s">
        <v>1213</v>
      </c>
      <c r="AL374" s="3" t="s">
        <v>10</v>
      </c>
    </row>
    <row r="375" spans="1:38" x14ac:dyDescent="0.25">
      <c r="A375" t="s">
        <v>903</v>
      </c>
      <c r="B375">
        <f>COUNTIFS(F:F,F369)</f>
        <v>6</v>
      </c>
      <c r="C375">
        <f>COUNTIFS(D:D,D369,F:F,F369)</f>
        <v>2</v>
      </c>
      <c r="D375" s="3" t="s">
        <v>1417</v>
      </c>
      <c r="E375" s="3" t="s">
        <v>904</v>
      </c>
      <c r="F375" s="3" t="str">
        <f>CONCATENATE("W", E375)</f>
        <v>WDDGJ4HBXCF860973</v>
      </c>
      <c r="G375" s="3" t="s">
        <v>1162</v>
      </c>
      <c r="H375" s="3">
        <v>2012</v>
      </c>
      <c r="I375" s="5" t="s">
        <v>1128</v>
      </c>
      <c r="J375" s="3">
        <v>19199</v>
      </c>
      <c r="K375" s="3" t="s">
        <v>334</v>
      </c>
      <c r="O375" s="3" t="s">
        <v>21</v>
      </c>
      <c r="P375" s="3" t="s">
        <v>2</v>
      </c>
      <c r="T375" s="3" t="s">
        <v>216</v>
      </c>
      <c r="U375" s="3">
        <v>24573612</v>
      </c>
      <c r="V375" s="3" t="s">
        <v>217</v>
      </c>
      <c r="W375" s="3" t="s">
        <v>5</v>
      </c>
      <c r="X375" s="3">
        <v>3300</v>
      </c>
      <c r="Y375" s="3" t="s">
        <v>6</v>
      </c>
      <c r="Z375" s="3" t="s">
        <v>7</v>
      </c>
      <c r="AA375" s="3">
        <v>376</v>
      </c>
      <c r="AB375" s="3">
        <v>154644167</v>
      </c>
      <c r="AC375" s="3"/>
      <c r="AD375" s="3">
        <v>9</v>
      </c>
      <c r="AE375" s="3">
        <v>48471</v>
      </c>
      <c r="AF375" s="3">
        <v>130872</v>
      </c>
      <c r="AG375" s="3">
        <v>0</v>
      </c>
      <c r="AH375" s="3">
        <v>50</v>
      </c>
      <c r="AI375" s="3">
        <v>0</v>
      </c>
      <c r="AJ375" s="3">
        <v>0</v>
      </c>
      <c r="AK375" s="3" t="s">
        <v>1213</v>
      </c>
      <c r="AL375" s="3" t="s">
        <v>10</v>
      </c>
    </row>
    <row r="376" spans="1:38" x14ac:dyDescent="0.25">
      <c r="A376" t="s">
        <v>1034</v>
      </c>
      <c r="B376">
        <f>COUNTIFS(F:F,F370)</f>
        <v>6</v>
      </c>
      <c r="C376">
        <f>COUNTIFS(D:D,D370,F:F,F370)</f>
        <v>1</v>
      </c>
      <c r="D376" t="str">
        <f>LEFT(A376,5)</f>
        <v>21804</v>
      </c>
      <c r="E376" t="s">
        <v>1035</v>
      </c>
      <c r="F376" t="str">
        <f>CONCATENATE("W",E376)</f>
        <v>WDDHF4HB5DA658353</v>
      </c>
      <c r="G376" t="s">
        <v>1175</v>
      </c>
      <c r="I376" s="1" t="s">
        <v>1128</v>
      </c>
      <c r="J376">
        <v>51086</v>
      </c>
      <c r="K376" t="s">
        <v>651</v>
      </c>
      <c r="L376" s="1">
        <v>0.70833333333333337</v>
      </c>
      <c r="M376">
        <v>510860</v>
      </c>
      <c r="N376">
        <v>1</v>
      </c>
      <c r="O376" t="s">
        <v>1036</v>
      </c>
      <c r="P376" t="s">
        <v>15</v>
      </c>
      <c r="Q376" t="s">
        <v>1037</v>
      </c>
      <c r="R376">
        <v>20173640480</v>
      </c>
      <c r="S376" t="s">
        <v>1038</v>
      </c>
      <c r="T376" t="s">
        <v>5</v>
      </c>
      <c r="U376">
        <v>3300</v>
      </c>
      <c r="V376" t="s">
        <v>6</v>
      </c>
      <c r="W376" t="s">
        <v>7</v>
      </c>
      <c r="X376">
        <v>376</v>
      </c>
      <c r="Y376">
        <v>154518282</v>
      </c>
      <c r="AA376" t="s">
        <v>1039</v>
      </c>
      <c r="AC376">
        <v>9</v>
      </c>
      <c r="AD376">
        <v>42727</v>
      </c>
      <c r="AE376">
        <v>55545</v>
      </c>
      <c r="AF376">
        <v>0</v>
      </c>
      <c r="AG376">
        <v>130</v>
      </c>
      <c r="AH376">
        <v>454380</v>
      </c>
      <c r="AI376" t="s">
        <v>9</v>
      </c>
      <c r="AJ376" t="s">
        <v>10</v>
      </c>
    </row>
    <row r="377" spans="1:38" x14ac:dyDescent="0.25">
      <c r="A377" t="s">
        <v>950</v>
      </c>
      <c r="B377">
        <f>COUNTIFS(F:F,F371)</f>
        <v>2</v>
      </c>
      <c r="C377">
        <f>COUNTIFS(D:D,D371,F:F,F371)</f>
        <v>1</v>
      </c>
      <c r="D377" s="3" t="s">
        <v>1423</v>
      </c>
      <c r="E377" s="3" t="s">
        <v>951</v>
      </c>
      <c r="F377" s="3" t="str">
        <f>CONCATENATE("W", E377)</f>
        <v>WDDHF4HB9DA694207</v>
      </c>
      <c r="G377" s="3" t="s">
        <v>1175</v>
      </c>
      <c r="H377" s="3"/>
      <c r="I377" s="5" t="s">
        <v>1128</v>
      </c>
      <c r="J377" s="3">
        <v>67541</v>
      </c>
      <c r="K377" s="3" t="s">
        <v>350</v>
      </c>
      <c r="O377" s="3" t="s">
        <v>952</v>
      </c>
      <c r="P377" s="3" t="s">
        <v>2</v>
      </c>
      <c r="T377" s="3" t="s">
        <v>953</v>
      </c>
      <c r="U377" s="3">
        <v>30712127240</v>
      </c>
      <c r="V377" s="3" t="s">
        <v>954</v>
      </c>
      <c r="W377" s="3" t="s">
        <v>202</v>
      </c>
      <c r="X377" s="3">
        <v>3364</v>
      </c>
      <c r="Y377" s="3" t="s">
        <v>6</v>
      </c>
      <c r="Z377" s="3" t="s">
        <v>7</v>
      </c>
      <c r="AA377" s="3">
        <v>3755</v>
      </c>
      <c r="AB377" s="3">
        <v>460152</v>
      </c>
      <c r="AC377" s="3"/>
      <c r="AD377" s="3">
        <v>9</v>
      </c>
      <c r="AE377" s="3">
        <v>42727</v>
      </c>
      <c r="AF377" s="3">
        <v>367452</v>
      </c>
      <c r="AG377" s="3">
        <v>0</v>
      </c>
      <c r="AH377" s="3">
        <v>100</v>
      </c>
      <c r="AI377" s="3">
        <v>0</v>
      </c>
      <c r="AJ377" s="3">
        <v>0</v>
      </c>
      <c r="AK377" s="3" t="s">
        <v>1213</v>
      </c>
      <c r="AL377" s="3" t="s">
        <v>10</v>
      </c>
    </row>
    <row r="378" spans="1:38" x14ac:dyDescent="0.25">
      <c r="A378" t="s">
        <v>1066</v>
      </c>
      <c r="B378">
        <f>COUNTIFS(F:F,F372)</f>
        <v>2</v>
      </c>
      <c r="C378">
        <f>COUNTIFS(D:D,D372,F:F,F372)</f>
        <v>1</v>
      </c>
      <c r="D378" s="3" t="s">
        <v>1226</v>
      </c>
      <c r="E378" s="3" t="s">
        <v>1067</v>
      </c>
      <c r="F378" s="3" t="str">
        <f>CONCATENATE("W", E378)</f>
        <v>WDBRF42J67A954693</v>
      </c>
      <c r="G378" s="3" t="s">
        <v>1135</v>
      </c>
      <c r="H378" s="4">
        <v>2007</v>
      </c>
      <c r="I378" s="5" t="s">
        <v>1128</v>
      </c>
      <c r="J378" s="3">
        <v>142347</v>
      </c>
      <c r="K378" s="3" t="s">
        <v>414</v>
      </c>
      <c r="O378" s="3" t="s">
        <v>76</v>
      </c>
      <c r="P378" s="3" t="s">
        <v>2</v>
      </c>
      <c r="Q378" s="3" t="s">
        <v>1068</v>
      </c>
      <c r="R378" s="3">
        <v>36058154</v>
      </c>
      <c r="S378" s="3" t="s">
        <v>1069</v>
      </c>
      <c r="T378" s="3" t="s">
        <v>5</v>
      </c>
      <c r="U378" s="3">
        <v>3300</v>
      </c>
      <c r="V378" s="3" t="s">
        <v>6</v>
      </c>
      <c r="W378" s="3" t="s">
        <v>7</v>
      </c>
      <c r="X378" s="3">
        <v>376</v>
      </c>
      <c r="Y378" s="3">
        <v>4440052</v>
      </c>
      <c r="Z378" s="3" t="s">
        <v>1070</v>
      </c>
      <c r="AD378" s="3">
        <v>9</v>
      </c>
      <c r="AE378" s="3">
        <v>42727</v>
      </c>
      <c r="AF378" s="3">
        <v>98272</v>
      </c>
      <c r="AG378" s="3">
        <v>0</v>
      </c>
      <c r="AH378" s="3">
        <v>430</v>
      </c>
      <c r="AI378" s="3">
        <v>0</v>
      </c>
      <c r="AJ378" s="3">
        <v>0</v>
      </c>
      <c r="AK378" s="3" t="s">
        <v>1213</v>
      </c>
      <c r="AL378" s="3" t="s">
        <v>10</v>
      </c>
    </row>
    <row r="379" spans="1:38" x14ac:dyDescent="0.25">
      <c r="A379" t="s">
        <v>360</v>
      </c>
      <c r="B379">
        <f>COUNTIFS(F:F,F373)</f>
        <v>2</v>
      </c>
      <c r="C379">
        <f>COUNTIFS(D:D,D373,F:F,F373)</f>
        <v>1</v>
      </c>
      <c r="D379" t="str">
        <f>LEFT(A379,5)</f>
        <v>21815</v>
      </c>
      <c r="E379" t="s">
        <v>361</v>
      </c>
      <c r="F379" t="str">
        <f>CONCATENATE("W",E379)</f>
        <v>WDBRN52J66A849028</v>
      </c>
      <c r="G379" t="s">
        <v>1136</v>
      </c>
      <c r="H379">
        <v>2005</v>
      </c>
      <c r="I379" s="1" t="s">
        <v>1128</v>
      </c>
      <c r="J379">
        <v>121740</v>
      </c>
      <c r="K379" t="s">
        <v>359</v>
      </c>
      <c r="L379" s="1">
        <v>0.54166666666666663</v>
      </c>
      <c r="M379">
        <v>1217400</v>
      </c>
      <c r="N379">
        <v>1</v>
      </c>
      <c r="O379" t="s">
        <v>362</v>
      </c>
      <c r="P379" t="s">
        <v>2</v>
      </c>
      <c r="Q379" t="s">
        <v>363</v>
      </c>
      <c r="R379">
        <v>20050582</v>
      </c>
      <c r="S379" t="s">
        <v>364</v>
      </c>
      <c r="T379" t="s">
        <v>79</v>
      </c>
      <c r="U379">
        <v>3360</v>
      </c>
      <c r="V379" t="s">
        <v>6</v>
      </c>
      <c r="W379" t="s">
        <v>7</v>
      </c>
      <c r="X379">
        <v>3755</v>
      </c>
      <c r="Y379">
        <v>15693964</v>
      </c>
      <c r="AC379">
        <v>9</v>
      </c>
      <c r="AD379">
        <v>48471</v>
      </c>
      <c r="AE379">
        <v>82401</v>
      </c>
      <c r="AF379">
        <v>0</v>
      </c>
      <c r="AG379">
        <v>170</v>
      </c>
      <c r="AH379">
        <v>327118</v>
      </c>
      <c r="AI379" t="s">
        <v>9</v>
      </c>
      <c r="AJ379" t="s">
        <v>10</v>
      </c>
    </row>
    <row r="380" spans="1:38" x14ac:dyDescent="0.25">
      <c r="A380" t="s">
        <v>358</v>
      </c>
      <c r="B380">
        <f>COUNTIFS(F:F,F374)</f>
        <v>4</v>
      </c>
      <c r="C380">
        <f>COUNTIFS(D:D,D374,F:F,F374)</f>
        <v>1</v>
      </c>
      <c r="D380" t="str">
        <f>LEFT(A380,5)</f>
        <v>21818</v>
      </c>
      <c r="E380" t="s">
        <v>344</v>
      </c>
      <c r="F380" t="str">
        <f>CONCATENATE("W",E380)</f>
        <v>WDCGG8BB3BF571631</v>
      </c>
      <c r="G380" t="s">
        <v>1147</v>
      </c>
      <c r="H380">
        <v>2010</v>
      </c>
      <c r="I380" s="1" t="s">
        <v>1128</v>
      </c>
      <c r="J380">
        <v>142987</v>
      </c>
      <c r="K380" t="s">
        <v>359</v>
      </c>
      <c r="L380" s="1">
        <v>0.52986111111111112</v>
      </c>
      <c r="M380">
        <v>1429870</v>
      </c>
      <c r="N380">
        <v>1</v>
      </c>
      <c r="O380" t="s">
        <v>199</v>
      </c>
      <c r="P380" t="s">
        <v>15</v>
      </c>
      <c r="Q380" t="s">
        <v>181</v>
      </c>
      <c r="R380">
        <v>30708379456</v>
      </c>
      <c r="S380" t="s">
        <v>182</v>
      </c>
      <c r="T380" t="s">
        <v>183</v>
      </c>
      <c r="U380">
        <v>3304</v>
      </c>
      <c r="V380" t="s">
        <v>6</v>
      </c>
      <c r="W380" t="s">
        <v>7</v>
      </c>
      <c r="X380">
        <v>376</v>
      </c>
      <c r="Y380">
        <v>4481488</v>
      </c>
      <c r="AC380">
        <v>9</v>
      </c>
      <c r="AD380">
        <v>42727</v>
      </c>
      <c r="AE380">
        <v>234999</v>
      </c>
      <c r="AF380">
        <v>316499</v>
      </c>
      <c r="AG380">
        <v>550</v>
      </c>
      <c r="AH380">
        <v>7279704</v>
      </c>
      <c r="AI380" t="s">
        <v>9</v>
      </c>
      <c r="AJ380" t="s">
        <v>10</v>
      </c>
    </row>
    <row r="381" spans="1:38" hidden="1" x14ac:dyDescent="0.25">
      <c r="A381" t="s">
        <v>335</v>
      </c>
      <c r="D381" t="str">
        <f>LEFT(A381,5)</f>
        <v>21547</v>
      </c>
      <c r="E381" t="s">
        <v>336</v>
      </c>
      <c r="F381" t="str">
        <f>CONCATENATE("W",E381)</f>
        <v>WDDGJ4HB3CF852634</v>
      </c>
      <c r="G381" t="s">
        <v>1164</v>
      </c>
      <c r="H381">
        <v>2012</v>
      </c>
      <c r="I381" s="1" t="s">
        <v>1128</v>
      </c>
      <c r="J381">
        <v>46444</v>
      </c>
      <c r="K381" t="s">
        <v>0</v>
      </c>
      <c r="L381" s="1">
        <v>0.6479166666666667</v>
      </c>
      <c r="M381">
        <v>464440</v>
      </c>
      <c r="N381">
        <v>1</v>
      </c>
      <c r="O381" t="s">
        <v>338</v>
      </c>
      <c r="P381">
        <v>30698151796</v>
      </c>
      <c r="S381" t="s">
        <v>339</v>
      </c>
      <c r="T381" t="s">
        <v>340</v>
      </c>
      <c r="U381">
        <v>3376</v>
      </c>
      <c r="V381" t="s">
        <v>6</v>
      </c>
      <c r="W381" t="s">
        <v>7</v>
      </c>
      <c r="X381">
        <v>3757</v>
      </c>
      <c r="Y381">
        <v>470355</v>
      </c>
      <c r="AA381" t="s">
        <v>341</v>
      </c>
      <c r="AB381" t="s">
        <v>342</v>
      </c>
      <c r="AC381">
        <v>9</v>
      </c>
      <c r="AD381">
        <v>42727</v>
      </c>
      <c r="AE381">
        <v>0</v>
      </c>
      <c r="AF381">
        <v>0</v>
      </c>
      <c r="AG381">
        <v>0</v>
      </c>
      <c r="AH381">
        <v>0</v>
      </c>
      <c r="AI381" t="s">
        <v>9</v>
      </c>
      <c r="AJ381" t="s">
        <v>10</v>
      </c>
    </row>
    <row r="382" spans="1:38" hidden="1" x14ac:dyDescent="0.25">
      <c r="A382" t="s">
        <v>335</v>
      </c>
      <c r="D382" s="3" t="s">
        <v>1409</v>
      </c>
      <c r="E382" s="3" t="s">
        <v>336</v>
      </c>
      <c r="F382" s="3" t="str">
        <f>CONCATENATE("W", E382)</f>
        <v>WDDGJ4HB3CF852634</v>
      </c>
      <c r="G382" s="3" t="s">
        <v>1162</v>
      </c>
      <c r="H382" s="3">
        <v>2013</v>
      </c>
      <c r="I382" s="5" t="s">
        <v>1128</v>
      </c>
      <c r="J382" s="3">
        <v>46444</v>
      </c>
      <c r="K382" s="3" t="s">
        <v>0</v>
      </c>
      <c r="O382" s="3" t="s">
        <v>337</v>
      </c>
      <c r="P382" s="3" t="s">
        <v>15</v>
      </c>
      <c r="T382" s="3" t="s">
        <v>338</v>
      </c>
      <c r="U382" s="3">
        <v>30698151796</v>
      </c>
      <c r="V382" s="3" t="s">
        <v>339</v>
      </c>
      <c r="W382" s="3" t="s">
        <v>340</v>
      </c>
      <c r="X382" s="3">
        <v>3376</v>
      </c>
      <c r="Y382" s="3" t="s">
        <v>6</v>
      </c>
      <c r="Z382" s="3" t="s">
        <v>7</v>
      </c>
      <c r="AA382" s="3">
        <v>3757</v>
      </c>
      <c r="AB382" s="3">
        <v>470355</v>
      </c>
      <c r="AC382" s="3" t="s">
        <v>341</v>
      </c>
      <c r="AD382" s="3">
        <v>9</v>
      </c>
      <c r="AE382" s="3">
        <v>42727</v>
      </c>
      <c r="AF382" s="3">
        <v>0</v>
      </c>
      <c r="AG382" s="3">
        <v>0</v>
      </c>
      <c r="AH382" s="3">
        <v>70</v>
      </c>
      <c r="AI382" s="3">
        <v>0</v>
      </c>
      <c r="AJ382" s="3">
        <v>0</v>
      </c>
      <c r="AK382" s="3" t="s">
        <v>1213</v>
      </c>
      <c r="AL382" s="3" t="s">
        <v>10</v>
      </c>
    </row>
    <row r="383" spans="1:38" x14ac:dyDescent="0.25">
      <c r="A383" t="s">
        <v>594</v>
      </c>
      <c r="B383">
        <f>COUNTIFS(F:F,F377)</f>
        <v>4</v>
      </c>
      <c r="C383">
        <f>COUNTIFS(D:D,D377,F:F,F377)</f>
        <v>1</v>
      </c>
      <c r="D383" s="3" t="s">
        <v>1323</v>
      </c>
      <c r="E383" s="3" t="s">
        <v>595</v>
      </c>
      <c r="F383" s="3" t="str">
        <f>CONCATENATE("W", E383)</f>
        <v>WDDGF0CB0CA658397</v>
      </c>
      <c r="G383" s="3" t="s">
        <v>1158</v>
      </c>
      <c r="H383" s="3">
        <v>2012</v>
      </c>
      <c r="I383" s="5" t="s">
        <v>1128</v>
      </c>
      <c r="J383" s="3">
        <v>46917</v>
      </c>
      <c r="K383" s="3" t="s">
        <v>164</v>
      </c>
      <c r="O383" s="3" t="s">
        <v>596</v>
      </c>
      <c r="P383" s="3" t="s">
        <v>15</v>
      </c>
      <c r="T383" s="3" t="s">
        <v>597</v>
      </c>
      <c r="U383" s="3">
        <v>30672463668</v>
      </c>
      <c r="V383" s="3" t="s">
        <v>598</v>
      </c>
      <c r="W383" s="3" t="s">
        <v>99</v>
      </c>
      <c r="X383" s="3">
        <v>3380</v>
      </c>
      <c r="Y383" s="3" t="s">
        <v>6</v>
      </c>
      <c r="Z383" s="3" t="s">
        <v>7</v>
      </c>
      <c r="AA383" s="3">
        <v>3751</v>
      </c>
      <c r="AB383" s="3">
        <v>429970</v>
      </c>
      <c r="AC383" s="3"/>
      <c r="AD383" s="3">
        <v>9</v>
      </c>
      <c r="AE383" s="3">
        <v>42727</v>
      </c>
      <c r="AF383" s="3">
        <v>162363</v>
      </c>
      <c r="AG383" s="3">
        <v>0</v>
      </c>
      <c r="AH383" s="3">
        <v>290</v>
      </c>
      <c r="AI383" s="3">
        <v>0</v>
      </c>
      <c r="AJ383" s="3">
        <v>0</v>
      </c>
      <c r="AK383" s="3" t="s">
        <v>1213</v>
      </c>
      <c r="AL383" s="3" t="s">
        <v>10</v>
      </c>
    </row>
    <row r="384" spans="1:38" x14ac:dyDescent="0.25">
      <c r="A384" t="s">
        <v>1049</v>
      </c>
      <c r="B384">
        <f>COUNTIFS(F:F,F378)</f>
        <v>2</v>
      </c>
      <c r="C384">
        <f>COUNTIFS(D:D,D378,F:F,F378)</f>
        <v>1</v>
      </c>
      <c r="D384" t="str">
        <f>LEFT(A384,5)</f>
        <v>21819</v>
      </c>
      <c r="E384" t="s">
        <v>1050</v>
      </c>
      <c r="F384" t="str">
        <f>CONCATENATE("W",E384)</f>
        <v>WDDGF0CB1CA539032</v>
      </c>
      <c r="G384" t="s">
        <v>1157</v>
      </c>
      <c r="I384" s="1" t="s">
        <v>1128</v>
      </c>
      <c r="J384">
        <v>75468</v>
      </c>
      <c r="K384" t="s">
        <v>1051</v>
      </c>
      <c r="L384" s="1">
        <v>0.75</v>
      </c>
      <c r="M384">
        <v>754680</v>
      </c>
      <c r="N384">
        <v>1</v>
      </c>
      <c r="O384" t="s">
        <v>1052</v>
      </c>
      <c r="P384" t="s">
        <v>2</v>
      </c>
      <c r="Q384" t="s">
        <v>1053</v>
      </c>
      <c r="R384">
        <v>27208788</v>
      </c>
      <c r="S384" t="s">
        <v>1054</v>
      </c>
      <c r="T384" t="s">
        <v>5</v>
      </c>
      <c r="U384">
        <v>3300</v>
      </c>
      <c r="V384" t="s">
        <v>6</v>
      </c>
      <c r="W384" t="s">
        <v>7</v>
      </c>
      <c r="X384">
        <v>376</v>
      </c>
      <c r="Y384">
        <v>154286042</v>
      </c>
      <c r="AA384" t="s">
        <v>1055</v>
      </c>
      <c r="AB384" t="s">
        <v>821</v>
      </c>
      <c r="AC384">
        <v>9</v>
      </c>
      <c r="AD384">
        <v>42727</v>
      </c>
      <c r="AE384">
        <v>153817</v>
      </c>
      <c r="AF384">
        <v>318501</v>
      </c>
      <c r="AG384">
        <v>360</v>
      </c>
      <c r="AH384">
        <v>822360</v>
      </c>
      <c r="AI384" t="s">
        <v>9</v>
      </c>
      <c r="AJ384" t="s">
        <v>10</v>
      </c>
    </row>
    <row r="385" spans="1:38" x14ac:dyDescent="0.25">
      <c r="A385" t="s">
        <v>286</v>
      </c>
      <c r="B385">
        <f>COUNTIFS(F:F,F379)</f>
        <v>2</v>
      </c>
      <c r="C385">
        <f>COUNTIFS(D:D,D379,F:F,F379)</f>
        <v>1</v>
      </c>
      <c r="D385" s="3" t="s">
        <v>1351</v>
      </c>
      <c r="E385" s="3" t="s">
        <v>280</v>
      </c>
      <c r="F385" s="3" t="str">
        <f>CONCATENATE("W", E385)</f>
        <v>WDDGF4HB2CA647059</v>
      </c>
      <c r="G385" s="3" t="s">
        <v>1162</v>
      </c>
      <c r="H385" s="3"/>
      <c r="I385" s="5" t="s">
        <v>1128</v>
      </c>
      <c r="J385" s="3">
        <v>42734</v>
      </c>
      <c r="K385" s="3" t="s">
        <v>222</v>
      </c>
      <c r="O385" s="3" t="s">
        <v>76</v>
      </c>
      <c r="P385" s="3" t="s">
        <v>2</v>
      </c>
      <c r="T385" s="3" t="s">
        <v>283</v>
      </c>
      <c r="U385" s="3">
        <v>20161215547</v>
      </c>
      <c r="V385" s="3" t="s">
        <v>284</v>
      </c>
      <c r="W385" s="3" t="s">
        <v>5</v>
      </c>
      <c r="X385" s="3">
        <v>3300</v>
      </c>
      <c r="Y385" s="3" t="s">
        <v>6</v>
      </c>
      <c r="Z385" s="3" t="s">
        <v>7</v>
      </c>
      <c r="AA385" s="3">
        <v>376</v>
      </c>
      <c r="AB385" s="3">
        <v>154883570</v>
      </c>
      <c r="AC385" s="3" t="s">
        <v>285</v>
      </c>
      <c r="AD385" s="3">
        <v>9</v>
      </c>
      <c r="AE385" s="3">
        <v>48471</v>
      </c>
      <c r="AF385" s="3">
        <v>87248</v>
      </c>
      <c r="AG385" s="3">
        <v>0</v>
      </c>
      <c r="AH385" s="3">
        <v>220</v>
      </c>
      <c r="AI385" s="3">
        <v>0</v>
      </c>
      <c r="AJ385" s="3">
        <v>0</v>
      </c>
      <c r="AK385" s="3" t="s">
        <v>1213</v>
      </c>
      <c r="AL385" s="3" t="s">
        <v>10</v>
      </c>
    </row>
    <row r="386" spans="1:38" x14ac:dyDescent="0.25">
      <c r="A386" t="s">
        <v>162</v>
      </c>
      <c r="B386">
        <f>COUNTIFS(F:F,F380)</f>
        <v>12</v>
      </c>
      <c r="C386">
        <f>COUNTIFS(D:D,D380,F:F,F380)</f>
        <v>2</v>
      </c>
      <c r="D386" s="3" t="s">
        <v>1327</v>
      </c>
      <c r="E386" s="3" t="s">
        <v>163</v>
      </c>
      <c r="F386" s="3" t="str">
        <f>CONCATENATE("W", E386)</f>
        <v>WDDGF0CB6DA698842</v>
      </c>
      <c r="G386" s="3" t="s">
        <v>1157</v>
      </c>
      <c r="H386" s="3">
        <v>2008</v>
      </c>
      <c r="I386" s="5" t="s">
        <v>1128</v>
      </c>
      <c r="J386" s="3">
        <v>44446</v>
      </c>
      <c r="K386" s="3" t="s">
        <v>164</v>
      </c>
      <c r="O386" s="3" t="s">
        <v>165</v>
      </c>
      <c r="P386" s="3" t="s">
        <v>2</v>
      </c>
      <c r="T386" s="3" t="s">
        <v>166</v>
      </c>
      <c r="U386" s="3">
        <v>24573612</v>
      </c>
      <c r="V386" s="3" t="s">
        <v>167</v>
      </c>
      <c r="W386" s="3" t="s">
        <v>5</v>
      </c>
      <c r="X386" s="3">
        <v>3300</v>
      </c>
      <c r="Y386" s="3" t="s">
        <v>6</v>
      </c>
      <c r="Z386" s="3" t="s">
        <v>7</v>
      </c>
      <c r="AA386" s="3">
        <v>376</v>
      </c>
      <c r="AB386" s="3">
        <v>154135335</v>
      </c>
      <c r="AC386" s="3"/>
      <c r="AD386" s="3">
        <v>9</v>
      </c>
      <c r="AE386" s="3">
        <v>48471</v>
      </c>
      <c r="AF386" s="3">
        <v>101789</v>
      </c>
      <c r="AG386" s="3">
        <v>0</v>
      </c>
      <c r="AH386" s="3">
        <v>140</v>
      </c>
      <c r="AI386" s="3">
        <v>0</v>
      </c>
      <c r="AJ386" s="3">
        <v>0</v>
      </c>
      <c r="AK386" s="3" t="s">
        <v>1213</v>
      </c>
      <c r="AL386" s="3" t="s">
        <v>10</v>
      </c>
    </row>
    <row r="387" spans="1:38" x14ac:dyDescent="0.25">
      <c r="A387" t="s">
        <v>1032</v>
      </c>
      <c r="B387">
        <f>COUNTIFS(F:F,F381)</f>
        <v>2</v>
      </c>
      <c r="C387">
        <f>COUNTIFS(D:D,D381,F:F,F381)</f>
        <v>1</v>
      </c>
      <c r="D387" t="str">
        <f>LEFT(A387,5)</f>
        <v>21836</v>
      </c>
      <c r="E387" t="s">
        <v>1024</v>
      </c>
      <c r="F387" t="str">
        <f>CONCATENATE("W",E387)</f>
        <v>WDDGF0CB8CA658308</v>
      </c>
      <c r="G387" t="s">
        <v>1157</v>
      </c>
      <c r="I387" s="1" t="s">
        <v>1128</v>
      </c>
      <c r="J387">
        <v>99471</v>
      </c>
      <c r="K387" t="s">
        <v>308</v>
      </c>
      <c r="L387" s="1">
        <v>0.73958333333333337</v>
      </c>
      <c r="M387">
        <v>994710</v>
      </c>
      <c r="N387">
        <v>1</v>
      </c>
      <c r="O387" t="s">
        <v>1033</v>
      </c>
      <c r="P387" t="s">
        <v>15</v>
      </c>
      <c r="Q387" t="s">
        <v>1026</v>
      </c>
      <c r="R387">
        <v>23148989729</v>
      </c>
      <c r="S387" t="s">
        <v>1027</v>
      </c>
      <c r="T387" t="s">
        <v>1028</v>
      </c>
      <c r="U387">
        <v>5730</v>
      </c>
      <c r="V387" t="s">
        <v>1029</v>
      </c>
      <c r="W387" t="s">
        <v>7</v>
      </c>
      <c r="X387">
        <v>2657</v>
      </c>
      <c r="Y387">
        <v>15400643</v>
      </c>
      <c r="AA387" t="s">
        <v>1030</v>
      </c>
      <c r="AB387" t="s">
        <v>1031</v>
      </c>
      <c r="AC387">
        <v>9</v>
      </c>
      <c r="AD387">
        <v>48471</v>
      </c>
      <c r="AE387">
        <v>203578</v>
      </c>
      <c r="AF387">
        <v>0</v>
      </c>
      <c r="AG387">
        <v>420</v>
      </c>
      <c r="AH387">
        <v>78938</v>
      </c>
      <c r="AI387" t="s">
        <v>9</v>
      </c>
      <c r="AJ387" t="s">
        <v>10</v>
      </c>
    </row>
    <row r="388" spans="1:38" x14ac:dyDescent="0.25">
      <c r="A388" t="s">
        <v>1118</v>
      </c>
      <c r="B388">
        <f>COUNTIFS(F:F,F382)</f>
        <v>2</v>
      </c>
      <c r="C388">
        <f>COUNTIFS(D:D,D382,F:F,F382)</f>
        <v>1</v>
      </c>
      <c r="D388" s="3" t="s">
        <v>1443</v>
      </c>
      <c r="E388" s="3" t="s">
        <v>1119</v>
      </c>
      <c r="F388" s="3" t="str">
        <f>CONCATENATE("W", E388)</f>
        <v>WDDMH4DB6DJ129637</v>
      </c>
      <c r="G388" s="3" t="s">
        <v>1180</v>
      </c>
      <c r="H388" s="3"/>
      <c r="I388" s="5" t="s">
        <v>1128</v>
      </c>
      <c r="J388" s="3">
        <v>25793</v>
      </c>
      <c r="K388" s="3" t="s">
        <v>612</v>
      </c>
      <c r="O388" s="3" t="s">
        <v>76</v>
      </c>
      <c r="P388" s="3" t="s">
        <v>2</v>
      </c>
      <c r="T388" s="3" t="s">
        <v>1120</v>
      </c>
      <c r="U388" s="3">
        <v>14459818</v>
      </c>
      <c r="V388" s="3" t="s">
        <v>1121</v>
      </c>
      <c r="W388" s="3" t="s">
        <v>5</v>
      </c>
      <c r="X388" s="3">
        <v>3300</v>
      </c>
      <c r="Y388" s="3" t="s">
        <v>6</v>
      </c>
      <c r="Z388" s="3" t="s">
        <v>7</v>
      </c>
      <c r="AA388" s="3">
        <v>376</v>
      </c>
      <c r="AB388" s="3">
        <v>154692309</v>
      </c>
      <c r="AC388" s="3" t="s">
        <v>1122</v>
      </c>
      <c r="AD388" s="3">
        <v>9</v>
      </c>
      <c r="AE388" s="3">
        <v>48471</v>
      </c>
      <c r="AF388" s="3">
        <v>111483</v>
      </c>
      <c r="AG388" s="3">
        <v>0</v>
      </c>
      <c r="AH388" s="3">
        <v>0</v>
      </c>
      <c r="AI388" s="3">
        <v>0</v>
      </c>
      <c r="AJ388" s="3">
        <v>0</v>
      </c>
      <c r="AK388" s="3" t="s">
        <v>1213</v>
      </c>
      <c r="AL388" s="3" t="s">
        <v>10</v>
      </c>
    </row>
    <row r="389" spans="1:38" x14ac:dyDescent="0.25">
      <c r="A389" t="s">
        <v>1058</v>
      </c>
      <c r="B389">
        <f>COUNTIFS(F:F,F383)</f>
        <v>4</v>
      </c>
      <c r="C389">
        <f>COUNTIFS(D:D,D383,F:F,F383)</f>
        <v>1</v>
      </c>
      <c r="D389" t="str">
        <f>LEFT(A389,5)</f>
        <v>21837</v>
      </c>
      <c r="E389" t="s">
        <v>1059</v>
      </c>
      <c r="F389" t="str">
        <f>CONCATENATE("W",E389)</f>
        <v>WDDMH4DB7EN075436</v>
      </c>
      <c r="G389" t="s">
        <v>1180</v>
      </c>
      <c r="I389" s="1" t="s">
        <v>1128</v>
      </c>
      <c r="J389">
        <v>24280</v>
      </c>
      <c r="K389" t="s">
        <v>308</v>
      </c>
      <c r="L389" s="1">
        <v>0.66666666666666663</v>
      </c>
      <c r="M389">
        <v>242800</v>
      </c>
      <c r="N389">
        <v>1</v>
      </c>
      <c r="O389" t="s">
        <v>21</v>
      </c>
      <c r="P389" t="s">
        <v>15</v>
      </c>
      <c r="Q389" t="s">
        <v>181</v>
      </c>
      <c r="R389">
        <v>30708379456</v>
      </c>
      <c r="S389" t="s">
        <v>182</v>
      </c>
      <c r="T389" t="s">
        <v>183</v>
      </c>
      <c r="U389">
        <v>3304</v>
      </c>
      <c r="V389" t="s">
        <v>6</v>
      </c>
      <c r="W389" t="s">
        <v>7</v>
      </c>
      <c r="X389">
        <v>376</v>
      </c>
      <c r="Y389">
        <v>4481488</v>
      </c>
      <c r="AC389">
        <v>9</v>
      </c>
      <c r="AD389">
        <v>42727</v>
      </c>
      <c r="AE389">
        <v>76909</v>
      </c>
      <c r="AF389">
        <v>0</v>
      </c>
      <c r="AG389">
        <v>180</v>
      </c>
      <c r="AH389">
        <v>608318</v>
      </c>
      <c r="AI389" t="s">
        <v>9</v>
      </c>
      <c r="AJ389" t="s">
        <v>10</v>
      </c>
    </row>
    <row r="390" spans="1:38" x14ac:dyDescent="0.25">
      <c r="A390" t="s">
        <v>678</v>
      </c>
      <c r="B390">
        <f>COUNTIFS(F:F,F384)</f>
        <v>4</v>
      </c>
      <c r="C390">
        <f>COUNTIFS(D:D,D384,F:F,F384)</f>
        <v>1</v>
      </c>
      <c r="D390" s="3" t="s">
        <v>1377</v>
      </c>
      <c r="E390" s="3" t="s">
        <v>679</v>
      </c>
      <c r="F390" s="3" t="str">
        <f>CONCATENATE("W", E390)</f>
        <v>WDDGF4JB1DF923729</v>
      </c>
      <c r="G390" s="3" t="s">
        <v>1167</v>
      </c>
      <c r="H390" s="3"/>
      <c r="I390" s="5" t="s">
        <v>1128</v>
      </c>
      <c r="J390" s="3">
        <v>43326</v>
      </c>
      <c r="K390" s="3" t="s">
        <v>567</v>
      </c>
      <c r="O390" s="3" t="s">
        <v>680</v>
      </c>
      <c r="P390" s="3" t="s">
        <v>15</v>
      </c>
      <c r="T390" s="3" t="s">
        <v>681</v>
      </c>
      <c r="U390" s="3">
        <v>20288183970</v>
      </c>
      <c r="V390" s="3" t="s">
        <v>682</v>
      </c>
      <c r="W390" s="3" t="s">
        <v>5</v>
      </c>
      <c r="X390" s="3">
        <v>3300</v>
      </c>
      <c r="Y390" s="3" t="s">
        <v>6</v>
      </c>
      <c r="Z390" s="3" t="s">
        <v>7</v>
      </c>
      <c r="AA390" s="3">
        <v>376</v>
      </c>
      <c r="AB390" s="3">
        <v>154248790</v>
      </c>
      <c r="AC390" s="3"/>
      <c r="AD390" s="3">
        <v>9</v>
      </c>
      <c r="AE390" s="3">
        <v>42727</v>
      </c>
      <c r="AF390" s="3">
        <v>21364</v>
      </c>
      <c r="AG390" s="3">
        <v>0</v>
      </c>
      <c r="AH390" s="3">
        <v>600</v>
      </c>
      <c r="AI390" s="3">
        <v>0</v>
      </c>
      <c r="AJ390" s="3">
        <v>0</v>
      </c>
      <c r="AK390" s="3" t="s">
        <v>1213</v>
      </c>
      <c r="AL390" s="3" t="s">
        <v>10</v>
      </c>
    </row>
    <row r="391" spans="1:38" x14ac:dyDescent="0.25">
      <c r="A391" t="s">
        <v>1092</v>
      </c>
      <c r="B391">
        <f>COUNTIFS(F:F,F385)</f>
        <v>4</v>
      </c>
      <c r="C391">
        <f>COUNTIFS(D:D,D385,F:F,F385)</f>
        <v>1</v>
      </c>
      <c r="D391" t="str">
        <f>LEFT(A391,5)</f>
        <v>21839</v>
      </c>
      <c r="E391" t="s">
        <v>1093</v>
      </c>
      <c r="F391" t="str">
        <f>CONCATENATE("W",E391)</f>
        <v>WDDGF4JB2DF921908</v>
      </c>
      <c r="G391" t="s">
        <v>1168</v>
      </c>
      <c r="I391" s="1" t="s">
        <v>1128</v>
      </c>
      <c r="J391">
        <v>31485</v>
      </c>
      <c r="K391" t="s">
        <v>308</v>
      </c>
      <c r="L391" s="1">
        <v>0.72916666666666663</v>
      </c>
      <c r="M391">
        <v>314850</v>
      </c>
      <c r="N391">
        <v>1</v>
      </c>
      <c r="O391" t="s">
        <v>21</v>
      </c>
      <c r="P391" t="s">
        <v>15</v>
      </c>
      <c r="Q391" t="s">
        <v>1094</v>
      </c>
      <c r="R391">
        <v>20247239848</v>
      </c>
      <c r="S391" t="s">
        <v>1095</v>
      </c>
      <c r="T391" t="s">
        <v>142</v>
      </c>
      <c r="U391">
        <v>3315</v>
      </c>
      <c r="V391" t="s">
        <v>6</v>
      </c>
      <c r="W391" t="s">
        <v>7</v>
      </c>
      <c r="X391">
        <v>3754</v>
      </c>
      <c r="Y391">
        <v>423315</v>
      </c>
      <c r="AA391" t="s">
        <v>1096</v>
      </c>
      <c r="AB391" t="s">
        <v>949</v>
      </c>
      <c r="AC391">
        <v>9</v>
      </c>
      <c r="AD391">
        <v>42727</v>
      </c>
      <c r="AE391">
        <v>123908</v>
      </c>
      <c r="AF391">
        <v>0</v>
      </c>
      <c r="AG391">
        <v>290</v>
      </c>
      <c r="AH391">
        <v>427498</v>
      </c>
      <c r="AI391" t="s">
        <v>9</v>
      </c>
      <c r="AJ391" t="s">
        <v>10</v>
      </c>
    </row>
    <row r="392" spans="1:38" x14ac:dyDescent="0.25">
      <c r="A392" t="s">
        <v>307</v>
      </c>
      <c r="B392">
        <f>COUNTIFS(F:F,F386)</f>
        <v>2</v>
      </c>
      <c r="C392">
        <f>COUNTIFS(D:D,D386,F:F,F386)</f>
        <v>1</v>
      </c>
      <c r="D392" t="str">
        <f>LEFT(A392,5)</f>
        <v>21840</v>
      </c>
      <c r="E392" t="s">
        <v>300</v>
      </c>
      <c r="F392" t="str">
        <f>CONCATENATE("W",E392)</f>
        <v>WDDBF4DB1EJ081785</v>
      </c>
      <c r="G392" t="s">
        <v>1149</v>
      </c>
      <c r="H392">
        <v>2013</v>
      </c>
      <c r="I392" s="1" t="s">
        <v>1128</v>
      </c>
      <c r="J392">
        <v>22679</v>
      </c>
      <c r="K392" t="s">
        <v>308</v>
      </c>
      <c r="L392" s="1">
        <v>0.68125000000000002</v>
      </c>
      <c r="M392">
        <v>226790</v>
      </c>
      <c r="N392">
        <v>1</v>
      </c>
      <c r="O392" t="s">
        <v>309</v>
      </c>
      <c r="P392" t="s">
        <v>15</v>
      </c>
      <c r="Q392" t="s">
        <v>302</v>
      </c>
      <c r="R392">
        <v>30687841081</v>
      </c>
      <c r="S392" t="s">
        <v>303</v>
      </c>
      <c r="T392" t="s">
        <v>304</v>
      </c>
      <c r="U392">
        <v>3350</v>
      </c>
      <c r="V392" t="s">
        <v>6</v>
      </c>
      <c r="W392" t="s">
        <v>7</v>
      </c>
      <c r="X392">
        <v>376</v>
      </c>
      <c r="Y392">
        <v>4456516</v>
      </c>
      <c r="AC392">
        <v>9</v>
      </c>
      <c r="AD392">
        <v>42727</v>
      </c>
      <c r="AE392">
        <v>38454</v>
      </c>
      <c r="AF392">
        <v>907500</v>
      </c>
      <c r="AG392">
        <v>90</v>
      </c>
      <c r="AH392">
        <v>949523</v>
      </c>
      <c r="AI392" t="s">
        <v>9</v>
      </c>
      <c r="AJ392" t="s">
        <v>10</v>
      </c>
    </row>
    <row r="393" spans="1:38" x14ac:dyDescent="0.25">
      <c r="A393" t="s">
        <v>299</v>
      </c>
      <c r="B393">
        <f>COUNTIFS(F:F,F387)</f>
        <v>4</v>
      </c>
      <c r="C393">
        <f>COUNTIFS(D:D,D387,F:F,F387)</f>
        <v>1</v>
      </c>
      <c r="D393" s="3" t="s">
        <v>1297</v>
      </c>
      <c r="E393" s="3" t="s">
        <v>300</v>
      </c>
      <c r="F393" s="3" t="str">
        <f>CONCATENATE("W", E393)</f>
        <v>WDDBF4DB1EJ081785</v>
      </c>
      <c r="G393" s="3" t="s">
        <v>1149</v>
      </c>
      <c r="H393" s="3">
        <v>2013</v>
      </c>
      <c r="I393" s="5" t="s">
        <v>1128</v>
      </c>
      <c r="J393" s="3">
        <v>22679</v>
      </c>
      <c r="K393" s="3" t="s">
        <v>33</v>
      </c>
      <c r="O393" s="3" t="s">
        <v>301</v>
      </c>
      <c r="P393" s="3" t="s">
        <v>15</v>
      </c>
      <c r="T393" s="3" t="s">
        <v>302</v>
      </c>
      <c r="U393" s="3">
        <v>30687841081</v>
      </c>
      <c r="V393" s="3" t="s">
        <v>303</v>
      </c>
      <c r="W393" s="3" t="s">
        <v>304</v>
      </c>
      <c r="X393" s="3">
        <v>3350</v>
      </c>
      <c r="Y393" s="3" t="s">
        <v>6</v>
      </c>
      <c r="Z393" s="3" t="s">
        <v>7</v>
      </c>
      <c r="AA393" s="3">
        <v>376</v>
      </c>
      <c r="AB393" s="3">
        <v>4456516</v>
      </c>
      <c r="AC393" s="3"/>
      <c r="AD393" s="3">
        <v>9</v>
      </c>
      <c r="AE393" s="3">
        <v>42727</v>
      </c>
      <c r="AF393" s="3">
        <v>0</v>
      </c>
      <c r="AG393" s="3">
        <v>0</v>
      </c>
      <c r="AH393" s="3">
        <v>430</v>
      </c>
      <c r="AI393" s="3">
        <v>0</v>
      </c>
      <c r="AJ393" s="3">
        <v>0</v>
      </c>
      <c r="AK393" s="3" t="s">
        <v>1213</v>
      </c>
      <c r="AL393" s="3" t="s">
        <v>10</v>
      </c>
    </row>
    <row r="394" spans="1:38" x14ac:dyDescent="0.25">
      <c r="A394" t="s">
        <v>568</v>
      </c>
      <c r="B394">
        <f>COUNTIFS(F:F,F388)</f>
        <v>2</v>
      </c>
      <c r="C394">
        <f>COUNTIFS(D:D,D388,F:F,F388)</f>
        <v>1</v>
      </c>
      <c r="D394" t="str">
        <f>LEFT(A394,5)</f>
        <v>21844</v>
      </c>
      <c r="E394" t="s">
        <v>564</v>
      </c>
      <c r="F394" t="str">
        <f>CONCATENATE("W",E394)</f>
        <v>WDCGG9AB9EG196477</v>
      </c>
      <c r="G394" t="s">
        <v>1147</v>
      </c>
      <c r="H394">
        <v>2014</v>
      </c>
      <c r="I394" s="1" t="s">
        <v>1128</v>
      </c>
      <c r="J394">
        <v>82774</v>
      </c>
      <c r="K394" t="s">
        <v>569</v>
      </c>
      <c r="L394" s="1">
        <v>0.6875</v>
      </c>
      <c r="M394">
        <v>827740</v>
      </c>
      <c r="N394">
        <v>1</v>
      </c>
      <c r="O394" t="s">
        <v>570</v>
      </c>
      <c r="P394" t="s">
        <v>15</v>
      </c>
      <c r="Q394" t="s">
        <v>16</v>
      </c>
      <c r="R394">
        <v>20111877794</v>
      </c>
      <c r="S394" t="s">
        <v>17</v>
      </c>
      <c r="T394" t="s">
        <v>5</v>
      </c>
      <c r="U394">
        <v>3300</v>
      </c>
      <c r="V394" t="s">
        <v>6</v>
      </c>
      <c r="W394" t="s">
        <v>7</v>
      </c>
      <c r="X394">
        <v>376</v>
      </c>
      <c r="Y394">
        <v>459709815</v>
      </c>
      <c r="AC394">
        <v>9</v>
      </c>
      <c r="AD394">
        <v>42727</v>
      </c>
      <c r="AE394">
        <v>166635</v>
      </c>
      <c r="AF394">
        <v>0</v>
      </c>
      <c r="AG394">
        <v>390</v>
      </c>
      <c r="AH394">
        <v>473336</v>
      </c>
      <c r="AI394" t="s">
        <v>9</v>
      </c>
      <c r="AJ394" t="s">
        <v>10</v>
      </c>
    </row>
    <row r="395" spans="1:38" x14ac:dyDescent="0.25">
      <c r="A395" t="s">
        <v>563</v>
      </c>
      <c r="B395">
        <f>COUNTIFS(F:F,F389)</f>
        <v>2</v>
      </c>
      <c r="C395">
        <f>COUNTIFS(D:D,D389,F:F,F389)</f>
        <v>1</v>
      </c>
      <c r="D395" s="3" t="s">
        <v>1293</v>
      </c>
      <c r="E395" s="3" t="s">
        <v>564</v>
      </c>
      <c r="F395" s="3" t="str">
        <f>CONCATENATE("W", E395)</f>
        <v>WDCGG9AB9EG196477</v>
      </c>
      <c r="G395" s="3" t="s">
        <v>1147</v>
      </c>
      <c r="H395" s="3">
        <v>2014</v>
      </c>
      <c r="I395" s="5" t="s">
        <v>1128</v>
      </c>
      <c r="J395" s="3">
        <v>82774</v>
      </c>
      <c r="K395" s="3" t="s">
        <v>255</v>
      </c>
      <c r="O395" s="3" t="s">
        <v>565</v>
      </c>
      <c r="P395" s="3" t="s">
        <v>15</v>
      </c>
      <c r="T395" s="3" t="s">
        <v>16</v>
      </c>
      <c r="U395" s="3">
        <v>20111877794</v>
      </c>
      <c r="V395" s="3" t="s">
        <v>17</v>
      </c>
      <c r="W395" s="3" t="s">
        <v>5</v>
      </c>
      <c r="X395" s="3">
        <v>3300</v>
      </c>
      <c r="Y395" s="3" t="s">
        <v>6</v>
      </c>
      <c r="Z395" s="3" t="s">
        <v>7</v>
      </c>
      <c r="AA395" s="3">
        <v>376</v>
      </c>
      <c r="AB395" s="3">
        <v>459709815</v>
      </c>
      <c r="AC395" s="3"/>
      <c r="AD395" s="3">
        <v>9</v>
      </c>
      <c r="AE395" s="3">
        <v>48471</v>
      </c>
      <c r="AF395" s="3">
        <v>218120</v>
      </c>
      <c r="AG395" s="3">
        <v>0</v>
      </c>
      <c r="AH395" s="3">
        <v>190</v>
      </c>
      <c r="AI395" s="3">
        <v>0</v>
      </c>
      <c r="AJ395" s="3">
        <v>0</v>
      </c>
      <c r="AK395" s="3" t="s">
        <v>1213</v>
      </c>
      <c r="AL395" s="3" t="s">
        <v>10</v>
      </c>
    </row>
    <row r="396" spans="1:38" x14ac:dyDescent="0.25">
      <c r="A396" t="s">
        <v>730</v>
      </c>
      <c r="B396">
        <f>COUNTIFS(F:F,F390)</f>
        <v>2</v>
      </c>
      <c r="C396">
        <f>COUNTIFS(D:D,D390,F:F,F390)</f>
        <v>1</v>
      </c>
      <c r="D396" s="3" t="s">
        <v>1412</v>
      </c>
      <c r="E396" s="3" t="s">
        <v>724</v>
      </c>
      <c r="F396" s="3" t="str">
        <f>CONCATENATE("W", E396)</f>
        <v>WDDGJ4HB5EG151266</v>
      </c>
      <c r="G396" s="3" t="s">
        <v>1162</v>
      </c>
      <c r="H396" s="3"/>
      <c r="I396" s="5" t="s">
        <v>1128</v>
      </c>
      <c r="J396" s="3">
        <v>70813</v>
      </c>
      <c r="K396" s="3" t="s">
        <v>416</v>
      </c>
      <c r="O396" s="3" t="s">
        <v>21</v>
      </c>
      <c r="P396" s="3" t="s">
        <v>2</v>
      </c>
      <c r="T396" s="3" t="s">
        <v>726</v>
      </c>
      <c r="U396" s="3">
        <v>20058215865</v>
      </c>
      <c r="V396" s="3" t="s">
        <v>727</v>
      </c>
      <c r="W396" s="3" t="s">
        <v>728</v>
      </c>
      <c r="X396" s="3">
        <v>3228</v>
      </c>
      <c r="Y396" s="3" t="s">
        <v>729</v>
      </c>
      <c r="Z396" s="3" t="s">
        <v>7</v>
      </c>
      <c r="AA396" s="3">
        <v>345</v>
      </c>
      <c r="AB396" s="3">
        <v>156620964</v>
      </c>
      <c r="AC396" s="3"/>
      <c r="AD396" s="3">
        <v>9</v>
      </c>
      <c r="AE396" s="3">
        <v>48471</v>
      </c>
      <c r="AF396" s="3">
        <v>213272</v>
      </c>
      <c r="AG396" s="3">
        <v>0</v>
      </c>
      <c r="AH396" s="3">
        <v>120</v>
      </c>
      <c r="AI396" s="3">
        <v>0</v>
      </c>
      <c r="AJ396" s="3">
        <v>0</v>
      </c>
      <c r="AK396" s="3" t="s">
        <v>1213</v>
      </c>
      <c r="AL396" s="3" t="s">
        <v>10</v>
      </c>
    </row>
    <row r="397" spans="1:38" x14ac:dyDescent="0.25">
      <c r="A397" t="s">
        <v>981</v>
      </c>
      <c r="B397">
        <f>COUNTIFS(F:F,F391)</f>
        <v>2</v>
      </c>
      <c r="C397">
        <f>COUNTIFS(D:D,D391,F:F,F391)</f>
        <v>1</v>
      </c>
      <c r="D397" t="str">
        <f>LEFT(A397,5)</f>
        <v>21851</v>
      </c>
      <c r="E397" t="s">
        <v>976</v>
      </c>
      <c r="F397" t="str">
        <f>CONCATENATE("W",E397)</f>
        <v>WDDGJ4HB8DG054707</v>
      </c>
      <c r="G397" t="s">
        <v>1162</v>
      </c>
      <c r="I397" s="1" t="s">
        <v>1128</v>
      </c>
      <c r="J397">
        <v>41839</v>
      </c>
      <c r="K397" t="s">
        <v>447</v>
      </c>
      <c r="L397" s="1">
        <v>0.75</v>
      </c>
      <c r="M397">
        <v>418390</v>
      </c>
      <c r="N397">
        <v>1</v>
      </c>
      <c r="O397" t="s">
        <v>982</v>
      </c>
      <c r="P397" t="s">
        <v>15</v>
      </c>
      <c r="Q397" t="s">
        <v>977</v>
      </c>
      <c r="R397">
        <v>33713586809</v>
      </c>
      <c r="S397" t="s">
        <v>978</v>
      </c>
      <c r="T397" t="s">
        <v>979</v>
      </c>
      <c r="U397">
        <v>3300</v>
      </c>
      <c r="V397" t="s">
        <v>6</v>
      </c>
      <c r="W397" t="s">
        <v>7</v>
      </c>
      <c r="X397">
        <v>376</v>
      </c>
      <c r="Y397">
        <v>4437329</v>
      </c>
      <c r="AA397" t="s">
        <v>980</v>
      </c>
      <c r="AB397" t="s">
        <v>342</v>
      </c>
      <c r="AC397">
        <v>9</v>
      </c>
      <c r="AD397">
        <v>42727</v>
      </c>
      <c r="AE397">
        <v>42727</v>
      </c>
      <c r="AF397">
        <v>0</v>
      </c>
      <c r="AG397">
        <v>100</v>
      </c>
      <c r="AH397">
        <v>0</v>
      </c>
      <c r="AI397" t="s">
        <v>9</v>
      </c>
      <c r="AJ397" t="s">
        <v>10</v>
      </c>
    </row>
    <row r="398" spans="1:38" x14ac:dyDescent="0.25">
      <c r="A398" t="s">
        <v>639</v>
      </c>
      <c r="B398">
        <f>COUNTIFS(F:F,F392)</f>
        <v>6</v>
      </c>
      <c r="C398">
        <f>COUNTIFS(D:D,D392,F:F,F392)</f>
        <v>2</v>
      </c>
      <c r="D398" s="3" t="s">
        <v>1438</v>
      </c>
      <c r="E398" s="3" t="s">
        <v>637</v>
      </c>
      <c r="F398" s="3" t="str">
        <f>CONCATENATE("W", E398)</f>
        <v>WDDMH4DB0EN054587</v>
      </c>
      <c r="G398" s="3" t="s">
        <v>1154</v>
      </c>
      <c r="H398" s="3">
        <v>2013</v>
      </c>
      <c r="I398" s="5" t="s">
        <v>1128</v>
      </c>
      <c r="J398" s="3">
        <v>71310</v>
      </c>
      <c r="K398" s="3" t="s">
        <v>640</v>
      </c>
      <c r="O398" s="3" t="s">
        <v>641</v>
      </c>
      <c r="P398" s="3" t="s">
        <v>15</v>
      </c>
      <c r="T398" s="3" t="s">
        <v>181</v>
      </c>
      <c r="U398" s="3">
        <v>30708379456</v>
      </c>
      <c r="V398" s="3" t="s">
        <v>182</v>
      </c>
      <c r="W398" s="3" t="s">
        <v>183</v>
      </c>
      <c r="X398" s="3">
        <v>3304</v>
      </c>
      <c r="Y398" s="3" t="s">
        <v>6</v>
      </c>
      <c r="Z398" s="3" t="s">
        <v>7</v>
      </c>
      <c r="AA398" s="3">
        <v>376</v>
      </c>
      <c r="AB398" s="3">
        <v>4481488</v>
      </c>
      <c r="AC398" s="3"/>
      <c r="AD398" s="3">
        <v>9</v>
      </c>
      <c r="AE398" s="3">
        <v>42727</v>
      </c>
      <c r="AF398" s="3">
        <v>149545</v>
      </c>
      <c r="AG398" s="3">
        <v>0</v>
      </c>
      <c r="AH398" s="3">
        <v>50</v>
      </c>
      <c r="AI398" s="3">
        <v>0</v>
      </c>
      <c r="AJ398" s="3">
        <v>0</v>
      </c>
      <c r="AK398" s="3" t="s">
        <v>1213</v>
      </c>
      <c r="AL398" s="3" t="s">
        <v>10</v>
      </c>
    </row>
    <row r="399" spans="1:38" x14ac:dyDescent="0.25">
      <c r="A399" t="s">
        <v>589</v>
      </c>
      <c r="B399">
        <f>COUNTIFS(F:F,F393)</f>
        <v>6</v>
      </c>
      <c r="C399">
        <f>COUNTIFS(D:D,D393,F:F,F393)</f>
        <v>2</v>
      </c>
      <c r="D399" t="str">
        <f>LEFT(A399,5)</f>
        <v>21853</v>
      </c>
      <c r="E399" t="s">
        <v>590</v>
      </c>
      <c r="F399" t="str">
        <f>CONCATENATE("W",E399)</f>
        <v>WDDMH4DB1EN054467</v>
      </c>
      <c r="G399" t="s">
        <v>1154</v>
      </c>
      <c r="H399">
        <v>2013</v>
      </c>
      <c r="I399" s="1" t="s">
        <v>1128</v>
      </c>
      <c r="J399">
        <v>17999</v>
      </c>
      <c r="K399" t="s">
        <v>447</v>
      </c>
      <c r="L399" s="1">
        <v>0.72916666666666663</v>
      </c>
      <c r="M399">
        <v>179990</v>
      </c>
      <c r="N399">
        <v>1</v>
      </c>
      <c r="O399" t="s">
        <v>346</v>
      </c>
      <c r="P399" t="s">
        <v>2</v>
      </c>
      <c r="Q399" t="s">
        <v>591</v>
      </c>
      <c r="R399">
        <v>20084073</v>
      </c>
      <c r="S399" t="s">
        <v>592</v>
      </c>
      <c r="T399" t="s">
        <v>5</v>
      </c>
      <c r="U399">
        <v>3300</v>
      </c>
      <c r="V399" t="s">
        <v>6</v>
      </c>
      <c r="W399" t="s">
        <v>7</v>
      </c>
      <c r="X399" t="s">
        <v>593</v>
      </c>
      <c r="Y399">
        <v>54658558</v>
      </c>
      <c r="AA399" t="s">
        <v>155</v>
      </c>
      <c r="AB399" t="s">
        <v>156</v>
      </c>
      <c r="AC399">
        <v>9</v>
      </c>
      <c r="AD399">
        <v>48471</v>
      </c>
      <c r="AE399">
        <v>111483</v>
      </c>
      <c r="AF399">
        <v>65000</v>
      </c>
      <c r="AG399">
        <v>230</v>
      </c>
      <c r="AH399">
        <v>423187</v>
      </c>
      <c r="AI399" t="s">
        <v>9</v>
      </c>
      <c r="AJ399" t="s">
        <v>10</v>
      </c>
    </row>
    <row r="400" spans="1:38" x14ac:dyDescent="0.25">
      <c r="A400" t="s">
        <v>975</v>
      </c>
      <c r="B400">
        <f>COUNTIFS(F:F,F394)</f>
        <v>6</v>
      </c>
      <c r="C400">
        <f>COUNTIFS(D:D,D394,F:F,F394)</f>
        <v>2</v>
      </c>
      <c r="D400" s="3" t="s">
        <v>1413</v>
      </c>
      <c r="E400" s="3" t="s">
        <v>976</v>
      </c>
      <c r="F400" s="3" t="str">
        <f>CONCATENATE("W", E400)</f>
        <v>WDDGJ4HB8DG054707</v>
      </c>
      <c r="G400" s="3" t="s">
        <v>1162</v>
      </c>
      <c r="H400" s="3"/>
      <c r="I400" s="5" t="s">
        <v>1128</v>
      </c>
      <c r="J400" s="3">
        <v>41839</v>
      </c>
      <c r="K400" s="3" t="s">
        <v>289</v>
      </c>
      <c r="O400" s="3" t="s">
        <v>165</v>
      </c>
      <c r="P400" s="3" t="s">
        <v>2</v>
      </c>
      <c r="T400" s="3" t="s">
        <v>977</v>
      </c>
      <c r="U400" s="3">
        <v>33713586809</v>
      </c>
      <c r="V400" s="3" t="s">
        <v>978</v>
      </c>
      <c r="W400" s="3" t="s">
        <v>979</v>
      </c>
      <c r="X400" s="3">
        <v>3300</v>
      </c>
      <c r="Y400" s="3" t="s">
        <v>6</v>
      </c>
      <c r="Z400" s="3" t="s">
        <v>7</v>
      </c>
      <c r="AA400" s="3">
        <v>376</v>
      </c>
      <c r="AB400" s="3">
        <v>4437329</v>
      </c>
      <c r="AC400" s="3" t="s">
        <v>980</v>
      </c>
      <c r="AD400" s="3">
        <v>9</v>
      </c>
      <c r="AE400" s="3">
        <v>48471</v>
      </c>
      <c r="AF400" s="3">
        <v>96942</v>
      </c>
      <c r="AG400" s="3">
        <v>0</v>
      </c>
      <c r="AH400" s="3">
        <v>130</v>
      </c>
      <c r="AI400" s="3">
        <v>0</v>
      </c>
      <c r="AJ400" s="3">
        <v>0</v>
      </c>
      <c r="AK400" s="3" t="s">
        <v>1213</v>
      </c>
      <c r="AL400" s="3" t="s">
        <v>10</v>
      </c>
    </row>
    <row r="401" spans="1:38" x14ac:dyDescent="0.25">
      <c r="A401" t="s">
        <v>445</v>
      </c>
      <c r="B401">
        <f>COUNTIFS(F:F,F395)</f>
        <v>6</v>
      </c>
      <c r="C401">
        <f>COUNTIFS(D:D,D395,F:F,F395)</f>
        <v>2</v>
      </c>
      <c r="D401" t="str">
        <f>LEFT(A401,5)</f>
        <v>21856</v>
      </c>
      <c r="E401" t="s">
        <v>446</v>
      </c>
      <c r="F401" t="str">
        <f>CONCATENATE("W",E401)</f>
        <v>WDDGJ4HB8EG225957</v>
      </c>
      <c r="G401" t="s">
        <v>1174</v>
      </c>
      <c r="H401">
        <v>2014</v>
      </c>
      <c r="I401" s="1" t="s">
        <v>1128</v>
      </c>
      <c r="J401">
        <v>13265</v>
      </c>
      <c r="K401" t="s">
        <v>447</v>
      </c>
      <c r="L401" s="1">
        <v>0.66666666666666663</v>
      </c>
      <c r="M401">
        <v>132650</v>
      </c>
      <c r="N401">
        <v>1</v>
      </c>
      <c r="O401" t="s">
        <v>199</v>
      </c>
      <c r="P401" t="s">
        <v>15</v>
      </c>
      <c r="Q401" t="s">
        <v>448</v>
      </c>
      <c r="R401">
        <v>20132805564</v>
      </c>
      <c r="S401" t="s">
        <v>449</v>
      </c>
      <c r="T401" t="s">
        <v>142</v>
      </c>
      <c r="U401">
        <v>3315</v>
      </c>
      <c r="V401" t="s">
        <v>6</v>
      </c>
      <c r="W401" t="s">
        <v>7</v>
      </c>
      <c r="X401">
        <v>3754</v>
      </c>
      <c r="Y401">
        <v>422091</v>
      </c>
      <c r="AC401">
        <v>9</v>
      </c>
      <c r="AD401">
        <v>48471</v>
      </c>
      <c r="AE401">
        <v>67859</v>
      </c>
      <c r="AF401">
        <v>0</v>
      </c>
      <c r="AG401">
        <v>140</v>
      </c>
      <c r="AH401">
        <v>386864</v>
      </c>
      <c r="AI401" t="s">
        <v>9</v>
      </c>
      <c r="AJ401" t="s">
        <v>10</v>
      </c>
    </row>
    <row r="402" spans="1:38" x14ac:dyDescent="0.25">
      <c r="A402" t="s">
        <v>774</v>
      </c>
      <c r="B402">
        <f>COUNTIFS(F:F,F396)</f>
        <v>4</v>
      </c>
      <c r="C402">
        <f>COUNTIFS(D:D,D396,F:F,F396)</f>
        <v>1</v>
      </c>
      <c r="D402" s="3" t="s">
        <v>1255</v>
      </c>
      <c r="E402" s="3" t="s">
        <v>775</v>
      </c>
      <c r="F402" s="3" t="str">
        <f>CONCATENATE("W", E402)</f>
        <v>WDCDA5HB4EA297531</v>
      </c>
      <c r="G402" s="3" t="s">
        <v>1145</v>
      </c>
      <c r="H402" s="3">
        <v>2014</v>
      </c>
      <c r="I402" s="5" t="s">
        <v>1128</v>
      </c>
      <c r="J402" s="3">
        <v>12314</v>
      </c>
      <c r="K402" s="3" t="s">
        <v>567</v>
      </c>
      <c r="O402" s="3" t="s">
        <v>776</v>
      </c>
      <c r="P402" s="3" t="s">
        <v>15</v>
      </c>
      <c r="Q402" s="3" t="s">
        <v>777</v>
      </c>
      <c r="R402" s="3">
        <v>30707342729</v>
      </c>
      <c r="S402" s="3" t="s">
        <v>778</v>
      </c>
      <c r="T402" s="3" t="s">
        <v>183</v>
      </c>
      <c r="U402" s="3">
        <v>3304</v>
      </c>
      <c r="V402" s="3" t="s">
        <v>6</v>
      </c>
      <c r="W402" s="3" t="s">
        <v>7</v>
      </c>
      <c r="X402" s="3">
        <v>3751</v>
      </c>
      <c r="Y402" s="3">
        <v>425990</v>
      </c>
      <c r="AC402" s="3"/>
      <c r="AD402" s="3">
        <v>9</v>
      </c>
      <c r="AE402" s="3">
        <v>48471</v>
      </c>
      <c r="AF402" s="3">
        <v>0</v>
      </c>
      <c r="AG402" s="3">
        <v>0</v>
      </c>
      <c r="AH402" s="3">
        <v>220</v>
      </c>
      <c r="AI402" s="3">
        <v>0</v>
      </c>
      <c r="AJ402" s="3">
        <v>0</v>
      </c>
      <c r="AK402" s="3" t="s">
        <v>1213</v>
      </c>
      <c r="AL402" s="3" t="s">
        <v>10</v>
      </c>
    </row>
    <row r="403" spans="1:38" x14ac:dyDescent="0.25">
      <c r="A403" t="s">
        <v>1060</v>
      </c>
      <c r="B403">
        <f>COUNTIFS(F:F,F397)</f>
        <v>4</v>
      </c>
      <c r="C403">
        <f>COUNTIFS(D:D,D397,F:F,F397)</f>
        <v>1</v>
      </c>
      <c r="D403" t="str">
        <f>LEFT(A403,5)</f>
        <v>21864</v>
      </c>
      <c r="E403" t="s">
        <v>1061</v>
      </c>
      <c r="F403" t="str">
        <f>CONCATENATE("W",E403)</f>
        <v>WDCDA5HB9EA269224</v>
      </c>
      <c r="G403" t="s">
        <v>1145</v>
      </c>
      <c r="I403" s="1" t="s">
        <v>1128</v>
      </c>
      <c r="J403">
        <v>48814</v>
      </c>
      <c r="K403" t="s">
        <v>416</v>
      </c>
      <c r="L403" s="1">
        <v>0.5</v>
      </c>
      <c r="M403">
        <v>488140</v>
      </c>
      <c r="N403">
        <v>1</v>
      </c>
      <c r="O403" t="s">
        <v>199</v>
      </c>
      <c r="P403" t="s">
        <v>15</v>
      </c>
      <c r="Q403" t="s">
        <v>1062</v>
      </c>
      <c r="R403">
        <v>33624853429</v>
      </c>
      <c r="S403" t="s">
        <v>1063</v>
      </c>
      <c r="T403" t="s">
        <v>5</v>
      </c>
      <c r="U403">
        <v>3300</v>
      </c>
      <c r="V403" t="s">
        <v>6</v>
      </c>
      <c r="W403" t="s">
        <v>7</v>
      </c>
      <c r="X403">
        <v>376</v>
      </c>
      <c r="Y403">
        <v>4457777</v>
      </c>
      <c r="AA403" t="s">
        <v>1064</v>
      </c>
      <c r="AB403" t="s">
        <v>1065</v>
      </c>
      <c r="AC403">
        <v>9</v>
      </c>
      <c r="AD403">
        <v>48471</v>
      </c>
      <c r="AE403">
        <v>82401</v>
      </c>
      <c r="AF403">
        <v>0</v>
      </c>
      <c r="AG403">
        <v>170</v>
      </c>
      <c r="AH403">
        <v>556806</v>
      </c>
      <c r="AI403" t="s">
        <v>9</v>
      </c>
      <c r="AJ403" t="s">
        <v>10</v>
      </c>
    </row>
    <row r="404" spans="1:38" x14ac:dyDescent="0.25">
      <c r="A404" t="s">
        <v>415</v>
      </c>
      <c r="B404">
        <f>COUNTIFS(F:F,F398)</f>
        <v>4</v>
      </c>
      <c r="C404">
        <f>COUNTIFS(D:D,D398,F:F,F398)</f>
        <v>1</v>
      </c>
      <c r="D404" t="str">
        <f>LEFT(A404,5)</f>
        <v>21872</v>
      </c>
      <c r="E404" t="s">
        <v>411</v>
      </c>
      <c r="F404" t="str">
        <f>CONCATENATE("W",E404)</f>
        <v>WDDMH4DB9EN064647</v>
      </c>
      <c r="G404" t="s">
        <v>1154</v>
      </c>
      <c r="H404">
        <v>2013</v>
      </c>
      <c r="I404" s="1" t="s">
        <v>1128</v>
      </c>
      <c r="J404">
        <v>49338</v>
      </c>
      <c r="K404" t="s">
        <v>416</v>
      </c>
      <c r="L404" s="1">
        <v>0.73958333333333337</v>
      </c>
      <c r="M404">
        <v>493380</v>
      </c>
      <c r="N404">
        <v>1</v>
      </c>
      <c r="O404" t="s">
        <v>417</v>
      </c>
      <c r="P404" t="s">
        <v>15</v>
      </c>
      <c r="Q404" t="s">
        <v>181</v>
      </c>
      <c r="R404">
        <v>30708379456</v>
      </c>
      <c r="S404" t="s">
        <v>182</v>
      </c>
      <c r="T404" t="s">
        <v>183</v>
      </c>
      <c r="U404">
        <v>3304</v>
      </c>
      <c r="V404" t="s">
        <v>6</v>
      </c>
      <c r="W404" t="s">
        <v>7</v>
      </c>
      <c r="X404">
        <v>376</v>
      </c>
      <c r="Y404">
        <v>4481488</v>
      </c>
      <c r="AC404">
        <v>9</v>
      </c>
      <c r="AD404">
        <v>42727</v>
      </c>
      <c r="AE404">
        <v>102545</v>
      </c>
      <c r="AF404">
        <v>0</v>
      </c>
      <c r="AG404">
        <v>240</v>
      </c>
      <c r="AH404">
        <v>869009</v>
      </c>
      <c r="AI404" t="s">
        <v>9</v>
      </c>
      <c r="AJ404" t="s">
        <v>10</v>
      </c>
    </row>
    <row r="405" spans="1:38" x14ac:dyDescent="0.25">
      <c r="A405" t="s">
        <v>410</v>
      </c>
      <c r="B405">
        <f>COUNTIFS(F:F,F399)</f>
        <v>2</v>
      </c>
      <c r="C405">
        <f>COUNTIFS(D:D,D399,F:F,F399)</f>
        <v>1</v>
      </c>
      <c r="D405" s="3" t="s">
        <v>1446</v>
      </c>
      <c r="E405" s="3" t="s">
        <v>411</v>
      </c>
      <c r="F405" s="3" t="str">
        <f>CONCATENATE("W", E405)</f>
        <v>WDDMH4DB9EN064647</v>
      </c>
      <c r="G405" s="3" t="s">
        <v>1154</v>
      </c>
      <c r="H405" s="3">
        <v>2013</v>
      </c>
      <c r="I405" s="5" t="s">
        <v>1128</v>
      </c>
      <c r="J405" s="3">
        <v>49338</v>
      </c>
      <c r="K405" s="3" t="s">
        <v>191</v>
      </c>
      <c r="O405" s="3" t="s">
        <v>412</v>
      </c>
      <c r="P405" s="3" t="s">
        <v>15</v>
      </c>
      <c r="T405" s="3" t="s">
        <v>181</v>
      </c>
      <c r="U405" s="3">
        <v>30708379456</v>
      </c>
      <c r="V405" s="3" t="s">
        <v>182</v>
      </c>
      <c r="W405" s="3" t="s">
        <v>183</v>
      </c>
      <c r="X405" s="3">
        <v>3304</v>
      </c>
      <c r="Y405" s="3" t="s">
        <v>6</v>
      </c>
      <c r="Z405" s="3" t="s">
        <v>7</v>
      </c>
      <c r="AA405" s="3">
        <v>376</v>
      </c>
      <c r="AB405" s="3">
        <v>4481488</v>
      </c>
      <c r="AC405" s="3"/>
      <c r="AD405" s="3">
        <v>9</v>
      </c>
      <c r="AE405" s="3">
        <v>42727</v>
      </c>
      <c r="AF405" s="3">
        <v>0</v>
      </c>
      <c r="AG405" s="3">
        <v>0</v>
      </c>
      <c r="AH405" s="3">
        <v>180</v>
      </c>
      <c r="AI405" s="3">
        <v>0</v>
      </c>
      <c r="AJ405" s="3">
        <v>0</v>
      </c>
      <c r="AK405" s="3" t="s">
        <v>1213</v>
      </c>
      <c r="AL405" s="3" t="s">
        <v>10</v>
      </c>
    </row>
    <row r="406" spans="1:38" x14ac:dyDescent="0.25">
      <c r="A406" t="s">
        <v>168</v>
      </c>
      <c r="B406">
        <f>COUNTIFS(F:F,F400)</f>
        <v>4</v>
      </c>
      <c r="C406">
        <f>COUNTIFS(D:D,D400,F:F,F400)</f>
        <v>1</v>
      </c>
      <c r="D406" s="3" t="s">
        <v>1410</v>
      </c>
      <c r="E406" s="3" t="s">
        <v>169</v>
      </c>
      <c r="F406" s="3" t="str">
        <f>CONCATENATE("W", E406)</f>
        <v>WDDGJ4HB3DG057370</v>
      </c>
      <c r="G406" s="3" t="s">
        <v>1174</v>
      </c>
      <c r="H406" s="3">
        <v>2013</v>
      </c>
      <c r="I406" s="5" t="s">
        <v>1128</v>
      </c>
      <c r="J406" s="3">
        <v>29165</v>
      </c>
      <c r="K406" s="3" t="s">
        <v>170</v>
      </c>
      <c r="O406" s="3" t="s">
        <v>171</v>
      </c>
      <c r="P406" s="3" t="s">
        <v>172</v>
      </c>
      <c r="T406" s="3" t="s">
        <v>173</v>
      </c>
      <c r="U406" s="3">
        <v>210312</v>
      </c>
      <c r="V406" s="3" t="s">
        <v>174</v>
      </c>
      <c r="W406" s="3" t="s">
        <v>175</v>
      </c>
      <c r="X406" s="3">
        <v>0</v>
      </c>
      <c r="Y406" s="3" t="s">
        <v>176</v>
      </c>
      <c r="Z406" s="3" t="s">
        <v>177</v>
      </c>
      <c r="AA406" s="3">
        <v>-376</v>
      </c>
      <c r="AB406" s="3">
        <v>154565572</v>
      </c>
      <c r="AC406" s="3"/>
      <c r="AD406" s="3"/>
      <c r="AE406" s="3">
        <v>48471</v>
      </c>
      <c r="AF406" s="3">
        <v>72707</v>
      </c>
      <c r="AG406" s="3">
        <v>0</v>
      </c>
      <c r="AH406" s="3">
        <v>370</v>
      </c>
      <c r="AI406" s="3">
        <v>0</v>
      </c>
      <c r="AJ406" s="3">
        <v>0</v>
      </c>
      <c r="AK406" s="3" t="s">
        <v>1213</v>
      </c>
      <c r="AL406" s="3" t="s">
        <v>10</v>
      </c>
    </row>
    <row r="407" spans="1:38" x14ac:dyDescent="0.25">
      <c r="A407" t="s">
        <v>730</v>
      </c>
      <c r="B407">
        <f>COUNTIFS(F:F,F401)</f>
        <v>2</v>
      </c>
      <c r="C407">
        <f>COUNTIFS(D:D,D401,F:F,F401)</f>
        <v>1</v>
      </c>
      <c r="D407" t="str">
        <f>LEFT(A407,5)</f>
        <v>21873</v>
      </c>
      <c r="E407" t="s">
        <v>724</v>
      </c>
      <c r="F407" t="str">
        <f>CONCATENATE("W",E407)</f>
        <v>WDDGJ4HB5EG151266</v>
      </c>
      <c r="G407" t="s">
        <v>1174</v>
      </c>
      <c r="H407">
        <v>2013</v>
      </c>
      <c r="I407" s="1" t="s">
        <v>1128</v>
      </c>
      <c r="J407">
        <v>70813</v>
      </c>
      <c r="K407" t="s">
        <v>416</v>
      </c>
      <c r="L407" s="1">
        <v>0.64097222222222217</v>
      </c>
      <c r="M407">
        <v>708130</v>
      </c>
      <c r="N407">
        <v>1</v>
      </c>
      <c r="O407" t="s">
        <v>21</v>
      </c>
      <c r="P407" t="s">
        <v>15</v>
      </c>
      <c r="Q407" t="s">
        <v>726</v>
      </c>
      <c r="R407">
        <v>20058215865</v>
      </c>
      <c r="S407" t="s">
        <v>727</v>
      </c>
      <c r="T407" t="s">
        <v>728</v>
      </c>
      <c r="U407">
        <v>3228</v>
      </c>
      <c r="V407" t="s">
        <v>729</v>
      </c>
      <c r="W407" t="s">
        <v>7</v>
      </c>
      <c r="X407">
        <v>345</v>
      </c>
      <c r="Y407">
        <v>156620964</v>
      </c>
      <c r="AC407">
        <v>9</v>
      </c>
      <c r="AD407">
        <v>48471</v>
      </c>
      <c r="AE407">
        <v>213272</v>
      </c>
      <c r="AF407">
        <v>0</v>
      </c>
      <c r="AG407">
        <v>440</v>
      </c>
      <c r="AH407">
        <v>233379</v>
      </c>
      <c r="AI407" t="s">
        <v>9</v>
      </c>
      <c r="AJ407" t="s">
        <v>10</v>
      </c>
    </row>
    <row r="408" spans="1:38" x14ac:dyDescent="0.25">
      <c r="A408" t="s">
        <v>490</v>
      </c>
      <c r="B408">
        <f>COUNTIFS(F:F,F402)</f>
        <v>2</v>
      </c>
      <c r="C408">
        <f>COUNTIFS(D:D,D402,F:F,F402)</f>
        <v>1</v>
      </c>
      <c r="D408" t="str">
        <f>LEFT(A408,5)</f>
        <v>21874</v>
      </c>
      <c r="E408" t="s">
        <v>483</v>
      </c>
      <c r="F408" t="str">
        <f>CONCATENATE("W",E408)</f>
        <v>WDDGF08X98F112843</v>
      </c>
      <c r="G408" t="s">
        <v>1157</v>
      </c>
      <c r="H408">
        <v>2008</v>
      </c>
      <c r="I408" s="1" t="s">
        <v>1128</v>
      </c>
      <c r="J408">
        <v>109736</v>
      </c>
      <c r="K408" t="s">
        <v>491</v>
      </c>
      <c r="L408" s="1">
        <v>0.54166666666666663</v>
      </c>
      <c r="M408">
        <v>1097360</v>
      </c>
      <c r="N408">
        <v>1</v>
      </c>
      <c r="O408" t="s">
        <v>492</v>
      </c>
      <c r="P408" t="s">
        <v>15</v>
      </c>
      <c r="Q408" t="s">
        <v>485</v>
      </c>
      <c r="R408">
        <v>20075420235</v>
      </c>
      <c r="S408" t="s">
        <v>486</v>
      </c>
      <c r="T408" t="s">
        <v>304</v>
      </c>
      <c r="U408">
        <v>3350</v>
      </c>
      <c r="V408" t="s">
        <v>6</v>
      </c>
      <c r="W408" t="s">
        <v>7</v>
      </c>
      <c r="X408">
        <v>3758</v>
      </c>
      <c r="Y408">
        <v>422726</v>
      </c>
      <c r="AC408">
        <v>9</v>
      </c>
      <c r="AD408">
        <v>48471</v>
      </c>
      <c r="AE408">
        <v>121178</v>
      </c>
      <c r="AF408">
        <v>0</v>
      </c>
      <c r="AG408">
        <v>250</v>
      </c>
      <c r="AH408">
        <v>0</v>
      </c>
      <c r="AI408" t="s">
        <v>9</v>
      </c>
      <c r="AJ408" t="s">
        <v>10</v>
      </c>
    </row>
    <row r="409" spans="1:38" x14ac:dyDescent="0.25">
      <c r="A409" t="s">
        <v>482</v>
      </c>
      <c r="B409">
        <f>COUNTIFS(F:F,F403)</f>
        <v>2</v>
      </c>
      <c r="C409">
        <f>COUNTIFS(D:D,D403,F:F,F403)</f>
        <v>1</v>
      </c>
      <c r="D409" s="3" t="s">
        <v>1319</v>
      </c>
      <c r="E409" s="3" t="s">
        <v>483</v>
      </c>
      <c r="F409" s="3" t="str">
        <f>CONCATENATE("W", E409)</f>
        <v>WDDGF08X98F112843</v>
      </c>
      <c r="G409" s="3" t="s">
        <v>1157</v>
      </c>
      <c r="H409" s="3">
        <v>2008</v>
      </c>
      <c r="I409" s="5" t="s">
        <v>1128</v>
      </c>
      <c r="J409" s="3">
        <v>109736</v>
      </c>
      <c r="K409" s="3" t="s">
        <v>211</v>
      </c>
      <c r="O409" s="3" t="s">
        <v>484</v>
      </c>
      <c r="P409" s="3" t="s">
        <v>15</v>
      </c>
      <c r="T409" s="3" t="s">
        <v>485</v>
      </c>
      <c r="U409" s="3">
        <v>20075420235</v>
      </c>
      <c r="V409" s="3" t="s">
        <v>486</v>
      </c>
      <c r="W409" s="3" t="s">
        <v>304</v>
      </c>
      <c r="X409" s="3">
        <v>3350</v>
      </c>
      <c r="Y409" s="3" t="s">
        <v>6</v>
      </c>
      <c r="Z409" s="3" t="s">
        <v>7</v>
      </c>
      <c r="AA409" s="3">
        <v>3758</v>
      </c>
      <c r="AB409" s="3">
        <v>422726</v>
      </c>
      <c r="AC409" s="3"/>
      <c r="AD409" s="3">
        <v>9</v>
      </c>
      <c r="AE409" s="3">
        <v>42727</v>
      </c>
      <c r="AF409" s="3">
        <v>51272</v>
      </c>
      <c r="AG409" s="3">
        <v>0</v>
      </c>
      <c r="AH409" s="3">
        <v>280</v>
      </c>
      <c r="AI409" s="3">
        <v>0</v>
      </c>
      <c r="AJ409" s="3">
        <v>0</v>
      </c>
      <c r="AK409" s="3" t="s">
        <v>1213</v>
      </c>
      <c r="AL409" s="3" t="s">
        <v>10</v>
      </c>
    </row>
    <row r="410" spans="1:38" x14ac:dyDescent="0.25">
      <c r="A410" t="s">
        <v>785</v>
      </c>
      <c r="B410">
        <f>COUNTIFS(F:F,F404)</f>
        <v>6</v>
      </c>
      <c r="C410">
        <f>COUNTIFS(D:D,D404,F:F,F404)</f>
        <v>2</v>
      </c>
      <c r="D410" s="3" t="s">
        <v>1366</v>
      </c>
      <c r="E410" s="3" t="s">
        <v>780</v>
      </c>
      <c r="F410" s="3" t="str">
        <f>CONCATENATE("W", E410)</f>
        <v>WDDGF4HB7BA412235</v>
      </c>
      <c r="G410" s="3" t="s">
        <v>1164</v>
      </c>
      <c r="H410" s="3"/>
      <c r="I410" s="5" t="s">
        <v>1128</v>
      </c>
      <c r="J410" s="3">
        <v>63042</v>
      </c>
      <c r="K410" s="3" t="s">
        <v>345</v>
      </c>
      <c r="O410" s="3" t="s">
        <v>76</v>
      </c>
      <c r="P410" s="3" t="s">
        <v>2</v>
      </c>
      <c r="T410" s="3" t="s">
        <v>781</v>
      </c>
      <c r="U410" s="3">
        <v>21781639</v>
      </c>
      <c r="V410" s="3" t="s">
        <v>782</v>
      </c>
      <c r="W410" s="3" t="s">
        <v>5</v>
      </c>
      <c r="X410" s="3">
        <v>3300</v>
      </c>
      <c r="Y410" s="3" t="s">
        <v>6</v>
      </c>
      <c r="Z410" s="3" t="s">
        <v>7</v>
      </c>
      <c r="AA410" s="3">
        <v>376</v>
      </c>
      <c r="AB410" s="3">
        <v>4429120</v>
      </c>
      <c r="AC410" s="3" t="s">
        <v>783</v>
      </c>
      <c r="AD410" s="3">
        <v>9</v>
      </c>
      <c r="AE410" s="3">
        <v>42727</v>
      </c>
      <c r="AF410" s="3">
        <v>0</v>
      </c>
      <c r="AG410" s="3">
        <v>0</v>
      </c>
      <c r="AH410" s="3">
        <v>530</v>
      </c>
      <c r="AI410" s="3">
        <v>0</v>
      </c>
      <c r="AJ410" s="3">
        <v>0</v>
      </c>
      <c r="AK410" s="3" t="s">
        <v>1213</v>
      </c>
      <c r="AL410" s="3" t="s">
        <v>10</v>
      </c>
    </row>
    <row r="411" spans="1:38" x14ac:dyDescent="0.25">
      <c r="A411" t="s">
        <v>61</v>
      </c>
      <c r="B411">
        <f>COUNTIFS(F:F,F405)</f>
        <v>6</v>
      </c>
      <c r="C411">
        <f>COUNTIFS(D:D,D405,F:F,F405)</f>
        <v>2</v>
      </c>
      <c r="D411" t="str">
        <f>LEFT(A411,5)</f>
        <v>21891</v>
      </c>
      <c r="E411" t="s">
        <v>56</v>
      </c>
      <c r="F411" t="str">
        <f>CONCATENATE("W",E411)</f>
        <v>WDDGF4HB9EA846967</v>
      </c>
      <c r="G411" t="s">
        <v>1164</v>
      </c>
      <c r="I411" s="1" t="s">
        <v>1128</v>
      </c>
      <c r="J411">
        <v>26802</v>
      </c>
      <c r="K411" t="s">
        <v>62</v>
      </c>
      <c r="L411" s="1">
        <v>0.75</v>
      </c>
      <c r="M411">
        <v>268020</v>
      </c>
      <c r="N411">
        <v>1</v>
      </c>
      <c r="O411" t="s">
        <v>63</v>
      </c>
      <c r="P411" t="s">
        <v>2</v>
      </c>
      <c r="Q411" t="s">
        <v>59</v>
      </c>
      <c r="R411">
        <v>17675855</v>
      </c>
      <c r="S411" t="s">
        <v>60</v>
      </c>
      <c r="T411" t="s">
        <v>5</v>
      </c>
      <c r="U411">
        <v>3300</v>
      </c>
      <c r="V411" t="s">
        <v>6</v>
      </c>
      <c r="W411" t="s">
        <v>7</v>
      </c>
      <c r="X411">
        <v>376</v>
      </c>
      <c r="Y411">
        <v>154517721</v>
      </c>
      <c r="AC411">
        <v>9</v>
      </c>
      <c r="AD411">
        <v>48471</v>
      </c>
      <c r="AE411">
        <v>48471</v>
      </c>
      <c r="AF411">
        <v>0</v>
      </c>
      <c r="AG411">
        <v>100</v>
      </c>
      <c r="AH411">
        <v>252427</v>
      </c>
      <c r="AI411" t="s">
        <v>9</v>
      </c>
      <c r="AJ411" t="s">
        <v>10</v>
      </c>
    </row>
    <row r="412" spans="1:38" x14ac:dyDescent="0.25">
      <c r="A412" t="s">
        <v>1077</v>
      </c>
      <c r="B412">
        <f>COUNTIFS(F:F,F406)</f>
        <v>2</v>
      </c>
      <c r="C412">
        <f>COUNTIFS(D:D,D406,F:F,F406)</f>
        <v>1</v>
      </c>
      <c r="D412" s="3" t="s">
        <v>1361</v>
      </c>
      <c r="E412" s="3" t="s">
        <v>1078</v>
      </c>
      <c r="F412" s="3" t="str">
        <f>CONCATENATE("W", E412)</f>
        <v>WDDGF4HB5DA707014</v>
      </c>
      <c r="G412" s="3" t="s">
        <v>1162</v>
      </c>
      <c r="H412" s="3">
        <v>2013</v>
      </c>
      <c r="I412" s="5" t="s">
        <v>1128</v>
      </c>
      <c r="J412" s="3">
        <v>13417</v>
      </c>
      <c r="K412" s="3" t="s">
        <v>222</v>
      </c>
      <c r="O412" s="3" t="s">
        <v>76</v>
      </c>
      <c r="P412" s="3" t="s">
        <v>2</v>
      </c>
      <c r="T412" s="3" t="s">
        <v>1079</v>
      </c>
      <c r="U412" s="3">
        <v>13376276</v>
      </c>
      <c r="V412" s="3" t="s">
        <v>1080</v>
      </c>
      <c r="W412" s="3" t="s">
        <v>5</v>
      </c>
      <c r="X412" s="3">
        <v>3300</v>
      </c>
      <c r="Y412" s="3" t="s">
        <v>6</v>
      </c>
      <c r="Z412" s="3" t="s">
        <v>7</v>
      </c>
      <c r="AA412" s="3">
        <v>376</v>
      </c>
      <c r="AB412" s="3">
        <v>154411472</v>
      </c>
      <c r="AC412" s="3" t="s">
        <v>1081</v>
      </c>
      <c r="AD412" s="3">
        <v>9</v>
      </c>
      <c r="AE412" s="3">
        <v>48471</v>
      </c>
      <c r="AF412" s="3">
        <v>63012</v>
      </c>
      <c r="AG412" s="3">
        <v>0</v>
      </c>
      <c r="AH412" s="3">
        <v>280</v>
      </c>
      <c r="AI412" s="3">
        <v>0</v>
      </c>
      <c r="AJ412" s="3">
        <v>0</v>
      </c>
      <c r="AK412" s="3" t="s">
        <v>1213</v>
      </c>
      <c r="AL412" s="3" t="s">
        <v>10</v>
      </c>
    </row>
    <row r="413" spans="1:38" hidden="1" x14ac:dyDescent="0.25">
      <c r="A413" t="s">
        <v>649</v>
      </c>
      <c r="D413" t="str">
        <f>LEFT(A413,5)</f>
        <v>21810</v>
      </c>
      <c r="E413" t="s">
        <v>650</v>
      </c>
      <c r="F413" t="str">
        <f>CONCATENATE("W",E413)</f>
        <v>WDDHF5KB2EA802490</v>
      </c>
      <c r="G413" t="s">
        <v>1177</v>
      </c>
      <c r="H413">
        <v>2013</v>
      </c>
      <c r="I413" s="1" t="s">
        <v>1128</v>
      </c>
      <c r="J413">
        <v>2796</v>
      </c>
      <c r="K413" t="s">
        <v>651</v>
      </c>
      <c r="L413" s="1">
        <v>0.66666666666666663</v>
      </c>
      <c r="M413">
        <v>27960</v>
      </c>
      <c r="N413">
        <v>1</v>
      </c>
      <c r="O413" t="s">
        <v>653</v>
      </c>
      <c r="P413">
        <v>20085473671</v>
      </c>
      <c r="S413" t="s">
        <v>654</v>
      </c>
      <c r="T413" t="s">
        <v>5</v>
      </c>
      <c r="U413">
        <v>3300</v>
      </c>
      <c r="V413" t="s">
        <v>6</v>
      </c>
      <c r="W413" t="s">
        <v>7</v>
      </c>
      <c r="X413">
        <v>3764</v>
      </c>
      <c r="Y413">
        <v>425372</v>
      </c>
      <c r="AC413">
        <v>9</v>
      </c>
      <c r="AD413">
        <v>42727</v>
      </c>
      <c r="AE413">
        <v>4273</v>
      </c>
      <c r="AF413">
        <v>0</v>
      </c>
      <c r="AG413">
        <v>10</v>
      </c>
      <c r="AH413">
        <v>7648</v>
      </c>
      <c r="AI413" t="s">
        <v>9</v>
      </c>
      <c r="AJ413" t="s">
        <v>10</v>
      </c>
    </row>
    <row r="414" spans="1:38" hidden="1" x14ac:dyDescent="0.25">
      <c r="A414" t="s">
        <v>649</v>
      </c>
      <c r="D414" s="3" t="s">
        <v>1425</v>
      </c>
      <c r="E414" s="3" t="s">
        <v>650</v>
      </c>
      <c r="F414" s="3" t="str">
        <f>CONCATENATE("W", E414)</f>
        <v>WDDHF5KB2EA802490</v>
      </c>
      <c r="G414" s="3" t="s">
        <v>1177</v>
      </c>
      <c r="H414" s="3">
        <v>2014</v>
      </c>
      <c r="I414" s="5" t="s">
        <v>1128</v>
      </c>
      <c r="J414" s="3">
        <v>2796</v>
      </c>
      <c r="K414" s="3" t="s">
        <v>651</v>
      </c>
      <c r="O414" s="3" t="s">
        <v>652</v>
      </c>
      <c r="P414" s="3" t="s">
        <v>2</v>
      </c>
      <c r="T414" s="3" t="s">
        <v>653</v>
      </c>
      <c r="U414" s="3">
        <v>20085473671</v>
      </c>
      <c r="V414" s="3" t="s">
        <v>654</v>
      </c>
      <c r="W414" s="3" t="s">
        <v>5</v>
      </c>
      <c r="X414" s="3">
        <v>3300</v>
      </c>
      <c r="Y414" s="3" t="s">
        <v>6</v>
      </c>
      <c r="Z414" s="3" t="s">
        <v>7</v>
      </c>
      <c r="AA414" s="3">
        <v>3764</v>
      </c>
      <c r="AB414" s="3">
        <v>425372</v>
      </c>
      <c r="AC414" s="3"/>
      <c r="AD414" s="3">
        <v>9</v>
      </c>
      <c r="AE414" s="3">
        <v>42727</v>
      </c>
      <c r="AF414" s="3">
        <v>4273</v>
      </c>
      <c r="AG414" s="3">
        <v>0</v>
      </c>
      <c r="AH414" s="3">
        <v>430</v>
      </c>
      <c r="AI414" s="3">
        <v>0</v>
      </c>
      <c r="AJ414" s="3">
        <v>0</v>
      </c>
      <c r="AK414" s="3" t="s">
        <v>1213</v>
      </c>
      <c r="AL414" s="3" t="s">
        <v>10</v>
      </c>
    </row>
    <row r="415" spans="1:38" hidden="1" x14ac:dyDescent="0.25">
      <c r="A415" t="s">
        <v>642</v>
      </c>
      <c r="D415" t="str">
        <f>LEFT(A415,5)</f>
        <v>21618</v>
      </c>
      <c r="E415" t="s">
        <v>643</v>
      </c>
      <c r="F415" t="str">
        <f>CONCATENATE("W",E415)</f>
        <v>WDDHF5KB9EA904580</v>
      </c>
      <c r="G415" t="s">
        <v>1177</v>
      </c>
      <c r="H415">
        <v>2014</v>
      </c>
      <c r="I415" s="1" t="s">
        <v>1128</v>
      </c>
      <c r="J415">
        <v>23034</v>
      </c>
      <c r="K415" t="s">
        <v>452</v>
      </c>
      <c r="L415" s="1">
        <v>0.72083333333333333</v>
      </c>
      <c r="M415">
        <v>230340</v>
      </c>
      <c r="N415">
        <v>1</v>
      </c>
      <c r="O415" t="s">
        <v>644</v>
      </c>
      <c r="P415" t="s">
        <v>2</v>
      </c>
      <c r="Q415" t="s">
        <v>645</v>
      </c>
      <c r="R415">
        <v>20106342599</v>
      </c>
      <c r="S415" t="s">
        <v>646</v>
      </c>
      <c r="T415" t="s">
        <v>5</v>
      </c>
      <c r="U415">
        <v>3300</v>
      </c>
      <c r="V415" t="s">
        <v>6</v>
      </c>
      <c r="W415" t="s">
        <v>7</v>
      </c>
      <c r="X415">
        <v>376</v>
      </c>
      <c r="Y415">
        <v>4437011</v>
      </c>
      <c r="AC415">
        <v>9</v>
      </c>
      <c r="AD415">
        <v>42727</v>
      </c>
      <c r="AE415">
        <v>47000</v>
      </c>
      <c r="AF415">
        <v>0</v>
      </c>
      <c r="AG415">
        <v>110</v>
      </c>
      <c r="AH415">
        <v>7648</v>
      </c>
      <c r="AI415" t="s">
        <v>9</v>
      </c>
      <c r="AJ415" t="s">
        <v>10</v>
      </c>
    </row>
    <row r="416" spans="1:38" x14ac:dyDescent="0.25">
      <c r="A416" t="s">
        <v>841</v>
      </c>
      <c r="B416">
        <f>COUNTIFS(F:F,F410)</f>
        <v>4</v>
      </c>
      <c r="C416">
        <f>COUNTIFS(D:D,D410,F:F,F410)</f>
        <v>1</v>
      </c>
      <c r="D416" s="3" t="s">
        <v>1316</v>
      </c>
      <c r="E416" s="3" t="s">
        <v>842</v>
      </c>
      <c r="F416" s="3" t="str">
        <f>CONCATENATE("W", E416)</f>
        <v>WDDFH3CB7BJ613883</v>
      </c>
      <c r="G416" s="3" t="s">
        <v>1156</v>
      </c>
      <c r="H416" s="3">
        <v>2012</v>
      </c>
      <c r="I416" s="5" t="s">
        <v>1128</v>
      </c>
      <c r="J416" s="3">
        <v>43463</v>
      </c>
      <c r="K416" s="3" t="s">
        <v>504</v>
      </c>
      <c r="O416" s="3" t="s">
        <v>843</v>
      </c>
      <c r="P416" s="3" t="s">
        <v>2</v>
      </c>
      <c r="T416" s="3" t="s">
        <v>844</v>
      </c>
      <c r="U416" s="3">
        <v>30361393</v>
      </c>
      <c r="V416" s="3" t="s">
        <v>845</v>
      </c>
      <c r="W416" s="3" t="s">
        <v>79</v>
      </c>
      <c r="X416" s="3">
        <v>3360</v>
      </c>
      <c r="Y416" s="3" t="s">
        <v>6</v>
      </c>
      <c r="Z416" s="3" t="s">
        <v>7</v>
      </c>
      <c r="AA416" s="3">
        <v>3755</v>
      </c>
      <c r="AB416" s="3">
        <v>427856</v>
      </c>
      <c r="AC416" s="3"/>
      <c r="AD416" s="3">
        <v>9</v>
      </c>
      <c r="AE416" s="3">
        <v>48471</v>
      </c>
      <c r="AF416" s="3">
        <v>290826</v>
      </c>
      <c r="AG416" s="3">
        <v>0</v>
      </c>
      <c r="AH416" s="3">
        <v>0</v>
      </c>
      <c r="AI416" s="3">
        <v>0</v>
      </c>
      <c r="AJ416" s="3">
        <v>0</v>
      </c>
      <c r="AK416" s="3" t="s">
        <v>1213</v>
      </c>
      <c r="AL416" s="3" t="s">
        <v>10</v>
      </c>
    </row>
    <row r="417" spans="1:38" hidden="1" x14ac:dyDescent="0.25">
      <c r="A417" t="s">
        <v>642</v>
      </c>
      <c r="D417" s="3" t="s">
        <v>1426</v>
      </c>
      <c r="E417" s="3" t="s">
        <v>643</v>
      </c>
      <c r="F417" s="3" t="str">
        <f>CONCATENATE("W", E417)</f>
        <v>WDDHF5KB9EA904580</v>
      </c>
      <c r="G417" s="3" t="s">
        <v>1177</v>
      </c>
      <c r="H417" s="3">
        <v>2014</v>
      </c>
      <c r="I417" s="5" t="s">
        <v>1128</v>
      </c>
      <c r="J417" s="3">
        <v>23034</v>
      </c>
      <c r="K417" s="3" t="s">
        <v>452</v>
      </c>
      <c r="O417" s="3" t="s">
        <v>644</v>
      </c>
      <c r="P417" s="3" t="s">
        <v>2</v>
      </c>
      <c r="T417" s="3" t="s">
        <v>645</v>
      </c>
      <c r="U417" s="3">
        <v>20106342599</v>
      </c>
      <c r="V417" s="3" t="s">
        <v>646</v>
      </c>
      <c r="W417" s="3" t="s">
        <v>5</v>
      </c>
      <c r="X417" s="3">
        <v>3300</v>
      </c>
      <c r="Y417" s="3" t="s">
        <v>6</v>
      </c>
      <c r="Z417" s="3" t="s">
        <v>7</v>
      </c>
      <c r="AA417" s="3">
        <v>376</v>
      </c>
      <c r="AB417" s="3">
        <v>4437011</v>
      </c>
      <c r="AC417" s="3"/>
      <c r="AD417" s="3">
        <v>9</v>
      </c>
      <c r="AE417" s="3">
        <v>42727</v>
      </c>
      <c r="AF417" s="3">
        <v>47000</v>
      </c>
      <c r="AG417" s="3">
        <v>0</v>
      </c>
      <c r="AH417" s="3">
        <v>320</v>
      </c>
      <c r="AI417" s="3">
        <v>0</v>
      </c>
      <c r="AJ417" s="3">
        <v>0</v>
      </c>
      <c r="AK417" s="3" t="s">
        <v>1213</v>
      </c>
      <c r="AL417" s="3" t="s">
        <v>10</v>
      </c>
    </row>
    <row r="418" spans="1:38" x14ac:dyDescent="0.25">
      <c r="A418" t="s">
        <v>1097</v>
      </c>
      <c r="B418">
        <f>COUNTIFS(F:F,F412)</f>
        <v>2</v>
      </c>
      <c r="C418">
        <f>COUNTIFS(D:D,D412,F:F,F412)</f>
        <v>1</v>
      </c>
      <c r="D418" t="str">
        <f>LEFT(A418,5)</f>
        <v>21903</v>
      </c>
      <c r="E418" t="s">
        <v>1098</v>
      </c>
      <c r="F418" t="str">
        <f>CONCATENATE("W",E418)</f>
        <v>WDDGF08X38A117937</v>
      </c>
      <c r="G418" t="s">
        <v>1157</v>
      </c>
      <c r="I418" s="1" t="s">
        <v>1128</v>
      </c>
      <c r="J418">
        <v>100010</v>
      </c>
      <c r="K418" t="s">
        <v>414</v>
      </c>
      <c r="L418" s="1">
        <v>0.54166666666666663</v>
      </c>
      <c r="M418">
        <v>1000100</v>
      </c>
      <c r="N418">
        <v>1</v>
      </c>
      <c r="O418" t="s">
        <v>1099</v>
      </c>
      <c r="P418" t="s">
        <v>15</v>
      </c>
      <c r="Q418" t="s">
        <v>1100</v>
      </c>
      <c r="R418">
        <v>20140360571</v>
      </c>
      <c r="S418" t="s">
        <v>1101</v>
      </c>
      <c r="T418" t="s">
        <v>304</v>
      </c>
      <c r="U418">
        <v>3350</v>
      </c>
      <c r="V418" t="s">
        <v>6</v>
      </c>
      <c r="W418" t="s">
        <v>7</v>
      </c>
      <c r="X418">
        <v>3758</v>
      </c>
      <c r="Y418">
        <v>422691</v>
      </c>
      <c r="AC418">
        <v>9</v>
      </c>
      <c r="AD418">
        <v>42727</v>
      </c>
      <c r="AE418">
        <v>8545</v>
      </c>
      <c r="AF418">
        <v>0</v>
      </c>
      <c r="AG418">
        <v>20</v>
      </c>
      <c r="AH418">
        <v>0</v>
      </c>
      <c r="AI418" t="s">
        <v>9</v>
      </c>
      <c r="AJ418" t="s">
        <v>10</v>
      </c>
    </row>
    <row r="419" spans="1:38" x14ac:dyDescent="0.25">
      <c r="B419">
        <f>COUNTIFS(F:F,F413)</f>
        <v>2</v>
      </c>
      <c r="C419">
        <f>COUNTIFS(D:D,D413,F:F,F413)</f>
        <v>1</v>
      </c>
      <c r="D419" s="3" t="s">
        <v>1223</v>
      </c>
      <c r="E419" s="3"/>
      <c r="F419" s="3" t="s">
        <v>1224</v>
      </c>
      <c r="G419" s="3" t="s">
        <v>1133</v>
      </c>
      <c r="H419" s="3">
        <v>2000</v>
      </c>
      <c r="I419" s="5" t="s">
        <v>1128</v>
      </c>
      <c r="J419" s="3">
        <v>173366</v>
      </c>
      <c r="K419" s="3" t="s">
        <v>13</v>
      </c>
      <c r="O419" s="3" t="s">
        <v>14</v>
      </c>
      <c r="P419" s="3" t="s">
        <v>15</v>
      </c>
      <c r="Q419" s="3" t="s">
        <v>16</v>
      </c>
      <c r="R419" s="3">
        <v>20111877794</v>
      </c>
      <c r="S419" s="3" t="s">
        <v>17</v>
      </c>
      <c r="T419" s="3" t="s">
        <v>5</v>
      </c>
      <c r="U419" s="3">
        <v>3300</v>
      </c>
      <c r="V419" s="3" t="s">
        <v>6</v>
      </c>
      <c r="W419" s="3" t="s">
        <v>7</v>
      </c>
      <c r="AA419" s="3">
        <v>376</v>
      </c>
      <c r="AB419" s="3">
        <v>459709815</v>
      </c>
      <c r="AC419" s="3"/>
      <c r="AD419" s="3">
        <v>9</v>
      </c>
      <c r="AE419" s="3">
        <v>42727</v>
      </c>
      <c r="AF419" s="3">
        <v>115363</v>
      </c>
      <c r="AG419" s="3">
        <v>0</v>
      </c>
      <c r="AH419" s="3">
        <v>230</v>
      </c>
      <c r="AI419" s="3">
        <v>0</v>
      </c>
      <c r="AJ419" s="3">
        <v>0</v>
      </c>
      <c r="AK419" s="3" t="s">
        <v>1213</v>
      </c>
      <c r="AL419" s="3" t="s">
        <v>10</v>
      </c>
    </row>
    <row r="420" spans="1:38" x14ac:dyDescent="0.25">
      <c r="A420" t="s">
        <v>1066</v>
      </c>
      <c r="B420">
        <f>COUNTIFS(F:F,F414)</f>
        <v>2</v>
      </c>
      <c r="C420">
        <f>COUNTIFS(D:D,D414,F:F,F414)</f>
        <v>1</v>
      </c>
      <c r="D420" t="str">
        <f>LEFT(A420,5)</f>
        <v>21904</v>
      </c>
      <c r="E420" t="s">
        <v>1067</v>
      </c>
      <c r="F420" t="str">
        <f>CONCATENATE("W",E420)</f>
        <v>WDBRF42J67A954693</v>
      </c>
      <c r="G420" t="s">
        <v>1134</v>
      </c>
      <c r="I420" s="1" t="s">
        <v>1128</v>
      </c>
      <c r="J420">
        <v>142347</v>
      </c>
      <c r="K420" t="s">
        <v>414</v>
      </c>
      <c r="L420" s="1">
        <v>0.72916666666666663</v>
      </c>
      <c r="M420">
        <v>1423470</v>
      </c>
      <c r="N420">
        <v>1</v>
      </c>
      <c r="O420" t="s">
        <v>76</v>
      </c>
      <c r="P420" t="s">
        <v>2</v>
      </c>
      <c r="Q420" t="s">
        <v>1068</v>
      </c>
      <c r="R420">
        <v>36058154</v>
      </c>
      <c r="S420" t="s">
        <v>1069</v>
      </c>
      <c r="T420" t="s">
        <v>5</v>
      </c>
      <c r="U420">
        <v>3300</v>
      </c>
      <c r="V420" t="s">
        <v>6</v>
      </c>
      <c r="W420" t="s">
        <v>7</v>
      </c>
      <c r="X420">
        <v>376</v>
      </c>
      <c r="Y420">
        <v>4440052</v>
      </c>
      <c r="AA420" t="s">
        <v>1070</v>
      </c>
      <c r="AB420" t="s">
        <v>1031</v>
      </c>
      <c r="AC420">
        <v>9</v>
      </c>
      <c r="AD420">
        <v>42727</v>
      </c>
      <c r="AE420">
        <v>98272</v>
      </c>
      <c r="AF420">
        <v>0</v>
      </c>
      <c r="AG420">
        <v>230</v>
      </c>
      <c r="AH420">
        <v>254554</v>
      </c>
      <c r="AI420" t="s">
        <v>9</v>
      </c>
      <c r="AJ420" t="s">
        <v>10</v>
      </c>
    </row>
    <row r="421" spans="1:38" x14ac:dyDescent="0.25">
      <c r="A421" t="s">
        <v>1058</v>
      </c>
      <c r="B421">
        <f>COUNTIFS(F:F,F415)</f>
        <v>4</v>
      </c>
      <c r="C421">
        <f>COUNTIFS(D:D,D415,F:F,F415)</f>
        <v>1</v>
      </c>
      <c r="D421" s="3" t="s">
        <v>1445</v>
      </c>
      <c r="E421" s="3" t="s">
        <v>1059</v>
      </c>
      <c r="F421" s="3" t="str">
        <f>CONCATENATE("W", E421)</f>
        <v>WDDMH4DB7EN075436</v>
      </c>
      <c r="G421" s="3" t="s">
        <v>1154</v>
      </c>
      <c r="H421" s="3">
        <v>2013</v>
      </c>
      <c r="I421" s="5" t="s">
        <v>1128</v>
      </c>
      <c r="J421" s="3">
        <v>24280</v>
      </c>
      <c r="K421" s="3" t="s">
        <v>308</v>
      </c>
      <c r="O421" s="3" t="s">
        <v>21</v>
      </c>
      <c r="P421" s="3" t="s">
        <v>15</v>
      </c>
      <c r="T421" s="3" t="s">
        <v>181</v>
      </c>
      <c r="U421" s="3">
        <v>30708379456</v>
      </c>
      <c r="V421" s="3" t="s">
        <v>182</v>
      </c>
      <c r="W421" s="3" t="s">
        <v>183</v>
      </c>
      <c r="X421" s="3">
        <v>3304</v>
      </c>
      <c r="Y421" s="3" t="s">
        <v>6</v>
      </c>
      <c r="Z421" s="3" t="s">
        <v>7</v>
      </c>
      <c r="AA421" s="3">
        <v>376</v>
      </c>
      <c r="AB421" s="3">
        <v>4481488</v>
      </c>
      <c r="AC421" s="3"/>
      <c r="AD421" s="3">
        <v>9</v>
      </c>
      <c r="AE421" s="3">
        <v>42727</v>
      </c>
      <c r="AF421" s="3">
        <v>76909</v>
      </c>
      <c r="AG421" s="3">
        <v>0</v>
      </c>
      <c r="AH421" s="3">
        <v>240</v>
      </c>
      <c r="AI421" s="3">
        <v>0</v>
      </c>
      <c r="AJ421" s="3">
        <v>0</v>
      </c>
      <c r="AK421" s="3" t="s">
        <v>1213</v>
      </c>
      <c r="AL421" s="3" t="s">
        <v>10</v>
      </c>
    </row>
    <row r="422" spans="1:38" x14ac:dyDescent="0.25">
      <c r="A422" t="s">
        <v>413</v>
      </c>
      <c r="B422">
        <f>COUNTIFS(F:F,F416)</f>
        <v>2</v>
      </c>
      <c r="C422">
        <f>COUNTIFS(D:D,D416,F:F,F416)</f>
        <v>1</v>
      </c>
      <c r="D422" t="str">
        <f>LEFT(A422,5)</f>
        <v>21908</v>
      </c>
      <c r="E422" t="s">
        <v>411</v>
      </c>
      <c r="F422" t="str">
        <f>CONCATENATE("W",E422)</f>
        <v>WDDMH4DB9EN064647</v>
      </c>
      <c r="G422" t="s">
        <v>1154</v>
      </c>
      <c r="H422">
        <v>2013</v>
      </c>
      <c r="I422" s="1" t="s">
        <v>1128</v>
      </c>
      <c r="J422">
        <v>49338</v>
      </c>
      <c r="K422" t="s">
        <v>414</v>
      </c>
      <c r="L422" s="1">
        <v>0.54166666666666663</v>
      </c>
      <c r="M422">
        <v>493380</v>
      </c>
      <c r="N422">
        <v>1</v>
      </c>
      <c r="O422" t="s">
        <v>76</v>
      </c>
      <c r="P422" t="s">
        <v>15</v>
      </c>
      <c r="Q422" t="s">
        <v>181</v>
      </c>
      <c r="R422">
        <v>30708379456</v>
      </c>
      <c r="S422" t="s">
        <v>182</v>
      </c>
      <c r="T422" t="s">
        <v>183</v>
      </c>
      <c r="U422">
        <v>3304</v>
      </c>
      <c r="V422" t="s">
        <v>6</v>
      </c>
      <c r="W422" t="s">
        <v>7</v>
      </c>
      <c r="X422">
        <v>376</v>
      </c>
      <c r="Y422">
        <v>4481488</v>
      </c>
      <c r="AC422">
        <v>9</v>
      </c>
      <c r="AD422">
        <v>42727</v>
      </c>
      <c r="AE422">
        <v>81181</v>
      </c>
      <c r="AF422">
        <v>0</v>
      </c>
      <c r="AG422">
        <v>190</v>
      </c>
      <c r="AH422">
        <v>382414</v>
      </c>
      <c r="AI422" t="s">
        <v>9</v>
      </c>
      <c r="AJ422" t="s">
        <v>10</v>
      </c>
    </row>
    <row r="423" spans="1:38" x14ac:dyDescent="0.25">
      <c r="A423" t="s">
        <v>31</v>
      </c>
      <c r="B423">
        <f>COUNTIFS(F:F,F417)</f>
        <v>4</v>
      </c>
      <c r="C423">
        <f>COUNTIFS(D:D,D417,F:F,F417)</f>
        <v>1</v>
      </c>
      <c r="D423" s="3" t="s">
        <v>1332</v>
      </c>
      <c r="E423" s="3" t="s">
        <v>32</v>
      </c>
      <c r="F423" s="3" t="str">
        <f>CONCATENATE("W", E423)</f>
        <v>WDDGF41X28F114936</v>
      </c>
      <c r="G423" s="3" t="s">
        <v>1159</v>
      </c>
      <c r="H423" s="3">
        <v>2008</v>
      </c>
      <c r="I423" s="5" t="s">
        <v>1128</v>
      </c>
      <c r="J423" s="3">
        <v>134811</v>
      </c>
      <c r="K423" s="3" t="s">
        <v>34</v>
      </c>
      <c r="O423" s="3" t="s">
        <v>35</v>
      </c>
      <c r="P423" s="3" t="s">
        <v>15</v>
      </c>
      <c r="T423" s="3" t="s">
        <v>36</v>
      </c>
      <c r="U423" s="3">
        <v>30672358430</v>
      </c>
      <c r="V423" s="3" t="s">
        <v>37</v>
      </c>
      <c r="W423" s="3" t="s">
        <v>38</v>
      </c>
      <c r="X423" s="3">
        <v>3334</v>
      </c>
      <c r="Y423" s="3" t="s">
        <v>6</v>
      </c>
      <c r="Z423" s="3" t="s">
        <v>7</v>
      </c>
      <c r="AA423" s="3">
        <v>3743</v>
      </c>
      <c r="AB423" s="3">
        <v>491444</v>
      </c>
      <c r="AC423" s="3"/>
      <c r="AD423" s="3">
        <v>9</v>
      </c>
      <c r="AE423" s="3">
        <v>48471</v>
      </c>
      <c r="AF423" s="3">
        <v>615582</v>
      </c>
      <c r="AG423" s="3">
        <v>0</v>
      </c>
      <c r="AH423" s="3">
        <v>0</v>
      </c>
      <c r="AI423" s="3">
        <v>0</v>
      </c>
      <c r="AJ423" s="3">
        <v>0</v>
      </c>
      <c r="AK423" s="3" t="s">
        <v>1213</v>
      </c>
      <c r="AL423" s="3" t="s">
        <v>10</v>
      </c>
    </row>
    <row r="424" spans="1:38" x14ac:dyDescent="0.25">
      <c r="A424" t="s">
        <v>571</v>
      </c>
      <c r="B424">
        <f>COUNTIFS(F:F,F418)</f>
        <v>2</v>
      </c>
      <c r="C424">
        <f>COUNTIFS(D:D,D418,F:F,F418)</f>
        <v>1</v>
      </c>
      <c r="D424" s="3" t="s">
        <v>1408</v>
      </c>
      <c r="E424" s="3" t="s">
        <v>572</v>
      </c>
      <c r="F424" s="3" t="str">
        <f>CONCATENATE("W", E424)</f>
        <v>WDDGJ4HB2DG017913</v>
      </c>
      <c r="G424" s="3" t="s">
        <v>1164</v>
      </c>
      <c r="H424" s="3">
        <v>2012</v>
      </c>
      <c r="I424" s="5" t="s">
        <v>1128</v>
      </c>
      <c r="J424" s="3">
        <v>19459</v>
      </c>
      <c r="K424" s="3" t="s">
        <v>498</v>
      </c>
      <c r="O424" s="3" t="s">
        <v>76</v>
      </c>
      <c r="P424" s="3" t="s">
        <v>2</v>
      </c>
      <c r="T424" s="3" t="s">
        <v>573</v>
      </c>
      <c r="U424" s="3">
        <v>14082888</v>
      </c>
      <c r="V424" s="3" t="s">
        <v>574</v>
      </c>
      <c r="W424" s="3" t="s">
        <v>575</v>
      </c>
      <c r="X424" s="3">
        <v>3357</v>
      </c>
      <c r="Y424" s="3" t="s">
        <v>6</v>
      </c>
      <c r="Z424" s="3" t="s">
        <v>7</v>
      </c>
      <c r="AA424" s="3">
        <v>3757</v>
      </c>
      <c r="AB424" s="3">
        <v>15408549</v>
      </c>
      <c r="AC424" s="3" t="s">
        <v>576</v>
      </c>
      <c r="AD424" s="3">
        <v>9</v>
      </c>
      <c r="AE424" s="3">
        <v>48471</v>
      </c>
      <c r="AF424" s="3">
        <v>116330</v>
      </c>
      <c r="AG424" s="3">
        <v>0</v>
      </c>
      <c r="AH424" s="3">
        <v>150</v>
      </c>
      <c r="AI424" s="3">
        <v>0</v>
      </c>
      <c r="AJ424" s="3">
        <v>0</v>
      </c>
      <c r="AK424" s="3" t="s">
        <v>1213</v>
      </c>
      <c r="AL424" s="3" t="s">
        <v>10</v>
      </c>
    </row>
    <row r="425" spans="1:38" x14ac:dyDescent="0.25">
      <c r="A425" t="s">
        <v>168</v>
      </c>
      <c r="B425">
        <f>COUNTIFS(F:F,F419)</f>
        <v>2</v>
      </c>
      <c r="C425">
        <f>COUNTIFS(D:D,D419,F:F,F419)</f>
        <v>1</v>
      </c>
      <c r="D425" t="str">
        <f>LEFT(A425,5)</f>
        <v>21919</v>
      </c>
      <c r="E425" t="s">
        <v>169</v>
      </c>
      <c r="F425" t="str">
        <f>CONCATENATE("W",E425)</f>
        <v>WDDGJ4HB3DG057370</v>
      </c>
      <c r="G425" t="s">
        <v>1162</v>
      </c>
      <c r="H425">
        <v>2013</v>
      </c>
      <c r="I425" s="1" t="s">
        <v>1128</v>
      </c>
      <c r="J425">
        <v>29165</v>
      </c>
      <c r="K425" t="s">
        <v>170</v>
      </c>
      <c r="L425" s="1">
        <v>0.54166666666666663</v>
      </c>
      <c r="M425">
        <v>291650</v>
      </c>
      <c r="N425">
        <v>1</v>
      </c>
      <c r="O425" t="s">
        <v>171</v>
      </c>
      <c r="P425" t="s">
        <v>172</v>
      </c>
      <c r="Q425" t="s">
        <v>173</v>
      </c>
      <c r="R425">
        <v>210312</v>
      </c>
      <c r="S425" t="s">
        <v>174</v>
      </c>
      <c r="T425" t="s">
        <v>175</v>
      </c>
      <c r="U425">
        <v>0</v>
      </c>
      <c r="V425" t="s">
        <v>176</v>
      </c>
      <c r="W425" t="s">
        <v>177</v>
      </c>
      <c r="X425">
        <v>-376</v>
      </c>
      <c r="Y425">
        <v>154565572</v>
      </c>
      <c r="AB425">
        <v>9</v>
      </c>
      <c r="AD425">
        <v>48471</v>
      </c>
      <c r="AE425">
        <v>72707</v>
      </c>
      <c r="AF425">
        <v>0</v>
      </c>
      <c r="AG425">
        <v>150</v>
      </c>
      <c r="AH425">
        <v>250109</v>
      </c>
      <c r="AI425" t="s">
        <v>9</v>
      </c>
      <c r="AJ425" t="s">
        <v>10</v>
      </c>
    </row>
    <row r="426" spans="1:38" x14ac:dyDescent="0.25">
      <c r="A426" t="s">
        <v>1071</v>
      </c>
      <c r="B426">
        <f>COUNTIFS(F:F,F420)</f>
        <v>2</v>
      </c>
      <c r="C426">
        <f>COUNTIFS(D:D,D420,F:F,F420)</f>
        <v>1</v>
      </c>
      <c r="D426" t="str">
        <f>LEFT(A426,5)</f>
        <v>21921</v>
      </c>
      <c r="E426" t="s">
        <v>1072</v>
      </c>
      <c r="F426" t="str">
        <f>CONCATENATE("W",E426)</f>
        <v>WDB2010241F658409</v>
      </c>
      <c r="G426" t="s">
        <v>1130</v>
      </c>
      <c r="I426" s="1" t="s">
        <v>1128</v>
      </c>
      <c r="J426">
        <v>197335</v>
      </c>
      <c r="K426" t="s">
        <v>170</v>
      </c>
      <c r="L426" s="1">
        <v>0.5</v>
      </c>
      <c r="M426">
        <v>1973350</v>
      </c>
      <c r="N426">
        <v>1</v>
      </c>
      <c r="O426" t="s">
        <v>1073</v>
      </c>
      <c r="P426" t="s">
        <v>15</v>
      </c>
      <c r="Q426" t="s">
        <v>1074</v>
      </c>
      <c r="R426">
        <v>30707912533</v>
      </c>
      <c r="S426" t="s">
        <v>1075</v>
      </c>
      <c r="T426" t="s">
        <v>5</v>
      </c>
      <c r="U426">
        <v>3300</v>
      </c>
      <c r="V426" t="s">
        <v>6</v>
      </c>
      <c r="W426" t="s">
        <v>7</v>
      </c>
      <c r="X426">
        <v>376</v>
      </c>
      <c r="Y426">
        <v>154100524</v>
      </c>
      <c r="AA426" t="s">
        <v>1076</v>
      </c>
      <c r="AC426">
        <v>9</v>
      </c>
      <c r="AD426">
        <v>48471</v>
      </c>
      <c r="AE426">
        <v>24236</v>
      </c>
      <c r="AF426">
        <v>0</v>
      </c>
      <c r="AG426">
        <v>50</v>
      </c>
      <c r="AH426">
        <v>278342</v>
      </c>
      <c r="AI426" t="s">
        <v>9</v>
      </c>
      <c r="AJ426" t="s">
        <v>10</v>
      </c>
    </row>
    <row r="427" spans="1:38" x14ac:dyDescent="0.25">
      <c r="A427" t="s">
        <v>268</v>
      </c>
      <c r="B427">
        <f>COUNTIFS(F:F,F421)</f>
        <v>2</v>
      </c>
      <c r="C427">
        <f>COUNTIFS(D:D,D421,F:F,F421)</f>
        <v>1</v>
      </c>
      <c r="D427" s="3" t="s">
        <v>1249</v>
      </c>
      <c r="E427" s="3" t="s">
        <v>260</v>
      </c>
      <c r="F427" s="3" t="str">
        <f>CONCATENATE("W", E427)</f>
        <v>WDCBB8GB8BA659489</v>
      </c>
      <c r="G427" s="3" t="s">
        <v>1142</v>
      </c>
      <c r="H427" s="3">
        <v>2011</v>
      </c>
      <c r="I427" s="5" t="s">
        <v>1128</v>
      </c>
      <c r="J427" s="3">
        <v>153882</v>
      </c>
      <c r="K427" s="3" t="s">
        <v>269</v>
      </c>
      <c r="O427" s="3" t="s">
        <v>21</v>
      </c>
      <c r="P427" s="3" t="s">
        <v>15</v>
      </c>
      <c r="Q427" s="3" t="s">
        <v>263</v>
      </c>
      <c r="R427" s="3">
        <v>27200880485</v>
      </c>
      <c r="S427" s="3" t="s">
        <v>264</v>
      </c>
      <c r="T427" s="3" t="s">
        <v>265</v>
      </c>
      <c r="U427" s="3">
        <v>3580</v>
      </c>
      <c r="V427" s="3" t="s">
        <v>266</v>
      </c>
      <c r="W427" s="3" t="s">
        <v>7</v>
      </c>
      <c r="X427" s="3">
        <v>376</v>
      </c>
      <c r="Y427" s="3">
        <v>154843854</v>
      </c>
      <c r="AA427" s="3" t="s">
        <v>267</v>
      </c>
      <c r="AD427" s="3">
        <v>9</v>
      </c>
      <c r="AE427" s="3">
        <v>48471</v>
      </c>
      <c r="AF427" s="3">
        <v>111483</v>
      </c>
      <c r="AG427" s="3">
        <v>0</v>
      </c>
      <c r="AH427" s="3">
        <v>150</v>
      </c>
      <c r="AI427" s="3">
        <v>0</v>
      </c>
      <c r="AJ427" s="3">
        <v>0</v>
      </c>
      <c r="AK427" s="3" t="s">
        <v>1213</v>
      </c>
      <c r="AL427" s="3" t="s">
        <v>10</v>
      </c>
    </row>
    <row r="428" spans="1:38" x14ac:dyDescent="0.25">
      <c r="A428" t="s">
        <v>792</v>
      </c>
      <c r="B428">
        <f>COUNTIFS(F:F,F422)</f>
        <v>6</v>
      </c>
      <c r="C428">
        <f>COUNTIFS(D:D,D422,F:F,F422)</f>
        <v>1</v>
      </c>
      <c r="D428" t="str">
        <f>LEFT(A428,5)</f>
        <v>21929</v>
      </c>
      <c r="E428" t="s">
        <v>793</v>
      </c>
      <c r="F428" t="str">
        <f>CONCATENATE("W",E428)</f>
        <v>WDCBB8GB9BA607014</v>
      </c>
      <c r="G428" t="s">
        <v>1145</v>
      </c>
      <c r="H428">
        <v>2010</v>
      </c>
      <c r="I428" s="1" t="s">
        <v>1128</v>
      </c>
      <c r="J428">
        <v>43608</v>
      </c>
      <c r="K428" t="s">
        <v>794</v>
      </c>
      <c r="L428" s="1">
        <v>0.54166666666666663</v>
      </c>
      <c r="M428">
        <v>436080</v>
      </c>
      <c r="N428">
        <v>1</v>
      </c>
      <c r="O428" t="s">
        <v>795</v>
      </c>
      <c r="P428" t="s">
        <v>15</v>
      </c>
      <c r="Q428" t="s">
        <v>398</v>
      </c>
      <c r="R428">
        <v>27187004239</v>
      </c>
      <c r="S428" t="s">
        <v>399</v>
      </c>
      <c r="T428" t="s">
        <v>45</v>
      </c>
      <c r="U428">
        <v>3370</v>
      </c>
      <c r="V428" t="s">
        <v>6</v>
      </c>
      <c r="W428" t="s">
        <v>7</v>
      </c>
      <c r="X428">
        <v>3757</v>
      </c>
      <c r="Y428">
        <v>15672283</v>
      </c>
      <c r="AC428">
        <v>9</v>
      </c>
      <c r="AD428">
        <v>48471</v>
      </c>
      <c r="AE428">
        <v>82401</v>
      </c>
      <c r="AF428">
        <v>0</v>
      </c>
      <c r="AG428">
        <v>170</v>
      </c>
      <c r="AH428">
        <v>625998</v>
      </c>
      <c r="AI428" t="s">
        <v>9</v>
      </c>
      <c r="AJ428" t="s">
        <v>10</v>
      </c>
    </row>
    <row r="429" spans="1:38" x14ac:dyDescent="0.25">
      <c r="A429" t="s">
        <v>1019</v>
      </c>
      <c r="B429">
        <f>COUNTIFS(F:F,F423)</f>
        <v>2</v>
      </c>
      <c r="C429">
        <f>COUNTIFS(D:D,D423,F:F,F423)</f>
        <v>1</v>
      </c>
      <c r="D429" s="3" t="s">
        <v>1343</v>
      </c>
      <c r="E429" s="3" t="s">
        <v>1020</v>
      </c>
      <c r="F429" s="3" t="str">
        <f>CONCATENATE("W", E429)</f>
        <v>WDDGF4BB8AF434643</v>
      </c>
      <c r="G429" s="3" t="s">
        <v>1161</v>
      </c>
      <c r="H429" s="3">
        <v>2013</v>
      </c>
      <c r="I429" s="5" t="s">
        <v>1128</v>
      </c>
      <c r="J429" s="3">
        <v>10178</v>
      </c>
      <c r="K429" s="3" t="s">
        <v>312</v>
      </c>
      <c r="O429" s="3" t="s">
        <v>940</v>
      </c>
      <c r="P429" s="3" t="s">
        <v>15</v>
      </c>
      <c r="T429" s="3" t="s">
        <v>1021</v>
      </c>
      <c r="U429" s="3">
        <v>30672366557</v>
      </c>
      <c r="V429" s="3" t="s">
        <v>1022</v>
      </c>
      <c r="W429" s="3" t="s">
        <v>5</v>
      </c>
      <c r="X429" s="3">
        <v>3300</v>
      </c>
      <c r="Y429" s="3" t="s">
        <v>6</v>
      </c>
      <c r="Z429" s="3" t="s">
        <v>7</v>
      </c>
      <c r="AA429" s="3">
        <v>376</v>
      </c>
      <c r="AB429" s="3">
        <v>442721443</v>
      </c>
      <c r="AC429" s="3"/>
      <c r="AD429" s="3">
        <v>9</v>
      </c>
      <c r="AE429" s="3">
        <v>48471</v>
      </c>
      <c r="AF429" s="3">
        <v>111483</v>
      </c>
      <c r="AG429" s="3">
        <v>0</v>
      </c>
      <c r="AH429" s="3">
        <v>350</v>
      </c>
      <c r="AI429" s="3">
        <v>0</v>
      </c>
      <c r="AJ429" s="3">
        <v>0</v>
      </c>
      <c r="AK429" s="3" t="s">
        <v>1213</v>
      </c>
      <c r="AL429" s="3" t="s">
        <v>10</v>
      </c>
    </row>
    <row r="430" spans="1:38" x14ac:dyDescent="0.25">
      <c r="A430" t="s">
        <v>1082</v>
      </c>
      <c r="B430">
        <f>COUNTIFS(F:F,F424)</f>
        <v>2</v>
      </c>
      <c r="C430">
        <f>COUNTIFS(D:D,D424,F:F,F424)</f>
        <v>1</v>
      </c>
      <c r="D430" t="str">
        <f>LEFT(A430,5)</f>
        <v>21930</v>
      </c>
      <c r="E430" t="s">
        <v>1083</v>
      </c>
      <c r="F430" t="str">
        <f>CONCATENATE("W",E430)</f>
        <v>WDDGF4HB0EA871661</v>
      </c>
      <c r="G430" t="s">
        <v>1161</v>
      </c>
      <c r="I430" s="1" t="s">
        <v>1128</v>
      </c>
      <c r="J430">
        <v>15286</v>
      </c>
      <c r="K430" t="s">
        <v>794</v>
      </c>
      <c r="L430" s="1">
        <v>0.66666666666666663</v>
      </c>
      <c r="M430">
        <v>152860</v>
      </c>
      <c r="N430">
        <v>1</v>
      </c>
      <c r="O430" t="s">
        <v>76</v>
      </c>
      <c r="P430" t="s">
        <v>15</v>
      </c>
      <c r="Q430" t="s">
        <v>1084</v>
      </c>
      <c r="R430">
        <v>20079724557</v>
      </c>
      <c r="S430" t="s">
        <v>1085</v>
      </c>
      <c r="T430" t="s">
        <v>5</v>
      </c>
      <c r="U430">
        <v>3300</v>
      </c>
      <c r="V430" t="s">
        <v>6</v>
      </c>
      <c r="W430" t="s">
        <v>7</v>
      </c>
      <c r="X430">
        <v>376</v>
      </c>
      <c r="Y430">
        <v>154396196</v>
      </c>
      <c r="AA430" t="s">
        <v>1086</v>
      </c>
      <c r="AC430">
        <v>9</v>
      </c>
      <c r="AD430">
        <v>48471</v>
      </c>
      <c r="AE430">
        <v>111483</v>
      </c>
      <c r="AF430">
        <v>0</v>
      </c>
      <c r="AG430">
        <v>230</v>
      </c>
      <c r="AH430">
        <v>276167</v>
      </c>
      <c r="AI430" t="s">
        <v>9</v>
      </c>
      <c r="AJ430" t="s">
        <v>10</v>
      </c>
    </row>
    <row r="431" spans="1:38" x14ac:dyDescent="0.25">
      <c r="A431" t="s">
        <v>1077</v>
      </c>
      <c r="B431">
        <f>COUNTIFS(F:F,F425)</f>
        <v>2</v>
      </c>
      <c r="C431">
        <f>COUNTIFS(D:D,D425,F:F,F425)</f>
        <v>1</v>
      </c>
      <c r="D431" t="str">
        <f>LEFT(A431,5)</f>
        <v>21936</v>
      </c>
      <c r="E431" t="s">
        <v>1078</v>
      </c>
      <c r="F431" t="str">
        <f>CONCATENATE("W",E431)</f>
        <v>WDDGF4HB5DA707014</v>
      </c>
      <c r="G431" t="s">
        <v>1161</v>
      </c>
      <c r="I431" s="1" t="s">
        <v>1128</v>
      </c>
      <c r="J431">
        <v>13417</v>
      </c>
      <c r="K431" t="s">
        <v>222</v>
      </c>
      <c r="L431" s="1">
        <v>0.54166666666666663</v>
      </c>
      <c r="M431">
        <v>134170</v>
      </c>
      <c r="N431">
        <v>1</v>
      </c>
      <c r="O431" t="s">
        <v>76</v>
      </c>
      <c r="P431" t="s">
        <v>2</v>
      </c>
      <c r="Q431" t="s">
        <v>1079</v>
      </c>
      <c r="R431">
        <v>13376276</v>
      </c>
      <c r="S431" t="s">
        <v>1080</v>
      </c>
      <c r="T431" t="s">
        <v>5</v>
      </c>
      <c r="U431">
        <v>3300</v>
      </c>
      <c r="V431" t="s">
        <v>6</v>
      </c>
      <c r="W431" t="s">
        <v>7</v>
      </c>
      <c r="X431">
        <v>376</v>
      </c>
      <c r="Y431">
        <v>154411472</v>
      </c>
      <c r="AA431" t="s">
        <v>1081</v>
      </c>
      <c r="AC431">
        <v>9</v>
      </c>
      <c r="AD431">
        <v>48471</v>
      </c>
      <c r="AE431">
        <v>63012</v>
      </c>
      <c r="AF431">
        <v>0</v>
      </c>
      <c r="AG431">
        <v>130</v>
      </c>
      <c r="AH431">
        <v>372037</v>
      </c>
      <c r="AI431" t="s">
        <v>9</v>
      </c>
      <c r="AJ431" t="s">
        <v>10</v>
      </c>
    </row>
    <row r="432" spans="1:38" x14ac:dyDescent="0.25">
      <c r="A432" t="s">
        <v>218</v>
      </c>
      <c r="B432">
        <f>COUNTIFS(F:F,F426)</f>
        <v>2</v>
      </c>
      <c r="C432">
        <f>COUNTIFS(D:D,D426,F:F,F426)</f>
        <v>1</v>
      </c>
      <c r="D432" s="3" t="s">
        <v>1349</v>
      </c>
      <c r="E432" s="3" t="s">
        <v>214</v>
      </c>
      <c r="F432" s="3" t="str">
        <f>CONCATENATE("W", E432)</f>
        <v>WDDGF4HB2BA414295</v>
      </c>
      <c r="G432" s="3" t="s">
        <v>1163</v>
      </c>
      <c r="H432" s="3">
        <v>2013</v>
      </c>
      <c r="I432" s="5" t="s">
        <v>1128</v>
      </c>
      <c r="J432" s="3">
        <v>55539</v>
      </c>
      <c r="K432" s="3" t="s">
        <v>205</v>
      </c>
      <c r="O432" s="3" t="s">
        <v>219</v>
      </c>
      <c r="P432" s="3" t="s">
        <v>2</v>
      </c>
      <c r="T432" s="3" t="s">
        <v>216</v>
      </c>
      <c r="U432" s="3">
        <v>24573612</v>
      </c>
      <c r="V432" s="3" t="s">
        <v>217</v>
      </c>
      <c r="W432" s="3" t="s">
        <v>5</v>
      </c>
      <c r="X432" s="3">
        <v>3300</v>
      </c>
      <c r="Y432" s="3" t="s">
        <v>6</v>
      </c>
      <c r="Z432" s="3" t="s">
        <v>7</v>
      </c>
      <c r="AA432" s="3">
        <v>376</v>
      </c>
      <c r="AB432" s="3">
        <v>154644167</v>
      </c>
      <c r="AC432" s="3"/>
      <c r="AD432" s="3">
        <v>9</v>
      </c>
      <c r="AE432" s="3">
        <v>42727</v>
      </c>
      <c r="AF432" s="3">
        <v>29909</v>
      </c>
      <c r="AG432" s="3">
        <v>0</v>
      </c>
      <c r="AH432" s="3">
        <v>250</v>
      </c>
      <c r="AI432" s="3">
        <v>0</v>
      </c>
      <c r="AJ432" s="3">
        <v>0</v>
      </c>
      <c r="AK432" s="3" t="s">
        <v>1213</v>
      </c>
      <c r="AL432" s="3" t="s">
        <v>10</v>
      </c>
    </row>
    <row r="433" spans="1:38" x14ac:dyDescent="0.25">
      <c r="A433" t="s">
        <v>286</v>
      </c>
      <c r="B433">
        <f>COUNTIFS(F:F,F427)</f>
        <v>6</v>
      </c>
      <c r="C433">
        <f>COUNTIFS(D:D,D427,F:F,F427)</f>
        <v>1</v>
      </c>
      <c r="D433" t="str">
        <f>LEFT(A433,5)</f>
        <v>21938</v>
      </c>
      <c r="E433" t="s">
        <v>280</v>
      </c>
      <c r="F433" t="str">
        <f>CONCATENATE("W",E433)</f>
        <v>WDDGF4HB2CA647059</v>
      </c>
      <c r="G433" t="s">
        <v>1163</v>
      </c>
      <c r="H433">
        <v>2013</v>
      </c>
      <c r="I433" s="1" t="s">
        <v>1128</v>
      </c>
      <c r="J433">
        <v>42734</v>
      </c>
      <c r="K433" t="s">
        <v>222</v>
      </c>
      <c r="L433" s="1">
        <v>0.54166666666666663</v>
      </c>
      <c r="M433">
        <v>427340</v>
      </c>
      <c r="N433">
        <v>1</v>
      </c>
      <c r="O433" t="s">
        <v>76</v>
      </c>
      <c r="P433" t="s">
        <v>2</v>
      </c>
      <c r="Q433" t="s">
        <v>283</v>
      </c>
      <c r="R433">
        <v>20161215547</v>
      </c>
      <c r="S433" t="s">
        <v>284</v>
      </c>
      <c r="T433" t="s">
        <v>5</v>
      </c>
      <c r="U433">
        <v>3300</v>
      </c>
      <c r="V433" t="s">
        <v>6</v>
      </c>
      <c r="W433" t="s">
        <v>7</v>
      </c>
      <c r="X433">
        <v>376</v>
      </c>
      <c r="Y433">
        <v>154883570</v>
      </c>
      <c r="AA433" t="s">
        <v>285</v>
      </c>
      <c r="AC433">
        <v>9</v>
      </c>
      <c r="AD433">
        <v>48471</v>
      </c>
      <c r="AE433">
        <v>87248</v>
      </c>
      <c r="AF433">
        <v>0</v>
      </c>
      <c r="AG433">
        <v>180</v>
      </c>
      <c r="AH433">
        <v>240055</v>
      </c>
      <c r="AI433" t="s">
        <v>9</v>
      </c>
      <c r="AJ433" t="s">
        <v>101</v>
      </c>
    </row>
    <row r="434" spans="1:38" x14ac:dyDescent="0.25">
      <c r="A434" t="s">
        <v>293</v>
      </c>
      <c r="B434">
        <f>COUNTIFS(F:F,F428)</f>
        <v>4</v>
      </c>
      <c r="C434">
        <f>COUNTIFS(D:D,D428,F:F,F428)</f>
        <v>1</v>
      </c>
      <c r="D434" s="3" t="s">
        <v>1384</v>
      </c>
      <c r="E434" s="3" t="s">
        <v>294</v>
      </c>
      <c r="F434" s="3" t="str">
        <f>CONCATENATE("W", E434)</f>
        <v>WDDGF4JB4DA830748</v>
      </c>
      <c r="G434" s="3" t="s">
        <v>1159</v>
      </c>
      <c r="H434" s="3"/>
      <c r="I434" s="5" t="s">
        <v>1128</v>
      </c>
      <c r="J434" s="3">
        <v>19797</v>
      </c>
      <c r="K434" s="3" t="s">
        <v>295</v>
      </c>
      <c r="O434" s="3" t="s">
        <v>296</v>
      </c>
      <c r="P434" s="3" t="s">
        <v>2</v>
      </c>
      <c r="T434" s="3" t="s">
        <v>297</v>
      </c>
      <c r="U434" s="3">
        <v>20116098734</v>
      </c>
      <c r="V434" s="3" t="s">
        <v>298</v>
      </c>
      <c r="W434" s="3" t="s">
        <v>79</v>
      </c>
      <c r="X434" s="3">
        <v>3360</v>
      </c>
      <c r="Y434" s="3" t="s">
        <v>6</v>
      </c>
      <c r="Z434" s="3" t="s">
        <v>7</v>
      </c>
      <c r="AA434" s="3">
        <v>7355</v>
      </c>
      <c r="AB434" s="3">
        <v>420273</v>
      </c>
      <c r="AC434" s="3" t="s">
        <v>155</v>
      </c>
      <c r="AD434" s="3">
        <v>9</v>
      </c>
      <c r="AE434" s="3">
        <v>48471</v>
      </c>
      <c r="AF434" s="3">
        <v>116330</v>
      </c>
      <c r="AG434" s="3">
        <v>0</v>
      </c>
      <c r="AH434" s="3">
        <v>380</v>
      </c>
      <c r="AI434" s="3">
        <v>0</v>
      </c>
      <c r="AJ434" s="3">
        <v>0</v>
      </c>
      <c r="AK434" s="3" t="s">
        <v>1213</v>
      </c>
      <c r="AL434" s="3" t="s">
        <v>10</v>
      </c>
    </row>
    <row r="435" spans="1:38" x14ac:dyDescent="0.25">
      <c r="A435" t="s">
        <v>220</v>
      </c>
      <c r="B435">
        <f>COUNTIFS(F:F,F429)</f>
        <v>2</v>
      </c>
      <c r="C435">
        <f>COUNTIFS(D:D,D429,F:F,F429)</f>
        <v>1</v>
      </c>
      <c r="D435" t="str">
        <f>LEFT(A435,5)</f>
        <v>21940</v>
      </c>
      <c r="E435" t="s">
        <v>221</v>
      </c>
      <c r="F435" t="str">
        <f>CONCATENATE("W",E435)</f>
        <v>WDDGF4JB5DA796853</v>
      </c>
      <c r="G435" t="s">
        <v>1168</v>
      </c>
      <c r="H435">
        <v>2013</v>
      </c>
      <c r="I435" s="1" t="s">
        <v>1128</v>
      </c>
      <c r="J435">
        <v>68944</v>
      </c>
      <c r="K435" t="s">
        <v>222</v>
      </c>
      <c r="L435" s="1">
        <v>0.72916666666666663</v>
      </c>
      <c r="M435">
        <v>689440</v>
      </c>
      <c r="N435">
        <v>1</v>
      </c>
      <c r="O435" t="s">
        <v>76</v>
      </c>
      <c r="P435" t="s">
        <v>15</v>
      </c>
      <c r="Q435" t="s">
        <v>223</v>
      </c>
      <c r="R435">
        <v>30710868928</v>
      </c>
      <c r="S435" t="s">
        <v>224</v>
      </c>
      <c r="T435" t="s">
        <v>5</v>
      </c>
      <c r="U435">
        <v>3300</v>
      </c>
      <c r="V435" t="s">
        <v>6</v>
      </c>
      <c r="W435" t="s">
        <v>7</v>
      </c>
      <c r="X435">
        <v>376</v>
      </c>
      <c r="Y435">
        <v>154685711</v>
      </c>
      <c r="AC435">
        <v>9</v>
      </c>
      <c r="AD435">
        <v>48471</v>
      </c>
      <c r="AE435">
        <v>92095</v>
      </c>
      <c r="AF435">
        <v>0</v>
      </c>
      <c r="AG435">
        <v>190</v>
      </c>
      <c r="AH435">
        <v>260011</v>
      </c>
      <c r="AI435" t="s">
        <v>9</v>
      </c>
      <c r="AJ435" t="s">
        <v>10</v>
      </c>
    </row>
    <row r="436" spans="1:38" x14ac:dyDescent="0.25">
      <c r="A436" t="s">
        <v>347</v>
      </c>
      <c r="B436">
        <f>COUNTIFS(F:F,F430)</f>
        <v>2</v>
      </c>
      <c r="C436">
        <f>COUNTIFS(D:D,D430,F:F,F430)</f>
        <v>1</v>
      </c>
      <c r="D436" s="3" t="s">
        <v>1268</v>
      </c>
      <c r="E436" s="3" t="s">
        <v>344</v>
      </c>
      <c r="F436" s="3" t="str">
        <f>CONCATENATE("W", E436)</f>
        <v>WDCGG8BB3BF571631</v>
      </c>
      <c r="G436" s="3" t="s">
        <v>1147</v>
      </c>
      <c r="H436" s="3">
        <v>2010</v>
      </c>
      <c r="I436" s="5" t="s">
        <v>1128</v>
      </c>
      <c r="J436" s="3">
        <v>142987</v>
      </c>
      <c r="K436" s="3" t="s">
        <v>145</v>
      </c>
      <c r="O436" s="3" t="s">
        <v>348</v>
      </c>
      <c r="P436" s="3" t="s">
        <v>15</v>
      </c>
      <c r="T436" s="3" t="s">
        <v>181</v>
      </c>
      <c r="U436" s="3">
        <v>30708379456</v>
      </c>
      <c r="V436" s="3" t="s">
        <v>182</v>
      </c>
      <c r="W436" s="3" t="s">
        <v>183</v>
      </c>
      <c r="X436" s="3">
        <v>3304</v>
      </c>
      <c r="Y436" s="3" t="s">
        <v>6</v>
      </c>
      <c r="Z436" s="3" t="s">
        <v>7</v>
      </c>
      <c r="AA436" s="3">
        <v>376</v>
      </c>
      <c r="AB436" s="3">
        <v>4481488</v>
      </c>
      <c r="AC436" s="3"/>
      <c r="AD436" s="3">
        <v>9</v>
      </c>
      <c r="AE436" s="3">
        <v>42727</v>
      </c>
      <c r="AF436" s="3">
        <v>42727</v>
      </c>
      <c r="AG436" s="3">
        <v>0</v>
      </c>
      <c r="AH436" s="3">
        <v>210</v>
      </c>
      <c r="AI436" s="3">
        <v>0</v>
      </c>
      <c r="AJ436" s="3">
        <v>0</v>
      </c>
      <c r="AK436" s="3" t="s">
        <v>1213</v>
      </c>
      <c r="AL436" s="3" t="s">
        <v>10</v>
      </c>
    </row>
    <row r="437" spans="1:38" x14ac:dyDescent="0.25">
      <c r="A437" t="s">
        <v>936</v>
      </c>
      <c r="B437">
        <f>COUNTIFS(F:F,F431)</f>
        <v>2</v>
      </c>
      <c r="C437">
        <f>COUNTIFS(D:D,D431,F:F,F431)</f>
        <v>1</v>
      </c>
      <c r="D437" s="3" t="s">
        <v>1339</v>
      </c>
      <c r="E437" s="3" t="s">
        <v>932</v>
      </c>
      <c r="F437" s="3" t="str">
        <f>CONCATENATE("W", E437)</f>
        <v>WDDGF41XX8F113145</v>
      </c>
      <c r="G437" s="3" t="s">
        <v>1134</v>
      </c>
      <c r="H437" s="3">
        <v>2010</v>
      </c>
      <c r="I437" s="5" t="s">
        <v>1128</v>
      </c>
      <c r="J437" s="3">
        <v>152262</v>
      </c>
      <c r="K437" s="3" t="s">
        <v>274</v>
      </c>
      <c r="O437" s="3" t="s">
        <v>937</v>
      </c>
      <c r="P437" s="3" t="s">
        <v>15</v>
      </c>
      <c r="T437" s="3" t="s">
        <v>934</v>
      </c>
      <c r="U437" s="3">
        <v>30708800836</v>
      </c>
      <c r="V437" s="3" t="s">
        <v>935</v>
      </c>
      <c r="W437" s="3" t="s">
        <v>5</v>
      </c>
      <c r="X437" s="3">
        <v>3300</v>
      </c>
      <c r="Y437" s="3" t="s">
        <v>6</v>
      </c>
      <c r="Z437" s="3" t="s">
        <v>7</v>
      </c>
      <c r="AA437" s="3">
        <v>376</v>
      </c>
      <c r="AB437" s="3">
        <v>459000</v>
      </c>
      <c r="AC437" s="3"/>
      <c r="AD437" s="3">
        <v>9</v>
      </c>
      <c r="AE437" s="3">
        <v>42727</v>
      </c>
      <c r="AF437" s="3">
        <v>106818</v>
      </c>
      <c r="AG437" s="3">
        <v>0</v>
      </c>
      <c r="AH437" s="3">
        <v>50</v>
      </c>
      <c r="AI437" s="3">
        <v>0</v>
      </c>
      <c r="AJ437" s="3">
        <v>0</v>
      </c>
      <c r="AK437" s="3" t="s">
        <v>1213</v>
      </c>
      <c r="AL437" s="3" t="s">
        <v>10</v>
      </c>
    </row>
    <row r="438" spans="1:38" x14ac:dyDescent="0.25">
      <c r="A438" t="s">
        <v>377</v>
      </c>
      <c r="B438">
        <f>COUNTIFS(F:F,F432)</f>
        <v>4</v>
      </c>
      <c r="C438">
        <f>COUNTIFS(D:D,D432,F:F,F432)</f>
        <v>1</v>
      </c>
      <c r="D438" t="str">
        <f>LEFT(A438,5)</f>
        <v>21944</v>
      </c>
      <c r="E438" t="s">
        <v>378</v>
      </c>
      <c r="F438" t="str">
        <f>CONCATENATE("W",E438)</f>
        <v>WDDGF4BB2BA403161</v>
      </c>
      <c r="G438" t="s">
        <v>1134</v>
      </c>
      <c r="H438">
        <v>2010</v>
      </c>
      <c r="I438" s="1" t="s">
        <v>1128</v>
      </c>
      <c r="J438">
        <v>94403</v>
      </c>
      <c r="K438" t="s">
        <v>353</v>
      </c>
      <c r="L438" s="1">
        <v>0.54166666666666663</v>
      </c>
      <c r="M438">
        <v>944030</v>
      </c>
      <c r="N438">
        <v>1</v>
      </c>
      <c r="O438" t="s">
        <v>379</v>
      </c>
      <c r="P438" t="s">
        <v>380</v>
      </c>
      <c r="Q438" t="s">
        <v>381</v>
      </c>
      <c r="R438">
        <v>2622735</v>
      </c>
      <c r="S438" t="s">
        <v>382</v>
      </c>
      <c r="T438" t="s">
        <v>383</v>
      </c>
      <c r="U438">
        <v>300</v>
      </c>
      <c r="V438" t="s">
        <v>384</v>
      </c>
      <c r="W438" t="s">
        <v>385</v>
      </c>
      <c r="X438">
        <v>376</v>
      </c>
      <c r="Y438">
        <v>154210336</v>
      </c>
      <c r="Z438" t="s">
        <v>386</v>
      </c>
      <c r="AA438" t="s">
        <v>387</v>
      </c>
      <c r="AB438">
        <v>0</v>
      </c>
      <c r="AC438">
        <v>9</v>
      </c>
      <c r="AD438">
        <v>48471</v>
      </c>
      <c r="AE438">
        <v>82401</v>
      </c>
      <c r="AF438">
        <v>0</v>
      </c>
      <c r="AG438">
        <v>170</v>
      </c>
      <c r="AH438">
        <v>225696</v>
      </c>
      <c r="AI438" t="s">
        <v>9</v>
      </c>
      <c r="AJ438" t="s">
        <v>10</v>
      </c>
    </row>
    <row r="439" spans="1:38" x14ac:dyDescent="0.25">
      <c r="A439" t="s">
        <v>1056</v>
      </c>
      <c r="B439">
        <f>COUNTIFS(F:F,F433)</f>
        <v>4</v>
      </c>
      <c r="C439">
        <f>COUNTIFS(D:D,D433,F:F,F433)</f>
        <v>1</v>
      </c>
      <c r="D439" t="str">
        <f>LEFT(A439,5)</f>
        <v>21945</v>
      </c>
      <c r="E439" t="s">
        <v>1050</v>
      </c>
      <c r="F439" t="str">
        <f>CONCATENATE("W",E439)</f>
        <v>WDDGF0CB1CA539032</v>
      </c>
      <c r="G439" t="s">
        <v>1157</v>
      </c>
      <c r="I439" s="1" t="s">
        <v>1128</v>
      </c>
      <c r="J439">
        <v>75468</v>
      </c>
      <c r="K439" t="s">
        <v>401</v>
      </c>
      <c r="L439" s="1">
        <v>0.75</v>
      </c>
      <c r="M439">
        <v>754680</v>
      </c>
      <c r="N439">
        <v>1</v>
      </c>
      <c r="O439" t="s">
        <v>1057</v>
      </c>
      <c r="P439" t="s">
        <v>2</v>
      </c>
      <c r="Q439" t="s">
        <v>1053</v>
      </c>
      <c r="R439">
        <v>27208788</v>
      </c>
      <c r="S439" t="s">
        <v>1054</v>
      </c>
      <c r="T439" t="s">
        <v>5</v>
      </c>
      <c r="U439">
        <v>3300</v>
      </c>
      <c r="V439" t="s">
        <v>6</v>
      </c>
      <c r="W439" t="s">
        <v>7</v>
      </c>
      <c r="X439">
        <v>376</v>
      </c>
      <c r="Y439">
        <v>154286042</v>
      </c>
      <c r="AA439" t="s">
        <v>1055</v>
      </c>
      <c r="AB439" t="s">
        <v>821</v>
      </c>
      <c r="AC439">
        <v>9</v>
      </c>
      <c r="AD439">
        <v>42727</v>
      </c>
      <c r="AE439">
        <v>388816</v>
      </c>
      <c r="AF439">
        <v>39325</v>
      </c>
      <c r="AG439">
        <v>910</v>
      </c>
      <c r="AH439">
        <v>2157382</v>
      </c>
      <c r="AI439" t="s">
        <v>9</v>
      </c>
      <c r="AJ439" t="s">
        <v>10</v>
      </c>
    </row>
    <row r="440" spans="1:38" x14ac:dyDescent="0.25">
      <c r="A440" t="s">
        <v>943</v>
      </c>
      <c r="B440">
        <f>COUNTIFS(F:F,F434)</f>
        <v>2</v>
      </c>
      <c r="C440">
        <f>COUNTIFS(D:D,D434,F:F,F434)</f>
        <v>1</v>
      </c>
      <c r="D440" s="3" t="s">
        <v>1428</v>
      </c>
      <c r="E440" s="3" t="s">
        <v>944</v>
      </c>
      <c r="F440" s="3" t="str">
        <f>CONCATENATE("W", E440)</f>
        <v>WDDHF7CB1BA256061</v>
      </c>
      <c r="G440" s="3" t="s">
        <v>1179</v>
      </c>
      <c r="H440" s="3">
        <v>2010</v>
      </c>
      <c r="I440" s="5" t="s">
        <v>1128</v>
      </c>
      <c r="J440" s="3">
        <v>27721</v>
      </c>
      <c r="K440" s="3" t="s">
        <v>151</v>
      </c>
      <c r="O440" s="3" t="s">
        <v>945</v>
      </c>
      <c r="P440" s="3" t="s">
        <v>15</v>
      </c>
      <c r="T440" s="3" t="s">
        <v>946</v>
      </c>
      <c r="U440" s="3">
        <v>30631626609</v>
      </c>
      <c r="V440" s="3" t="s">
        <v>947</v>
      </c>
      <c r="W440" s="3" t="s">
        <v>5</v>
      </c>
      <c r="X440" s="3">
        <v>3300</v>
      </c>
      <c r="Y440" s="3" t="s">
        <v>6</v>
      </c>
      <c r="Z440" s="3" t="s">
        <v>7</v>
      </c>
      <c r="AA440" s="3">
        <v>376</v>
      </c>
      <c r="AB440" s="3">
        <v>4439694</v>
      </c>
      <c r="AC440" s="3" t="s">
        <v>948</v>
      </c>
      <c r="AD440" s="3">
        <v>9</v>
      </c>
      <c r="AE440" s="3">
        <v>48471</v>
      </c>
      <c r="AF440" s="3">
        <v>130872</v>
      </c>
      <c r="AG440" s="3">
        <v>0</v>
      </c>
      <c r="AH440" s="3">
        <v>330</v>
      </c>
      <c r="AI440" s="3">
        <v>0</v>
      </c>
      <c r="AJ440" s="3">
        <v>0</v>
      </c>
      <c r="AK440" s="3" t="s">
        <v>1213</v>
      </c>
      <c r="AL440" s="3" t="s">
        <v>10</v>
      </c>
    </row>
    <row r="441" spans="1:38" x14ac:dyDescent="0.25">
      <c r="A441" t="s">
        <v>400</v>
      </c>
      <c r="B441">
        <f>COUNTIFS(F:F,F435)</f>
        <v>2</v>
      </c>
      <c r="C441">
        <f>COUNTIFS(D:D,D435,F:F,F435)</f>
        <v>1</v>
      </c>
      <c r="D441" t="str">
        <f>LEFT(A441,5)</f>
        <v>21951</v>
      </c>
      <c r="E441" t="s">
        <v>396</v>
      </c>
      <c r="F441" t="str">
        <f>CONCATENATE("W",E441)</f>
        <v>WDDKJ5GB0BF060358</v>
      </c>
      <c r="G441" t="s">
        <v>1179</v>
      </c>
      <c r="H441">
        <v>2010</v>
      </c>
      <c r="I441" s="1" t="s">
        <v>1128</v>
      </c>
      <c r="J441">
        <v>95710</v>
      </c>
      <c r="K441" t="s">
        <v>402</v>
      </c>
      <c r="L441" s="1">
        <v>0.66666666666666663</v>
      </c>
      <c r="M441">
        <v>957100</v>
      </c>
      <c r="N441">
        <v>1</v>
      </c>
      <c r="O441" t="s">
        <v>403</v>
      </c>
      <c r="P441" t="s">
        <v>15</v>
      </c>
      <c r="Q441" t="s">
        <v>398</v>
      </c>
      <c r="R441">
        <v>27187004239</v>
      </c>
      <c r="S441" t="s">
        <v>399</v>
      </c>
      <c r="T441" t="s">
        <v>45</v>
      </c>
      <c r="U441">
        <v>3370</v>
      </c>
      <c r="V441" t="s">
        <v>6</v>
      </c>
      <c r="W441" t="s">
        <v>7</v>
      </c>
      <c r="X441">
        <v>3757</v>
      </c>
      <c r="Y441">
        <v>15672283</v>
      </c>
      <c r="AC441">
        <v>9</v>
      </c>
      <c r="AD441">
        <v>42727</v>
      </c>
      <c r="AE441">
        <v>0</v>
      </c>
      <c r="AF441">
        <v>349993</v>
      </c>
      <c r="AG441">
        <v>0</v>
      </c>
      <c r="AH441">
        <v>1728536</v>
      </c>
      <c r="AI441" t="s">
        <v>9</v>
      </c>
      <c r="AJ441" t="s">
        <v>10</v>
      </c>
    </row>
    <row r="442" spans="1:38" x14ac:dyDescent="0.25">
      <c r="A442" t="s">
        <v>589</v>
      </c>
      <c r="B442">
        <f>COUNTIFS(F:F,F436)</f>
        <v>12</v>
      </c>
      <c r="C442">
        <f>COUNTIFS(D:D,D436,F:F,F436)</f>
        <v>2</v>
      </c>
      <c r="D442" s="3" t="s">
        <v>1440</v>
      </c>
      <c r="E442" s="3" t="s">
        <v>590</v>
      </c>
      <c r="F442" s="3" t="str">
        <f>CONCATENATE("W", E442)</f>
        <v>WDDMH4DB1EN054467</v>
      </c>
      <c r="G442" s="3" t="s">
        <v>1154</v>
      </c>
      <c r="H442" s="3">
        <v>2014</v>
      </c>
      <c r="I442" s="5" t="s">
        <v>1128</v>
      </c>
      <c r="J442" s="3">
        <v>17999</v>
      </c>
      <c r="K442" s="3" t="s">
        <v>447</v>
      </c>
      <c r="O442" s="3" t="s">
        <v>346</v>
      </c>
      <c r="P442" s="3" t="s">
        <v>2</v>
      </c>
      <c r="T442" s="3" t="s">
        <v>591</v>
      </c>
      <c r="U442" s="3">
        <v>20084073</v>
      </c>
      <c r="V442" s="3" t="s">
        <v>592</v>
      </c>
      <c r="W442" s="3" t="s">
        <v>5</v>
      </c>
      <c r="X442" s="3">
        <v>3300</v>
      </c>
      <c r="Y442" s="3" t="s">
        <v>6</v>
      </c>
      <c r="Z442" s="3" t="s">
        <v>7</v>
      </c>
      <c r="AA442" s="3" t="s">
        <v>593</v>
      </c>
      <c r="AB442" s="3">
        <v>54658558</v>
      </c>
      <c r="AC442" s="3" t="s">
        <v>155</v>
      </c>
      <c r="AD442" s="3">
        <v>9</v>
      </c>
      <c r="AE442" s="3">
        <v>48471</v>
      </c>
      <c r="AF442" s="3">
        <v>111483</v>
      </c>
      <c r="AG442" s="3">
        <v>0</v>
      </c>
      <c r="AH442" s="3">
        <v>290</v>
      </c>
      <c r="AI442" s="3">
        <v>0</v>
      </c>
      <c r="AJ442" s="3">
        <v>0</v>
      </c>
      <c r="AK442" s="3" t="s">
        <v>1213</v>
      </c>
      <c r="AL442" s="3" t="s">
        <v>10</v>
      </c>
    </row>
    <row r="443" spans="1:38" x14ac:dyDescent="0.25">
      <c r="A443" t="s">
        <v>655</v>
      </c>
      <c r="B443">
        <f>COUNTIFS(F:F,F437)</f>
        <v>4</v>
      </c>
      <c r="C443">
        <f>COUNTIFS(D:D,D437,F:F,F437)</f>
        <v>1</v>
      </c>
      <c r="D443" s="3" t="s">
        <v>1358</v>
      </c>
      <c r="E443" s="3" t="s">
        <v>656</v>
      </c>
      <c r="F443" s="3" t="str">
        <f>CONCATENATE("W", E443)</f>
        <v>WDDGF4HB4BF493424</v>
      </c>
      <c r="G443" s="3" t="s">
        <v>1164</v>
      </c>
      <c r="H443" s="3"/>
      <c r="I443" s="5" t="s">
        <v>1128</v>
      </c>
      <c r="J443" s="3">
        <v>74523</v>
      </c>
      <c r="K443" s="3" t="s">
        <v>295</v>
      </c>
      <c r="O443" s="3" t="s">
        <v>657</v>
      </c>
      <c r="P443" s="3" t="s">
        <v>15</v>
      </c>
      <c r="T443" s="3" t="s">
        <v>658</v>
      </c>
      <c r="U443" s="3">
        <v>30632188680</v>
      </c>
      <c r="V443" s="3" t="s">
        <v>659</v>
      </c>
      <c r="W443" s="3" t="s">
        <v>79</v>
      </c>
      <c r="X443" s="3">
        <v>3360</v>
      </c>
      <c r="Y443" s="3" t="s">
        <v>6</v>
      </c>
      <c r="Z443" s="3" t="s">
        <v>7</v>
      </c>
      <c r="AA443" s="3">
        <v>3755</v>
      </c>
      <c r="AB443" s="3">
        <v>48504948</v>
      </c>
      <c r="AC443" s="3"/>
      <c r="AD443" s="3">
        <v>9</v>
      </c>
      <c r="AE443" s="3">
        <v>48471</v>
      </c>
      <c r="AF443" s="3">
        <v>106636</v>
      </c>
      <c r="AG443" s="3">
        <v>0</v>
      </c>
      <c r="AH443" s="3">
        <v>90</v>
      </c>
      <c r="AI443" s="3">
        <v>0</v>
      </c>
      <c r="AJ443" s="3">
        <v>0</v>
      </c>
      <c r="AK443" s="3" t="s">
        <v>1213</v>
      </c>
      <c r="AL443" s="3" t="s">
        <v>10</v>
      </c>
    </row>
    <row r="444" spans="1:38" x14ac:dyDescent="0.25">
      <c r="A444" t="s">
        <v>272</v>
      </c>
      <c r="B444">
        <f>COUNTIFS(F:F,F438)</f>
        <v>2</v>
      </c>
      <c r="C444">
        <f>COUNTIFS(D:D,D438,F:F,F438)</f>
        <v>1</v>
      </c>
      <c r="D444" s="3" t="s">
        <v>1436</v>
      </c>
      <c r="E444" s="3" t="s">
        <v>273</v>
      </c>
      <c r="F444" s="3" t="str">
        <f>CONCATENATE("W", E444)</f>
        <v>WDDLJ5KB6EA097766</v>
      </c>
      <c r="G444" s="3" t="s">
        <v>1180</v>
      </c>
      <c r="H444" s="3">
        <v>2013</v>
      </c>
      <c r="I444" s="5" t="s">
        <v>1128</v>
      </c>
      <c r="J444" s="3">
        <v>41924</v>
      </c>
      <c r="K444" s="3" t="s">
        <v>274</v>
      </c>
      <c r="O444" s="3" t="s">
        <v>275</v>
      </c>
      <c r="P444" s="3" t="s">
        <v>15</v>
      </c>
      <c r="T444" s="3" t="s">
        <v>276</v>
      </c>
      <c r="U444" s="3">
        <v>20128483277</v>
      </c>
      <c r="V444" s="3" t="s">
        <v>277</v>
      </c>
      <c r="W444" s="3" t="s">
        <v>278</v>
      </c>
      <c r="X444" s="3">
        <v>3364</v>
      </c>
      <c r="Y444" s="3" t="s">
        <v>6</v>
      </c>
      <c r="Z444" s="3" t="s">
        <v>7</v>
      </c>
      <c r="AA444" s="3">
        <v>3755</v>
      </c>
      <c r="AB444" s="3">
        <v>15683547</v>
      </c>
      <c r="AC444" s="3"/>
      <c r="AD444" s="3">
        <v>9</v>
      </c>
      <c r="AE444" s="3">
        <v>42727</v>
      </c>
      <c r="AF444" s="3">
        <v>29909</v>
      </c>
      <c r="AG444" s="3">
        <v>0</v>
      </c>
      <c r="AH444" s="3">
        <v>230</v>
      </c>
      <c r="AI444" s="3">
        <v>0</v>
      </c>
      <c r="AJ444" s="3">
        <v>0</v>
      </c>
      <c r="AK444" s="3" t="s">
        <v>1213</v>
      </c>
      <c r="AL444" s="3" t="s">
        <v>10</v>
      </c>
    </row>
    <row r="445" spans="1:38" x14ac:dyDescent="0.25">
      <c r="A445" t="s">
        <v>639</v>
      </c>
      <c r="B445">
        <f>COUNTIFS(F:F,F439)</f>
        <v>4</v>
      </c>
      <c r="C445">
        <f>COUNTIFS(D:D,D439,F:F,F439)</f>
        <v>1</v>
      </c>
      <c r="D445" t="str">
        <f>LEFT(A445,5)</f>
        <v>21964</v>
      </c>
      <c r="E445" t="s">
        <v>637</v>
      </c>
      <c r="F445" t="str">
        <f>CONCATENATE("W",E445)</f>
        <v>WDDMH4DB0EN054587</v>
      </c>
      <c r="G445" t="s">
        <v>1180</v>
      </c>
      <c r="H445">
        <v>2013</v>
      </c>
      <c r="I445" s="1" t="s">
        <v>1128</v>
      </c>
      <c r="J445">
        <v>71310</v>
      </c>
      <c r="K445" t="s">
        <v>640</v>
      </c>
      <c r="L445" s="1">
        <v>0.75</v>
      </c>
      <c r="M445">
        <v>713100</v>
      </c>
      <c r="N445">
        <v>1</v>
      </c>
      <c r="O445" t="s">
        <v>641</v>
      </c>
      <c r="P445" t="s">
        <v>15</v>
      </c>
      <c r="Q445" t="s">
        <v>181</v>
      </c>
      <c r="R445">
        <v>30708379456</v>
      </c>
      <c r="S445" t="s">
        <v>182</v>
      </c>
      <c r="T445" t="s">
        <v>183</v>
      </c>
      <c r="U445">
        <v>3304</v>
      </c>
      <c r="V445" t="s">
        <v>6</v>
      </c>
      <c r="W445" t="s">
        <v>7</v>
      </c>
      <c r="X445">
        <v>376</v>
      </c>
      <c r="Y445">
        <v>4481488</v>
      </c>
      <c r="AC445">
        <v>9</v>
      </c>
      <c r="AD445">
        <v>42727</v>
      </c>
      <c r="AE445">
        <v>149545</v>
      </c>
      <c r="AF445">
        <v>0</v>
      </c>
      <c r="AG445">
        <v>350</v>
      </c>
      <c r="AH445">
        <v>459251</v>
      </c>
      <c r="AI445" t="s">
        <v>9</v>
      </c>
      <c r="AJ445" t="s">
        <v>10</v>
      </c>
    </row>
    <row r="446" spans="1:38" hidden="1" x14ac:dyDescent="0.25">
      <c r="A446" t="s">
        <v>508</v>
      </c>
      <c r="D446" t="str">
        <f>LEFT(A446,5)</f>
        <v>21953</v>
      </c>
      <c r="E446" t="s">
        <v>503</v>
      </c>
      <c r="F446" t="str">
        <f>CONCATENATE("W",E446)</f>
        <v>WDDMH4DB3EN067060</v>
      </c>
      <c r="G446" t="s">
        <v>1154</v>
      </c>
      <c r="H446">
        <v>2014</v>
      </c>
      <c r="I446" s="1" t="s">
        <v>1128</v>
      </c>
      <c r="J446">
        <v>16693</v>
      </c>
      <c r="K446" t="s">
        <v>402</v>
      </c>
      <c r="L446" s="1">
        <v>0.72916666666666663</v>
      </c>
      <c r="M446">
        <v>166930</v>
      </c>
      <c r="N446">
        <v>1</v>
      </c>
      <c r="O446" t="s">
        <v>509</v>
      </c>
      <c r="P446" t="s">
        <v>2</v>
      </c>
      <c r="Q446" t="s">
        <v>506</v>
      </c>
      <c r="R446">
        <v>11850345</v>
      </c>
      <c r="S446" t="s">
        <v>507</v>
      </c>
      <c r="T446" t="s">
        <v>5</v>
      </c>
      <c r="U446">
        <v>3300</v>
      </c>
      <c r="V446" t="s">
        <v>6</v>
      </c>
      <c r="W446" t="s">
        <v>7</v>
      </c>
      <c r="X446">
        <v>-376</v>
      </c>
      <c r="Y446">
        <v>4562966</v>
      </c>
      <c r="AC446">
        <v>9</v>
      </c>
      <c r="AD446">
        <v>42727</v>
      </c>
      <c r="AE446">
        <v>68363</v>
      </c>
      <c r="AF446">
        <v>0</v>
      </c>
      <c r="AG446">
        <v>160</v>
      </c>
      <c r="AH446">
        <v>0</v>
      </c>
      <c r="AI446" t="s">
        <v>9</v>
      </c>
      <c r="AJ446" t="s">
        <v>10</v>
      </c>
    </row>
    <row r="447" spans="1:38" x14ac:dyDescent="0.25">
      <c r="A447" t="s">
        <v>238</v>
      </c>
      <c r="B447">
        <f>COUNTIFS(F:F,F441)</f>
        <v>4</v>
      </c>
      <c r="C447">
        <f>COUNTIFS(D:D,D441,F:F,F441)</f>
        <v>1</v>
      </c>
      <c r="D447" s="3" t="s">
        <v>1264</v>
      </c>
      <c r="E447" s="3" t="s">
        <v>239</v>
      </c>
      <c r="F447" s="3" t="str">
        <f>CONCATENATE("W", E447)</f>
        <v>WDCGG8BB1AF435657</v>
      </c>
      <c r="G447" s="3" t="s">
        <v>1147</v>
      </c>
      <c r="H447" s="3">
        <v>2010</v>
      </c>
      <c r="I447" s="5" t="s">
        <v>1128</v>
      </c>
      <c r="J447" s="3">
        <v>84585</v>
      </c>
      <c r="K447" s="3" t="s">
        <v>240</v>
      </c>
      <c r="O447" s="3" t="s">
        <v>241</v>
      </c>
      <c r="P447" s="3" t="s">
        <v>15</v>
      </c>
      <c r="T447" s="3" t="s">
        <v>242</v>
      </c>
      <c r="U447" s="3">
        <v>30653854346</v>
      </c>
      <c r="V447" s="3" t="s">
        <v>243</v>
      </c>
      <c r="W447" s="3" t="s">
        <v>5</v>
      </c>
      <c r="X447" s="3">
        <v>3300</v>
      </c>
      <c r="Y447" s="3" t="s">
        <v>6</v>
      </c>
      <c r="Z447" s="3" t="s">
        <v>7</v>
      </c>
      <c r="AA447" s="3">
        <v>376</v>
      </c>
      <c r="AB447" s="3">
        <v>4457800</v>
      </c>
      <c r="AC447" s="3"/>
      <c r="AD447" s="3">
        <v>9</v>
      </c>
      <c r="AE447" s="3">
        <v>42727</v>
      </c>
      <c r="AF447" s="3">
        <v>81181</v>
      </c>
      <c r="AG447" s="3">
        <v>0</v>
      </c>
      <c r="AH447" s="3">
        <v>0</v>
      </c>
      <c r="AI447" s="3">
        <v>0</v>
      </c>
      <c r="AJ447" s="3">
        <v>0</v>
      </c>
      <c r="AK447" s="3" t="s">
        <v>1213</v>
      </c>
      <c r="AL447" s="3" t="s">
        <v>10</v>
      </c>
    </row>
    <row r="448" spans="1:38" hidden="1" x14ac:dyDescent="0.25">
      <c r="A448" t="s">
        <v>508</v>
      </c>
      <c r="D448" s="3" t="s">
        <v>1442</v>
      </c>
      <c r="E448" s="3" t="s">
        <v>503</v>
      </c>
      <c r="F448" s="3" t="str">
        <f>CONCATENATE("W", E448)</f>
        <v>WDDMH4DB3EN067060</v>
      </c>
      <c r="G448" s="3" t="s">
        <v>1154</v>
      </c>
      <c r="H448" s="3"/>
      <c r="I448" s="5" t="s">
        <v>1128</v>
      </c>
      <c r="J448" s="3">
        <v>16693</v>
      </c>
      <c r="K448" s="3" t="s">
        <v>402</v>
      </c>
      <c r="O448" s="3" t="s">
        <v>509</v>
      </c>
      <c r="P448" s="3" t="s">
        <v>2</v>
      </c>
      <c r="T448" s="3" t="s">
        <v>506</v>
      </c>
      <c r="U448" s="3">
        <v>11850345</v>
      </c>
      <c r="V448" s="3" t="s">
        <v>507</v>
      </c>
      <c r="W448" s="3" t="s">
        <v>5</v>
      </c>
      <c r="X448" s="3">
        <v>3300</v>
      </c>
      <c r="Y448" s="3" t="s">
        <v>6</v>
      </c>
      <c r="Z448" s="3" t="s">
        <v>7</v>
      </c>
      <c r="AA448" s="3">
        <v>-376</v>
      </c>
      <c r="AB448" s="3">
        <v>4562966</v>
      </c>
      <c r="AC448" s="3"/>
      <c r="AD448" s="3">
        <v>9</v>
      </c>
      <c r="AE448" s="3">
        <v>42727</v>
      </c>
      <c r="AF448" s="3">
        <v>68363</v>
      </c>
      <c r="AG448" s="3">
        <v>0</v>
      </c>
      <c r="AH448" s="3">
        <v>320</v>
      </c>
      <c r="AI448" s="3">
        <v>0</v>
      </c>
      <c r="AJ448" s="3">
        <v>0</v>
      </c>
      <c r="AK448" s="3" t="s">
        <v>1213</v>
      </c>
      <c r="AL448" s="3" t="s">
        <v>10</v>
      </c>
    </row>
    <row r="449" spans="1:38" x14ac:dyDescent="0.25">
      <c r="A449" t="s">
        <v>1102</v>
      </c>
      <c r="B449">
        <f>COUNTIFS(F:F,F443)</f>
        <v>2</v>
      </c>
      <c r="C449">
        <f>COUNTIFS(D:D,D443,F:F,F443)</f>
        <v>1</v>
      </c>
      <c r="D449" t="str">
        <f>LEFT(A449,5)</f>
        <v>21969</v>
      </c>
      <c r="E449" t="s">
        <v>1103</v>
      </c>
      <c r="F449" t="str">
        <f>CONCATENATE("W",E449)</f>
        <v>WDCGG8BB2DF932995</v>
      </c>
      <c r="G449" t="s">
        <v>1146</v>
      </c>
      <c r="I449" s="1" t="s">
        <v>1128</v>
      </c>
      <c r="J449">
        <v>42662</v>
      </c>
      <c r="K449" t="s">
        <v>600</v>
      </c>
      <c r="L449" s="1">
        <v>0.3756944444444445</v>
      </c>
      <c r="M449">
        <v>426620</v>
      </c>
      <c r="N449">
        <v>1</v>
      </c>
      <c r="O449" t="s">
        <v>199</v>
      </c>
      <c r="P449" t="s">
        <v>15</v>
      </c>
      <c r="Q449" t="s">
        <v>1104</v>
      </c>
      <c r="R449">
        <v>30521857370</v>
      </c>
      <c r="S449" t="s">
        <v>1105</v>
      </c>
      <c r="T449" t="s">
        <v>911</v>
      </c>
      <c r="U449">
        <v>3230</v>
      </c>
      <c r="V449" t="s">
        <v>88</v>
      </c>
      <c r="W449" t="s">
        <v>7</v>
      </c>
      <c r="X449">
        <v>3772</v>
      </c>
      <c r="Y449">
        <v>15561996</v>
      </c>
      <c r="AC449">
        <v>9</v>
      </c>
      <c r="AD449">
        <v>48471</v>
      </c>
      <c r="AE449">
        <v>67859</v>
      </c>
      <c r="AF449">
        <v>0</v>
      </c>
      <c r="AG449">
        <v>140</v>
      </c>
      <c r="AH449">
        <v>327118</v>
      </c>
      <c r="AI449" t="s">
        <v>9</v>
      </c>
      <c r="AJ449" t="s">
        <v>10</v>
      </c>
    </row>
    <row r="450" spans="1:38" x14ac:dyDescent="0.25">
      <c r="A450" t="s">
        <v>413</v>
      </c>
      <c r="B450">
        <f>COUNTIFS(F:F,F444)</f>
        <v>2</v>
      </c>
      <c r="C450">
        <f>COUNTIFS(D:D,D444,F:F,F444)</f>
        <v>1</v>
      </c>
      <c r="D450" s="3" t="s">
        <v>1447</v>
      </c>
      <c r="E450" s="3" t="s">
        <v>411</v>
      </c>
      <c r="F450" s="3" t="str">
        <f>CONCATENATE("W", E450)</f>
        <v>WDDMH4DB9EN064647</v>
      </c>
      <c r="G450" s="3" t="s">
        <v>1154</v>
      </c>
      <c r="H450" s="3">
        <v>2013</v>
      </c>
      <c r="I450" s="5" t="s">
        <v>1128</v>
      </c>
      <c r="J450" s="3">
        <v>49338</v>
      </c>
      <c r="K450" s="3" t="s">
        <v>414</v>
      </c>
      <c r="O450" s="3" t="s">
        <v>76</v>
      </c>
      <c r="P450" s="3" t="s">
        <v>15</v>
      </c>
      <c r="T450" s="3" t="s">
        <v>181</v>
      </c>
      <c r="U450" s="3">
        <v>30708379456</v>
      </c>
      <c r="V450" s="3" t="s">
        <v>182</v>
      </c>
      <c r="W450" s="3" t="s">
        <v>183</v>
      </c>
      <c r="X450" s="3">
        <v>3304</v>
      </c>
      <c r="Y450" s="3" t="s">
        <v>6</v>
      </c>
      <c r="Z450" s="3" t="s">
        <v>7</v>
      </c>
      <c r="AA450" s="3">
        <v>376</v>
      </c>
      <c r="AB450" s="3">
        <v>4481488</v>
      </c>
      <c r="AC450" s="3"/>
      <c r="AD450" s="3">
        <v>9</v>
      </c>
      <c r="AE450" s="3">
        <v>42727</v>
      </c>
      <c r="AF450" s="3">
        <v>81181</v>
      </c>
      <c r="AG450" s="3">
        <v>0</v>
      </c>
      <c r="AH450" s="3">
        <v>190</v>
      </c>
      <c r="AI450" s="3">
        <v>0</v>
      </c>
      <c r="AJ450" s="3">
        <v>0</v>
      </c>
      <c r="AK450" s="3" t="s">
        <v>1213</v>
      </c>
      <c r="AL450" s="3" t="s">
        <v>10</v>
      </c>
    </row>
    <row r="451" spans="1:38" x14ac:dyDescent="0.25">
      <c r="A451" t="s">
        <v>749</v>
      </c>
      <c r="B451">
        <f>COUNTIFS(F:F,F445)</f>
        <v>4</v>
      </c>
      <c r="C451">
        <f>COUNTIFS(D:D,D445,F:F,F445)</f>
        <v>1</v>
      </c>
      <c r="D451" t="str">
        <f>LEFT(A451,5)</f>
        <v>21976</v>
      </c>
      <c r="E451" t="s">
        <v>750</v>
      </c>
      <c r="F451" t="str">
        <f>CONCATENATE("W",E451)</f>
        <v>WDDMH4DBXEN071803</v>
      </c>
      <c r="G451" t="s">
        <v>1154</v>
      </c>
      <c r="H451">
        <v>2014</v>
      </c>
      <c r="I451" s="1" t="s">
        <v>1128</v>
      </c>
      <c r="J451">
        <v>13828</v>
      </c>
      <c r="K451" t="s">
        <v>494</v>
      </c>
      <c r="L451" s="1">
        <v>0.35000000000000003</v>
      </c>
      <c r="M451">
        <v>138280</v>
      </c>
      <c r="N451">
        <v>1</v>
      </c>
      <c r="O451" t="s">
        <v>751</v>
      </c>
      <c r="P451" t="s">
        <v>2</v>
      </c>
      <c r="Q451" t="s">
        <v>752</v>
      </c>
      <c r="R451">
        <v>16079748</v>
      </c>
      <c r="S451" t="s">
        <v>753</v>
      </c>
      <c r="T451" t="s">
        <v>142</v>
      </c>
      <c r="U451">
        <v>3315</v>
      </c>
      <c r="V451" t="s">
        <v>6</v>
      </c>
      <c r="W451" t="s">
        <v>7</v>
      </c>
      <c r="X451">
        <v>3755</v>
      </c>
      <c r="Y451">
        <v>15652054</v>
      </c>
      <c r="AA451" t="s">
        <v>754</v>
      </c>
      <c r="AB451" t="s">
        <v>755</v>
      </c>
      <c r="AC451">
        <v>9</v>
      </c>
      <c r="AD451">
        <v>42727</v>
      </c>
      <c r="AE451">
        <v>0</v>
      </c>
      <c r="AF451">
        <v>0</v>
      </c>
      <c r="AG451">
        <v>0</v>
      </c>
      <c r="AH451">
        <v>0</v>
      </c>
      <c r="AI451" t="s">
        <v>9</v>
      </c>
      <c r="AJ451" t="s">
        <v>10</v>
      </c>
    </row>
    <row r="452" spans="1:38" x14ac:dyDescent="0.25">
      <c r="A452" t="s">
        <v>929</v>
      </c>
      <c r="B452">
        <f>COUNTIFS(F:F,F446)</f>
        <v>4</v>
      </c>
      <c r="C452">
        <f>COUNTIFS(D:D,D446,F:F,F446)</f>
        <v>1</v>
      </c>
      <c r="D452" t="str">
        <f>LEFT(A452,5)</f>
        <v>21979</v>
      </c>
      <c r="E452" t="s">
        <v>921</v>
      </c>
      <c r="F452" t="str">
        <f>CONCATENATE("W",E452)</f>
        <v>WDDGF4HB3BA509397</v>
      </c>
      <c r="G452" t="s">
        <v>1162</v>
      </c>
      <c r="I452" s="1" t="s">
        <v>1128</v>
      </c>
      <c r="J452">
        <v>35769</v>
      </c>
      <c r="K452" t="s">
        <v>494</v>
      </c>
      <c r="L452" s="1">
        <v>0.4375</v>
      </c>
      <c r="M452">
        <v>357690</v>
      </c>
      <c r="N452">
        <v>1</v>
      </c>
      <c r="O452" t="s">
        <v>930</v>
      </c>
      <c r="P452" t="s">
        <v>2</v>
      </c>
      <c r="Q452" t="s">
        <v>923</v>
      </c>
      <c r="R452">
        <v>13884064</v>
      </c>
      <c r="S452" t="s">
        <v>924</v>
      </c>
      <c r="T452" t="s">
        <v>5</v>
      </c>
      <c r="U452">
        <v>3300</v>
      </c>
      <c r="V452" t="s">
        <v>6</v>
      </c>
      <c r="W452" t="s">
        <v>7</v>
      </c>
      <c r="X452">
        <v>-376</v>
      </c>
      <c r="Y452">
        <v>4432972</v>
      </c>
      <c r="AA452" t="s">
        <v>925</v>
      </c>
      <c r="AB452" t="s">
        <v>926</v>
      </c>
      <c r="AC452">
        <v>9</v>
      </c>
      <c r="AD452">
        <v>48471</v>
      </c>
      <c r="AE452">
        <v>87248</v>
      </c>
      <c r="AF452">
        <v>0</v>
      </c>
      <c r="AG452">
        <v>180</v>
      </c>
      <c r="AH452">
        <v>239012</v>
      </c>
      <c r="AI452" t="s">
        <v>9</v>
      </c>
      <c r="AJ452" t="s">
        <v>10</v>
      </c>
    </row>
    <row r="453" spans="1:38" x14ac:dyDescent="0.25">
      <c r="A453" t="s">
        <v>920</v>
      </c>
      <c r="B453">
        <f>COUNTIFS(F:F,F447)</f>
        <v>4</v>
      </c>
      <c r="C453">
        <f>COUNTIFS(D:D,D447,F:F,F447)</f>
        <v>1</v>
      </c>
      <c r="D453" s="3" t="s">
        <v>1352</v>
      </c>
      <c r="E453" s="3" t="s">
        <v>921</v>
      </c>
      <c r="F453" s="3" t="str">
        <f>CONCATENATE("W", E453)</f>
        <v>WDDGF4HB3BA509397</v>
      </c>
      <c r="G453" s="3" t="s">
        <v>1162</v>
      </c>
      <c r="H453" s="3"/>
      <c r="I453" s="5" t="s">
        <v>1128</v>
      </c>
      <c r="J453" s="3">
        <v>35769</v>
      </c>
      <c r="K453" s="3" t="s">
        <v>205</v>
      </c>
      <c r="O453" s="3" t="s">
        <v>922</v>
      </c>
      <c r="P453" s="3" t="s">
        <v>2</v>
      </c>
      <c r="T453" s="3" t="s">
        <v>923</v>
      </c>
      <c r="U453" s="3">
        <v>13884064</v>
      </c>
      <c r="V453" s="3" t="s">
        <v>924</v>
      </c>
      <c r="W453" s="3" t="s">
        <v>5</v>
      </c>
      <c r="X453" s="3">
        <v>3300</v>
      </c>
      <c r="Y453" s="3" t="s">
        <v>6</v>
      </c>
      <c r="Z453" s="3" t="s">
        <v>7</v>
      </c>
      <c r="AA453" s="3">
        <v>-376</v>
      </c>
      <c r="AB453" s="3">
        <v>4432972</v>
      </c>
      <c r="AC453" s="3" t="s">
        <v>925</v>
      </c>
      <c r="AD453" s="3">
        <v>9</v>
      </c>
      <c r="AE453" s="3">
        <v>42727</v>
      </c>
      <c r="AF453" s="3">
        <v>55545</v>
      </c>
      <c r="AG453" s="3">
        <v>0</v>
      </c>
      <c r="AH453" s="3">
        <v>50</v>
      </c>
      <c r="AI453" s="3">
        <v>0</v>
      </c>
      <c r="AJ453" s="3">
        <v>0</v>
      </c>
      <c r="AK453" s="3" t="s">
        <v>1213</v>
      </c>
      <c r="AL453" s="3" t="s">
        <v>10</v>
      </c>
    </row>
    <row r="454" spans="1:38" x14ac:dyDescent="0.25">
      <c r="A454" t="s">
        <v>918</v>
      </c>
      <c r="B454">
        <f>COUNTIFS(F:F,F448)</f>
        <v>4</v>
      </c>
      <c r="C454">
        <f>COUNTIFS(D:D,D448,F:F,F448)</f>
        <v>1</v>
      </c>
      <c r="D454" s="3" t="s">
        <v>1371</v>
      </c>
      <c r="E454" s="3" t="s">
        <v>915</v>
      </c>
      <c r="F454" s="3" t="str">
        <f>CONCATENATE("W", E454)</f>
        <v>WDDGF4HBXDA701953</v>
      </c>
      <c r="G454" s="3" t="s">
        <v>1161</v>
      </c>
      <c r="H454" s="3">
        <v>2011</v>
      </c>
      <c r="I454" s="5" t="s">
        <v>1128</v>
      </c>
      <c r="J454" s="3">
        <v>68032</v>
      </c>
      <c r="K454" s="3" t="s">
        <v>205</v>
      </c>
      <c r="O454" s="3" t="s">
        <v>919</v>
      </c>
      <c r="P454" s="3" t="s">
        <v>15</v>
      </c>
      <c r="T454" s="3" t="s">
        <v>916</v>
      </c>
      <c r="U454" s="3">
        <v>30645622169</v>
      </c>
      <c r="V454" s="3" t="s">
        <v>917</v>
      </c>
      <c r="W454" s="3" t="s">
        <v>675</v>
      </c>
      <c r="X454" s="3">
        <v>3302</v>
      </c>
      <c r="Y454" s="3" t="s">
        <v>88</v>
      </c>
      <c r="Z454" s="3" t="s">
        <v>7</v>
      </c>
      <c r="AA454" s="3">
        <v>3786</v>
      </c>
      <c r="AB454" s="3">
        <v>420349</v>
      </c>
      <c r="AC454" s="3"/>
      <c r="AD454" s="3">
        <v>9</v>
      </c>
      <c r="AE454" s="3">
        <v>42727</v>
      </c>
      <c r="AF454" s="3">
        <v>64091</v>
      </c>
      <c r="AG454" s="3">
        <v>0</v>
      </c>
      <c r="AH454" s="3">
        <v>20</v>
      </c>
      <c r="AI454" s="3">
        <v>0</v>
      </c>
      <c r="AJ454" s="3">
        <v>0</v>
      </c>
      <c r="AK454" s="3" t="s">
        <v>1213</v>
      </c>
      <c r="AL454" s="3" t="s">
        <v>10</v>
      </c>
    </row>
    <row r="455" spans="1:38" x14ac:dyDescent="0.25">
      <c r="A455" t="s">
        <v>388</v>
      </c>
      <c r="B455">
        <f>COUNTIFS(F:F,F449)</f>
        <v>2</v>
      </c>
      <c r="C455">
        <f>COUNTIFS(D:D,D449,F:F,F449)</f>
        <v>1</v>
      </c>
      <c r="D455" t="str">
        <f>LEFT(A455,5)</f>
        <v>21984</v>
      </c>
      <c r="E455" t="s">
        <v>389</v>
      </c>
      <c r="F455" t="str">
        <f>CONCATENATE("W",E455)</f>
        <v>WDDGF4JB1BA511658</v>
      </c>
      <c r="G455" t="s">
        <v>1159</v>
      </c>
      <c r="H455">
        <v>2011</v>
      </c>
      <c r="I455" s="1" t="s">
        <v>1128</v>
      </c>
      <c r="J455">
        <v>64695</v>
      </c>
      <c r="K455" t="s">
        <v>390</v>
      </c>
      <c r="L455" s="1">
        <v>0.54166666666666663</v>
      </c>
      <c r="M455">
        <v>646950</v>
      </c>
      <c r="N455">
        <v>1</v>
      </c>
      <c r="O455" t="s">
        <v>391</v>
      </c>
      <c r="P455" t="s">
        <v>15</v>
      </c>
      <c r="Q455" t="s">
        <v>392</v>
      </c>
      <c r="R455">
        <v>30687935957</v>
      </c>
      <c r="S455" t="s">
        <v>393</v>
      </c>
      <c r="T455" t="s">
        <v>331</v>
      </c>
      <c r="U455">
        <v>3400</v>
      </c>
      <c r="V455" t="s">
        <v>394</v>
      </c>
      <c r="W455" t="s">
        <v>7</v>
      </c>
      <c r="X455">
        <v>3974</v>
      </c>
      <c r="Y455">
        <v>638529</v>
      </c>
      <c r="AA455" t="s">
        <v>155</v>
      </c>
      <c r="AB455" t="s">
        <v>156</v>
      </c>
      <c r="AC455">
        <v>9</v>
      </c>
      <c r="AD455">
        <v>48471</v>
      </c>
      <c r="AE455">
        <v>24236</v>
      </c>
      <c r="AF455">
        <v>0</v>
      </c>
      <c r="AG455">
        <v>50</v>
      </c>
      <c r="AH455">
        <v>344960</v>
      </c>
      <c r="AI455" t="s">
        <v>9</v>
      </c>
      <c r="AJ455" t="s">
        <v>10</v>
      </c>
    </row>
    <row r="456" spans="1:38" x14ac:dyDescent="0.25">
      <c r="A456" t="s">
        <v>897</v>
      </c>
      <c r="B456">
        <f>COUNTIFS(F:F,F450)</f>
        <v>6</v>
      </c>
      <c r="C456">
        <f>COUNTIFS(D:D,D450,F:F,F450)</f>
        <v>1</v>
      </c>
      <c r="D456" s="3" t="s">
        <v>1374</v>
      </c>
      <c r="E456" s="3" t="s">
        <v>898</v>
      </c>
      <c r="F456" s="3" t="str">
        <f>CONCATENATE("W", E456)</f>
        <v>WDDGF4JB1DA779452</v>
      </c>
      <c r="G456" s="3" t="s">
        <v>1159</v>
      </c>
      <c r="H456" s="3">
        <v>2013</v>
      </c>
      <c r="I456" s="5" t="s">
        <v>1128</v>
      </c>
      <c r="J456" s="3">
        <v>42338</v>
      </c>
      <c r="K456" s="3" t="s">
        <v>465</v>
      </c>
      <c r="O456" s="3" t="s">
        <v>346</v>
      </c>
      <c r="P456" s="3" t="s">
        <v>2</v>
      </c>
      <c r="T456" s="3" t="s">
        <v>899</v>
      </c>
      <c r="U456" s="3">
        <v>11111111</v>
      </c>
      <c r="V456" s="3" t="s">
        <v>900</v>
      </c>
      <c r="W456" s="3" t="s">
        <v>5</v>
      </c>
      <c r="X456" s="3">
        <v>3300</v>
      </c>
      <c r="Y456" s="3" t="s">
        <v>6</v>
      </c>
      <c r="Z456" s="3" t="s">
        <v>7</v>
      </c>
      <c r="AA456" s="3">
        <v>376</v>
      </c>
      <c r="AB456" s="3">
        <v>4431838</v>
      </c>
      <c r="AC456" s="3"/>
      <c r="AD456" s="3">
        <v>9</v>
      </c>
      <c r="AE456" s="3">
        <v>48471</v>
      </c>
      <c r="AF456" s="3">
        <v>111483</v>
      </c>
      <c r="AG456" s="3">
        <v>0</v>
      </c>
      <c r="AH456" s="3">
        <v>190</v>
      </c>
      <c r="AI456" s="3">
        <v>0</v>
      </c>
      <c r="AJ456" s="3">
        <v>0</v>
      </c>
      <c r="AK456" s="3" t="s">
        <v>1213</v>
      </c>
      <c r="AL456" s="3" t="s">
        <v>10</v>
      </c>
    </row>
    <row r="457" spans="1:38" x14ac:dyDescent="0.25">
      <c r="A457" t="s">
        <v>1106</v>
      </c>
      <c r="B457">
        <f>COUNTIFS(F:F,F451)</f>
        <v>2</v>
      </c>
      <c r="C457">
        <f>COUNTIFS(D:D,D451,F:F,F451)</f>
        <v>1</v>
      </c>
      <c r="D457" t="str">
        <f>LEFT(A457,5)</f>
        <v>21988</v>
      </c>
      <c r="E457" t="s">
        <v>1107</v>
      </c>
      <c r="F457" t="str">
        <f>CONCATENATE("W",E457)</f>
        <v>WDDGF4JB1DA834269</v>
      </c>
      <c r="G457" t="s">
        <v>1167</v>
      </c>
      <c r="I457" s="1" t="s">
        <v>1128</v>
      </c>
      <c r="J457">
        <v>7353</v>
      </c>
      <c r="K457" t="s">
        <v>390</v>
      </c>
      <c r="L457" s="1">
        <v>0.72916666666666663</v>
      </c>
      <c r="M457">
        <v>73530</v>
      </c>
      <c r="N457">
        <v>1</v>
      </c>
      <c r="O457" t="s">
        <v>76</v>
      </c>
      <c r="P457" t="s">
        <v>15</v>
      </c>
      <c r="Q457" t="s">
        <v>1108</v>
      </c>
      <c r="R457">
        <v>30711862389</v>
      </c>
      <c r="S457" t="s">
        <v>1109</v>
      </c>
      <c r="T457" t="s">
        <v>5</v>
      </c>
      <c r="U457">
        <v>3300</v>
      </c>
      <c r="V457" t="s">
        <v>6</v>
      </c>
      <c r="W457" t="s">
        <v>7</v>
      </c>
      <c r="X457">
        <v>376</v>
      </c>
      <c r="Y457">
        <v>4452367</v>
      </c>
      <c r="AA457" t="s">
        <v>1110</v>
      </c>
      <c r="AB457" t="s">
        <v>791</v>
      </c>
      <c r="AC457">
        <v>9</v>
      </c>
      <c r="AD457">
        <v>48471</v>
      </c>
      <c r="AE457">
        <v>96942</v>
      </c>
      <c r="AF457">
        <v>0</v>
      </c>
      <c r="AG457">
        <v>200</v>
      </c>
      <c r="AH457">
        <v>427498</v>
      </c>
      <c r="AI457" t="s">
        <v>9</v>
      </c>
      <c r="AJ457" t="s">
        <v>10</v>
      </c>
    </row>
    <row r="458" spans="1:38" x14ac:dyDescent="0.25">
      <c r="A458" t="s">
        <v>502</v>
      </c>
      <c r="B458">
        <f>COUNTIFS(F:F,F452)</f>
        <v>6</v>
      </c>
      <c r="C458">
        <f>COUNTIFS(D:D,D452,F:F,F452)</f>
        <v>2</v>
      </c>
      <c r="D458" s="3" t="s">
        <v>1441</v>
      </c>
      <c r="E458" s="3" t="s">
        <v>503</v>
      </c>
      <c r="F458" s="3" t="str">
        <f>CONCATENATE("W", E458)</f>
        <v>WDDMH4DB3EN067060</v>
      </c>
      <c r="G458" s="3" t="s">
        <v>1154</v>
      </c>
      <c r="H458" s="3">
        <v>2014</v>
      </c>
      <c r="I458" s="5" t="s">
        <v>1128</v>
      </c>
      <c r="J458" s="3">
        <v>16693</v>
      </c>
      <c r="K458" s="3" t="s">
        <v>504</v>
      </c>
      <c r="O458" s="3" t="s">
        <v>505</v>
      </c>
      <c r="P458" s="3" t="s">
        <v>2</v>
      </c>
      <c r="T458" s="3" t="s">
        <v>506</v>
      </c>
      <c r="U458" s="3">
        <v>11850345</v>
      </c>
      <c r="V458" s="3" t="s">
        <v>507</v>
      </c>
      <c r="W458" s="3" t="s">
        <v>5</v>
      </c>
      <c r="X458" s="3">
        <v>3300</v>
      </c>
      <c r="Y458" s="3" t="s">
        <v>6</v>
      </c>
      <c r="Z458" s="3" t="s">
        <v>7</v>
      </c>
      <c r="AA458" s="3">
        <v>-376</v>
      </c>
      <c r="AB458" s="3">
        <v>4562966</v>
      </c>
      <c r="AC458" s="3"/>
      <c r="AD458" s="3">
        <v>9</v>
      </c>
      <c r="AE458" s="3">
        <v>42727</v>
      </c>
      <c r="AF458" s="3">
        <v>8545</v>
      </c>
      <c r="AG458" s="3">
        <v>0</v>
      </c>
      <c r="AH458" s="3">
        <v>160</v>
      </c>
      <c r="AI458" s="3">
        <v>0</v>
      </c>
      <c r="AJ458" s="3">
        <v>0</v>
      </c>
      <c r="AK458" s="3" t="s">
        <v>1213</v>
      </c>
      <c r="AL458" s="3" t="s">
        <v>10</v>
      </c>
    </row>
    <row r="459" spans="1:38" x14ac:dyDescent="0.25">
      <c r="A459" t="s">
        <v>1118</v>
      </c>
      <c r="B459">
        <f>COUNTIFS(F:F,F453)</f>
        <v>6</v>
      </c>
      <c r="C459">
        <f>COUNTIFS(D:D,D453,F:F,F453)</f>
        <v>2</v>
      </c>
      <c r="D459" t="str">
        <f>LEFT(A459,5)</f>
        <v>21995</v>
      </c>
      <c r="E459" t="s">
        <v>1119</v>
      </c>
      <c r="F459" t="str">
        <f>CONCATENATE("W",E459)</f>
        <v>WDDMH4DB6DJ129637</v>
      </c>
      <c r="G459" t="s">
        <v>1154</v>
      </c>
      <c r="I459" s="1" t="s">
        <v>1128</v>
      </c>
      <c r="J459">
        <v>25793</v>
      </c>
      <c r="K459" t="s">
        <v>612</v>
      </c>
      <c r="L459" s="1">
        <v>0.52083333333333337</v>
      </c>
      <c r="M459">
        <v>257930</v>
      </c>
      <c r="N459">
        <v>1</v>
      </c>
      <c r="O459" t="s">
        <v>76</v>
      </c>
      <c r="P459" t="s">
        <v>2</v>
      </c>
      <c r="Q459" t="s">
        <v>1120</v>
      </c>
      <c r="R459">
        <v>14459818</v>
      </c>
      <c r="S459" t="s">
        <v>1121</v>
      </c>
      <c r="T459" t="s">
        <v>5</v>
      </c>
      <c r="U459">
        <v>3300</v>
      </c>
      <c r="V459" t="s">
        <v>6</v>
      </c>
      <c r="W459" t="s">
        <v>7</v>
      </c>
      <c r="X459">
        <v>376</v>
      </c>
      <c r="Y459">
        <v>154692309</v>
      </c>
      <c r="AA459" t="s">
        <v>1122</v>
      </c>
      <c r="AB459" t="s">
        <v>1123</v>
      </c>
      <c r="AC459">
        <v>9</v>
      </c>
      <c r="AD459">
        <v>48471</v>
      </c>
      <c r="AE459">
        <v>111483</v>
      </c>
      <c r="AF459">
        <v>0</v>
      </c>
      <c r="AG459">
        <v>230</v>
      </c>
      <c r="AH459">
        <v>419048</v>
      </c>
      <c r="AI459" t="s">
        <v>9</v>
      </c>
      <c r="AJ459" t="s">
        <v>10</v>
      </c>
    </row>
    <row r="460" spans="1:38" x14ac:dyDescent="0.25">
      <c r="A460" t="s">
        <v>270</v>
      </c>
      <c r="B460">
        <f>COUNTIFS(F:F,F454)</f>
        <v>4</v>
      </c>
      <c r="C460">
        <f>COUNTIFS(D:D,D454,F:F,F454)</f>
        <v>1</v>
      </c>
      <c r="D460" s="3" t="s">
        <v>1250</v>
      </c>
      <c r="E460" s="3" t="s">
        <v>260</v>
      </c>
      <c r="F460" s="3" t="str">
        <f>CONCATENATE("W", E460)</f>
        <v>WDCBB8GB8BA659489</v>
      </c>
      <c r="G460" s="3" t="s">
        <v>1145</v>
      </c>
      <c r="H460" s="3">
        <v>2010</v>
      </c>
      <c r="I460" s="5" t="s">
        <v>1128</v>
      </c>
      <c r="J460" s="3">
        <v>153882</v>
      </c>
      <c r="K460" s="3" t="s">
        <v>271</v>
      </c>
      <c r="O460" s="3" t="s">
        <v>76</v>
      </c>
      <c r="P460" s="3" t="s">
        <v>15</v>
      </c>
      <c r="Q460" s="3" t="s">
        <v>263</v>
      </c>
      <c r="R460" s="3">
        <v>27200880485</v>
      </c>
      <c r="S460" s="3" t="s">
        <v>264</v>
      </c>
      <c r="T460" s="3" t="s">
        <v>265</v>
      </c>
      <c r="U460" s="3">
        <v>3580</v>
      </c>
      <c r="V460" s="3" t="s">
        <v>266</v>
      </c>
      <c r="W460" s="3" t="s">
        <v>7</v>
      </c>
      <c r="X460" s="3">
        <v>376</v>
      </c>
      <c r="Y460" s="3">
        <v>154843854</v>
      </c>
      <c r="AA460" s="3" t="s">
        <v>267</v>
      </c>
      <c r="AD460" s="3">
        <v>9</v>
      </c>
      <c r="AE460" s="3">
        <v>48471</v>
      </c>
      <c r="AF460" s="3">
        <v>82401</v>
      </c>
      <c r="AG460" s="3">
        <v>0</v>
      </c>
      <c r="AH460" s="3">
        <v>190</v>
      </c>
      <c r="AI460" s="3">
        <v>0</v>
      </c>
      <c r="AJ460" s="3">
        <v>0</v>
      </c>
      <c r="AK460" s="3" t="s">
        <v>1213</v>
      </c>
      <c r="AL460" s="3" t="s">
        <v>10</v>
      </c>
    </row>
    <row r="461" spans="1:38" x14ac:dyDescent="0.25">
      <c r="A461" t="s">
        <v>796</v>
      </c>
      <c r="B461">
        <f>COUNTIFS(F:F,F455)</f>
        <v>2</v>
      </c>
      <c r="C461">
        <f>COUNTIFS(D:D,D455,F:F,F455)</f>
        <v>1</v>
      </c>
      <c r="D461" t="str">
        <f>LEFT(A461,5)</f>
        <v>21996</v>
      </c>
      <c r="E461" t="s">
        <v>793</v>
      </c>
      <c r="F461" t="str">
        <f>CONCATENATE("W",E461)</f>
        <v>WDCBB8GB9BA607014</v>
      </c>
      <c r="G461" t="s">
        <v>1145</v>
      </c>
      <c r="H461">
        <v>2010</v>
      </c>
      <c r="I461" s="1" t="s">
        <v>1128</v>
      </c>
      <c r="J461">
        <v>43608</v>
      </c>
      <c r="K461" t="s">
        <v>612</v>
      </c>
      <c r="L461" s="1">
        <v>0.36249999999999999</v>
      </c>
      <c r="M461">
        <v>436080</v>
      </c>
      <c r="N461">
        <v>1</v>
      </c>
      <c r="O461" t="s">
        <v>797</v>
      </c>
      <c r="P461" t="s">
        <v>15</v>
      </c>
      <c r="Q461" t="s">
        <v>398</v>
      </c>
      <c r="R461">
        <v>27187004239</v>
      </c>
      <c r="S461" t="s">
        <v>399</v>
      </c>
      <c r="T461" t="s">
        <v>45</v>
      </c>
      <c r="U461">
        <v>3370</v>
      </c>
      <c r="V461" t="s">
        <v>6</v>
      </c>
      <c r="W461" t="s">
        <v>7</v>
      </c>
      <c r="X461">
        <v>3757</v>
      </c>
      <c r="Y461">
        <v>15672283</v>
      </c>
      <c r="AC461">
        <v>9</v>
      </c>
      <c r="AD461">
        <v>48471</v>
      </c>
      <c r="AE461">
        <v>184190</v>
      </c>
      <c r="AF461">
        <v>32500</v>
      </c>
      <c r="AG461">
        <v>380</v>
      </c>
      <c r="AH461">
        <v>1729912</v>
      </c>
      <c r="AI461" t="s">
        <v>9</v>
      </c>
      <c r="AJ461" t="s">
        <v>10</v>
      </c>
    </row>
    <row r="462" spans="1:38" x14ac:dyDescent="0.25">
      <c r="A462" t="s">
        <v>964</v>
      </c>
      <c r="B462">
        <f>COUNTIFS(F:F,F456)</f>
        <v>4</v>
      </c>
      <c r="C462">
        <f>COUNTIFS(D:D,D456,F:F,F456)</f>
        <v>1</v>
      </c>
      <c r="D462" s="3" t="s">
        <v>1313</v>
      </c>
      <c r="E462" s="3" t="s">
        <v>965</v>
      </c>
      <c r="F462" s="3" t="str">
        <f>CONCATENATE("W", E462)</f>
        <v>WDDFH3CB0BJ673049</v>
      </c>
      <c r="G462" s="3" t="s">
        <v>1155</v>
      </c>
      <c r="H462" s="3">
        <v>2011</v>
      </c>
      <c r="I462" s="5" t="s">
        <v>1128</v>
      </c>
      <c r="J462" s="3">
        <v>19432</v>
      </c>
      <c r="K462" s="3" t="s">
        <v>458</v>
      </c>
      <c r="O462" s="3" t="s">
        <v>966</v>
      </c>
      <c r="P462" s="3" t="s">
        <v>2</v>
      </c>
      <c r="T462" s="3" t="s">
        <v>967</v>
      </c>
      <c r="U462" s="3">
        <v>14207914</v>
      </c>
      <c r="V462" s="3" t="s">
        <v>968</v>
      </c>
      <c r="W462" s="3" t="s">
        <v>202</v>
      </c>
      <c r="X462" s="3">
        <v>3364</v>
      </c>
      <c r="Y462" s="3" t="s">
        <v>6</v>
      </c>
      <c r="Z462" s="3" t="s">
        <v>7</v>
      </c>
      <c r="AA462" s="3">
        <v>3758</v>
      </c>
      <c r="AB462" s="3">
        <v>15521414</v>
      </c>
      <c r="AC462" s="3"/>
      <c r="AD462" s="3">
        <v>9</v>
      </c>
      <c r="AE462" s="3">
        <v>48471</v>
      </c>
      <c r="AF462" s="3">
        <v>92095</v>
      </c>
      <c r="AG462" s="3">
        <v>0</v>
      </c>
      <c r="AH462" s="3">
        <v>380</v>
      </c>
      <c r="AI462" s="3">
        <v>0</v>
      </c>
      <c r="AJ462" s="3">
        <v>0</v>
      </c>
      <c r="AK462" s="3" t="s">
        <v>1213</v>
      </c>
      <c r="AL462" s="3" t="s">
        <v>10</v>
      </c>
    </row>
    <row r="463" spans="1:38" x14ac:dyDescent="0.25">
      <c r="A463" t="s">
        <v>611</v>
      </c>
      <c r="B463">
        <f>COUNTIFS(F:F,F457)</f>
        <v>2</v>
      </c>
      <c r="C463">
        <f>COUNTIFS(D:D,D457,F:F,F457)</f>
        <v>1</v>
      </c>
      <c r="D463" t="str">
        <f>LEFT(A463,5)</f>
        <v>22000</v>
      </c>
      <c r="E463" t="s">
        <v>607</v>
      </c>
      <c r="F463" t="str">
        <f>CONCATENATE("W",E463)</f>
        <v>WDDFH3CB4BJ659378</v>
      </c>
      <c r="G463" t="s">
        <v>1155</v>
      </c>
      <c r="H463">
        <v>2011</v>
      </c>
      <c r="I463" s="1" t="s">
        <v>1128</v>
      </c>
      <c r="J463">
        <v>30913</v>
      </c>
      <c r="K463" t="s">
        <v>612</v>
      </c>
      <c r="L463" s="1">
        <v>0.70833333333333337</v>
      </c>
      <c r="M463">
        <v>309130</v>
      </c>
      <c r="N463">
        <v>1</v>
      </c>
      <c r="O463" t="s">
        <v>613</v>
      </c>
      <c r="P463" t="s">
        <v>2</v>
      </c>
      <c r="Q463" t="s">
        <v>614</v>
      </c>
      <c r="R463">
        <v>7543155</v>
      </c>
      <c r="S463" t="s">
        <v>615</v>
      </c>
      <c r="T463" t="s">
        <v>5</v>
      </c>
      <c r="U463">
        <v>3300</v>
      </c>
      <c r="V463" t="s">
        <v>6</v>
      </c>
      <c r="W463" t="s">
        <v>7</v>
      </c>
      <c r="X463">
        <v>376</v>
      </c>
      <c r="Y463">
        <v>4438964</v>
      </c>
      <c r="AA463" t="s">
        <v>616</v>
      </c>
      <c r="AC463">
        <v>9</v>
      </c>
      <c r="AD463">
        <v>48471</v>
      </c>
      <c r="AE463">
        <v>96942</v>
      </c>
      <c r="AF463">
        <v>0</v>
      </c>
      <c r="AG463">
        <v>200</v>
      </c>
      <c r="AH463">
        <v>0</v>
      </c>
      <c r="AI463" t="s">
        <v>9</v>
      </c>
      <c r="AJ463" t="s">
        <v>10</v>
      </c>
    </row>
    <row r="464" spans="1:38" x14ac:dyDescent="0.25">
      <c r="A464" t="s">
        <v>578</v>
      </c>
      <c r="B464">
        <f>COUNTIFS(F:F,F458)</f>
        <v>4</v>
      </c>
      <c r="C464">
        <f>COUNTIFS(D:D,D458,F:F,F458)</f>
        <v>1</v>
      </c>
      <c r="D464" s="3" t="s">
        <v>1389</v>
      </c>
      <c r="E464" s="3" t="s">
        <v>579</v>
      </c>
      <c r="F464" s="3" t="str">
        <f>CONCATENATE("W", E464)</f>
        <v>WDDGF4JB6DF940140</v>
      </c>
      <c r="G464" s="3" t="s">
        <v>1169</v>
      </c>
      <c r="H464" s="3"/>
      <c r="I464" s="5" t="s">
        <v>1128</v>
      </c>
      <c r="J464" s="3">
        <v>48041</v>
      </c>
      <c r="K464" s="3" t="s">
        <v>465</v>
      </c>
      <c r="O464" s="3" t="s">
        <v>580</v>
      </c>
      <c r="P464" s="3" t="s">
        <v>2</v>
      </c>
      <c r="T464" s="3" t="s">
        <v>581</v>
      </c>
      <c r="U464" s="3">
        <v>27231891779</v>
      </c>
      <c r="V464" s="3" t="s">
        <v>582</v>
      </c>
      <c r="W464" s="3" t="s">
        <v>125</v>
      </c>
      <c r="X464" s="3">
        <v>3362</v>
      </c>
      <c r="Y464" s="3" t="s">
        <v>6</v>
      </c>
      <c r="Z464" s="3" t="s">
        <v>7</v>
      </c>
      <c r="AA464" s="3">
        <v>3755</v>
      </c>
      <c r="AB464" s="3">
        <v>499060</v>
      </c>
      <c r="AC464" s="3"/>
      <c r="AD464" s="3">
        <v>9</v>
      </c>
      <c r="AE464" s="3">
        <v>42727</v>
      </c>
      <c r="AF464" s="3">
        <v>123908</v>
      </c>
      <c r="AG464" s="3">
        <v>0</v>
      </c>
      <c r="AH464" s="3">
        <v>420</v>
      </c>
      <c r="AI464" s="3">
        <v>0</v>
      </c>
      <c r="AJ464" s="3">
        <v>0</v>
      </c>
      <c r="AK464" s="3" t="s">
        <v>1213</v>
      </c>
      <c r="AL464" s="3" t="s">
        <v>10</v>
      </c>
    </row>
    <row r="465" spans="1:38" x14ac:dyDescent="0.25">
      <c r="A465" t="s">
        <v>52</v>
      </c>
      <c r="B465">
        <f>COUNTIFS(F:F,F459)</f>
        <v>2</v>
      </c>
      <c r="C465">
        <f>COUNTIFS(D:D,D459,F:F,F459)</f>
        <v>1</v>
      </c>
      <c r="D465" t="str">
        <f>LEFT(A465,5)</f>
        <v>22001</v>
      </c>
      <c r="E465" t="s">
        <v>47</v>
      </c>
      <c r="F465" t="str">
        <f>CONCATENATE("W",E465)</f>
        <v>WDDGF4JB6EA877636</v>
      </c>
      <c r="G465" t="s">
        <v>1169</v>
      </c>
      <c r="I465" s="1" t="s">
        <v>1128</v>
      </c>
      <c r="J465">
        <v>28567</v>
      </c>
      <c r="K465" t="s">
        <v>53</v>
      </c>
      <c r="L465" s="1">
        <v>0.45833333333333331</v>
      </c>
      <c r="M465">
        <v>285670</v>
      </c>
      <c r="N465">
        <v>1</v>
      </c>
      <c r="O465" t="s">
        <v>54</v>
      </c>
      <c r="P465" t="s">
        <v>15</v>
      </c>
      <c r="Q465" t="s">
        <v>49</v>
      </c>
      <c r="R465">
        <v>20085454898</v>
      </c>
      <c r="S465" t="s">
        <v>50</v>
      </c>
      <c r="T465" t="s">
        <v>51</v>
      </c>
      <c r="U465">
        <v>3364</v>
      </c>
      <c r="V465" t="s">
        <v>6</v>
      </c>
      <c r="W465" t="s">
        <v>7</v>
      </c>
      <c r="X465">
        <v>3757</v>
      </c>
      <c r="Y465">
        <v>15506321</v>
      </c>
      <c r="AC465">
        <v>9</v>
      </c>
      <c r="AD465">
        <v>42727</v>
      </c>
      <c r="AE465">
        <v>8545</v>
      </c>
      <c r="AF465">
        <v>0</v>
      </c>
      <c r="AG465">
        <v>20</v>
      </c>
      <c r="AH465">
        <v>238774</v>
      </c>
      <c r="AI465" t="s">
        <v>9</v>
      </c>
      <c r="AJ465" t="s">
        <v>10</v>
      </c>
    </row>
    <row r="466" spans="1:38" x14ac:dyDescent="0.25">
      <c r="A466" t="s">
        <v>887</v>
      </c>
      <c r="B466">
        <f>COUNTIFS(F:F,F460)</f>
        <v>6</v>
      </c>
      <c r="C466">
        <f>COUNTIFS(D:D,D460,F:F,F460)</f>
        <v>1</v>
      </c>
      <c r="D466" s="3" t="s">
        <v>1288</v>
      </c>
      <c r="E466" s="3" t="s">
        <v>888</v>
      </c>
      <c r="F466" s="3" t="str">
        <f>CONCATENATE("W", E466)</f>
        <v>WDCGG9AB3EG102254</v>
      </c>
      <c r="G466" s="3" t="s">
        <v>1147</v>
      </c>
      <c r="H466" s="3">
        <v>2013</v>
      </c>
      <c r="I466" s="5" t="s">
        <v>1128</v>
      </c>
      <c r="J466" s="3">
        <v>23560</v>
      </c>
      <c r="K466" s="3" t="s">
        <v>194</v>
      </c>
      <c r="O466" s="3" t="s">
        <v>889</v>
      </c>
      <c r="P466" s="3" t="s">
        <v>15</v>
      </c>
      <c r="T466" s="3" t="s">
        <v>890</v>
      </c>
      <c r="U466" s="3">
        <v>20061531883</v>
      </c>
      <c r="V466" s="3" t="s">
        <v>891</v>
      </c>
      <c r="W466" s="3" t="s">
        <v>5</v>
      </c>
      <c r="X466" s="3"/>
      <c r="Y466" s="3" t="s">
        <v>6</v>
      </c>
      <c r="Z466" s="3" t="s">
        <v>7</v>
      </c>
      <c r="AA466" s="3">
        <v>376</v>
      </c>
      <c r="AB466" s="3">
        <v>154587535</v>
      </c>
      <c r="AC466" s="3"/>
      <c r="AD466" s="3">
        <v>9</v>
      </c>
      <c r="AE466" s="3">
        <v>42727</v>
      </c>
      <c r="AF466" s="3">
        <v>106818</v>
      </c>
      <c r="AG466" s="3">
        <v>0</v>
      </c>
      <c r="AH466" s="3">
        <v>440</v>
      </c>
      <c r="AI466" s="3">
        <v>0</v>
      </c>
      <c r="AJ466" s="3">
        <v>0</v>
      </c>
      <c r="AK466" s="3" t="s">
        <v>1213</v>
      </c>
      <c r="AL466" s="3" t="s">
        <v>10</v>
      </c>
    </row>
    <row r="467" spans="1:38" x14ac:dyDescent="0.25">
      <c r="A467" t="s">
        <v>528</v>
      </c>
      <c r="B467">
        <f>COUNTIFS(F:F,F461)</f>
        <v>4</v>
      </c>
      <c r="C467">
        <f>COUNTIFS(D:D,D461,F:F,F461)</f>
        <v>1</v>
      </c>
      <c r="D467" t="str">
        <f>LEFT(A467,5)</f>
        <v>22004</v>
      </c>
      <c r="E467" t="s">
        <v>529</v>
      </c>
      <c r="F467" t="str">
        <f>CONCATENATE("W",E467)</f>
        <v>WDCGG9AB4EG210687</v>
      </c>
      <c r="G467" t="s">
        <v>1147</v>
      </c>
      <c r="H467">
        <v>2014</v>
      </c>
      <c r="I467" s="1" t="s">
        <v>1128</v>
      </c>
      <c r="J467">
        <v>23064</v>
      </c>
      <c r="K467" t="s">
        <v>53</v>
      </c>
      <c r="L467" s="1">
        <v>0.625</v>
      </c>
      <c r="M467">
        <v>230640</v>
      </c>
      <c r="N467">
        <v>1</v>
      </c>
      <c r="O467" t="s">
        <v>48</v>
      </c>
      <c r="P467" t="s">
        <v>15</v>
      </c>
      <c r="Q467" t="s">
        <v>530</v>
      </c>
      <c r="R467">
        <v>30519177958</v>
      </c>
      <c r="S467" t="s">
        <v>531</v>
      </c>
      <c r="T467" t="s">
        <v>532</v>
      </c>
      <c r="U467">
        <v>3324</v>
      </c>
      <c r="V467" t="s">
        <v>6</v>
      </c>
      <c r="W467" t="s">
        <v>7</v>
      </c>
      <c r="X467">
        <v>376</v>
      </c>
      <c r="Y467">
        <v>4498001</v>
      </c>
      <c r="AC467">
        <v>9</v>
      </c>
      <c r="AD467">
        <v>48471</v>
      </c>
      <c r="AE467">
        <v>106636</v>
      </c>
      <c r="AF467">
        <v>0</v>
      </c>
      <c r="AG467">
        <v>220</v>
      </c>
      <c r="AH467">
        <v>245896</v>
      </c>
      <c r="AI467" t="s">
        <v>9</v>
      </c>
      <c r="AJ467" t="s">
        <v>10</v>
      </c>
    </row>
    <row r="468" spans="1:38" x14ac:dyDescent="0.25">
      <c r="A468" t="s">
        <v>983</v>
      </c>
      <c r="B468">
        <f>COUNTIFS(F:F,F462)</f>
        <v>2</v>
      </c>
      <c r="C468">
        <f>COUNTIFS(D:D,D462,F:F,F462)</f>
        <v>1</v>
      </c>
      <c r="D468" s="3" t="s">
        <v>1357</v>
      </c>
      <c r="E468" s="3" t="s">
        <v>984</v>
      </c>
      <c r="F468" s="3" t="str">
        <f>CONCATENATE("W", E468)</f>
        <v>WDDGF4HB4BA512227</v>
      </c>
      <c r="G468" s="3" t="s">
        <v>1165</v>
      </c>
      <c r="H468" s="3">
        <v>2010</v>
      </c>
      <c r="I468" s="5" t="s">
        <v>1128</v>
      </c>
      <c r="J468" s="3">
        <v>98841</v>
      </c>
      <c r="K468" s="3" t="s">
        <v>985</v>
      </c>
      <c r="O468" s="3" t="s">
        <v>986</v>
      </c>
      <c r="P468" s="3" t="s">
        <v>15</v>
      </c>
      <c r="T468" s="3" t="s">
        <v>987</v>
      </c>
      <c r="U468" s="3">
        <v>20138298214</v>
      </c>
      <c r="V468" s="3" t="s">
        <v>988</v>
      </c>
      <c r="W468" s="3" t="s">
        <v>5</v>
      </c>
      <c r="X468" s="3">
        <v>3300</v>
      </c>
      <c r="Y468" s="3" t="s">
        <v>6</v>
      </c>
      <c r="Z468" s="3" t="s">
        <v>7</v>
      </c>
      <c r="AA468" s="3">
        <v>3764</v>
      </c>
      <c r="AB468" s="3">
        <v>456757</v>
      </c>
      <c r="AC468" s="3"/>
      <c r="AD468" s="3">
        <v>9</v>
      </c>
      <c r="AE468" s="3">
        <v>42727</v>
      </c>
      <c r="AF468" s="3">
        <v>21364</v>
      </c>
      <c r="AG468" s="3">
        <v>0</v>
      </c>
      <c r="AH468" s="3">
        <v>0</v>
      </c>
      <c r="AI468" s="3">
        <v>0</v>
      </c>
      <c r="AJ468" s="3">
        <v>0</v>
      </c>
      <c r="AK468" s="3" t="s">
        <v>1213</v>
      </c>
      <c r="AL468" s="3" t="s">
        <v>10</v>
      </c>
    </row>
    <row r="469" spans="1:38" x14ac:dyDescent="0.25">
      <c r="A469" t="s">
        <v>463</v>
      </c>
      <c r="B469">
        <f>COUNTIFS(F:F,F463)</f>
        <v>4</v>
      </c>
      <c r="C469">
        <f>COUNTIFS(D:D,D463,F:F,F463)</f>
        <v>1</v>
      </c>
      <c r="D469" s="3" t="s">
        <v>1418</v>
      </c>
      <c r="E469" s="3" t="s">
        <v>464</v>
      </c>
      <c r="F469" s="3" t="str">
        <f>CONCATENATE("W", E469)</f>
        <v>WDDGJ4HBXDG014919</v>
      </c>
      <c r="G469" s="3" t="s">
        <v>1175</v>
      </c>
      <c r="H469" s="3"/>
      <c r="I469" s="5" t="s">
        <v>1128</v>
      </c>
      <c r="J469" s="3">
        <v>52121</v>
      </c>
      <c r="K469" s="3" t="s">
        <v>465</v>
      </c>
      <c r="O469" s="3" t="s">
        <v>466</v>
      </c>
      <c r="P469" s="3" t="s">
        <v>2</v>
      </c>
      <c r="T469" s="3" t="s">
        <v>467</v>
      </c>
      <c r="U469" s="3">
        <v>30687896226</v>
      </c>
      <c r="V469" s="3" t="s">
        <v>468</v>
      </c>
      <c r="W469" s="3" t="s">
        <v>79</v>
      </c>
      <c r="X469" s="3">
        <v>3360</v>
      </c>
      <c r="Y469" s="3" t="s">
        <v>6</v>
      </c>
      <c r="Z469" s="3" t="s">
        <v>7</v>
      </c>
      <c r="AA469" s="3">
        <v>3755</v>
      </c>
      <c r="AB469" s="3">
        <v>424900</v>
      </c>
      <c r="AC469" s="3"/>
      <c r="AD469" s="3">
        <v>9</v>
      </c>
      <c r="AE469" s="3">
        <v>48471</v>
      </c>
      <c r="AF469" s="3">
        <v>58165</v>
      </c>
      <c r="AG469" s="3">
        <v>0</v>
      </c>
      <c r="AH469" s="3">
        <v>50</v>
      </c>
      <c r="AI469" s="3">
        <v>0</v>
      </c>
      <c r="AJ469" s="3">
        <v>0</v>
      </c>
      <c r="AK469" s="3" t="s">
        <v>1213</v>
      </c>
      <c r="AL469" s="3" t="s">
        <v>10</v>
      </c>
    </row>
    <row r="470" spans="1:38" x14ac:dyDescent="0.25">
      <c r="A470" t="s">
        <v>1040</v>
      </c>
      <c r="B470">
        <f>COUNTIFS(F:F,F464)</f>
        <v>2</v>
      </c>
      <c r="C470">
        <f>COUNTIFS(D:D,D464,F:F,F464)</f>
        <v>1</v>
      </c>
      <c r="D470" t="str">
        <f>LEFT(A470,5)</f>
        <v>22014</v>
      </c>
      <c r="E470" t="s">
        <v>1035</v>
      </c>
      <c r="F470" t="str">
        <f>CONCATENATE("W",E470)</f>
        <v>WDDHF4HB5DA658353</v>
      </c>
      <c r="G470" t="s">
        <v>1175</v>
      </c>
      <c r="I470" s="1" t="s">
        <v>1128</v>
      </c>
      <c r="J470">
        <v>51086</v>
      </c>
      <c r="K470" t="s">
        <v>1041</v>
      </c>
      <c r="L470" s="1">
        <v>0.66666666666666663</v>
      </c>
      <c r="M470">
        <v>510860</v>
      </c>
      <c r="N470">
        <v>1</v>
      </c>
      <c r="O470" t="s">
        <v>346</v>
      </c>
      <c r="P470" t="s">
        <v>15</v>
      </c>
      <c r="Q470" t="s">
        <v>1037</v>
      </c>
      <c r="R470">
        <v>20173640480</v>
      </c>
      <c r="S470" t="s">
        <v>1038</v>
      </c>
      <c r="T470" t="s">
        <v>5</v>
      </c>
      <c r="U470">
        <v>3300</v>
      </c>
      <c r="V470" t="s">
        <v>6</v>
      </c>
      <c r="W470" t="s">
        <v>7</v>
      </c>
      <c r="X470">
        <v>376</v>
      </c>
      <c r="Y470">
        <v>154518282</v>
      </c>
      <c r="AA470" t="s">
        <v>1039</v>
      </c>
      <c r="AC470">
        <v>9</v>
      </c>
      <c r="AD470">
        <v>48471</v>
      </c>
      <c r="AE470">
        <v>111483</v>
      </c>
      <c r="AF470">
        <v>0</v>
      </c>
      <c r="AG470">
        <v>230</v>
      </c>
      <c r="AH470">
        <v>239012</v>
      </c>
      <c r="AI470" t="s">
        <v>9</v>
      </c>
      <c r="AJ470" t="s">
        <v>10</v>
      </c>
    </row>
    <row r="471" spans="1:38" x14ac:dyDescent="0.25">
      <c r="E471" s="2" t="s">
        <v>1184</v>
      </c>
      <c r="G471" s="2" t="s">
        <v>1185</v>
      </c>
      <c r="J471" s="2" t="s">
        <v>1186</v>
      </c>
      <c r="K471" s="2" t="s">
        <v>1187</v>
      </c>
      <c r="L471" s="2"/>
      <c r="M471" s="2" t="s">
        <v>1188</v>
      </c>
      <c r="N471" s="2" t="s">
        <v>1189</v>
      </c>
      <c r="P471" s="2" t="s">
        <v>1190</v>
      </c>
      <c r="Q471" s="2" t="s">
        <v>1191</v>
      </c>
      <c r="R471" s="2" t="s">
        <v>1192</v>
      </c>
      <c r="T471" s="2" t="s">
        <v>1193</v>
      </c>
      <c r="U471" s="2" t="s">
        <v>1194</v>
      </c>
      <c r="V471" s="2" t="s">
        <v>1195</v>
      </c>
      <c r="W471" s="2" t="s">
        <v>1196</v>
      </c>
      <c r="X471" s="2" t="s">
        <v>1197</v>
      </c>
      <c r="Y471" s="2" t="s">
        <v>1198</v>
      </c>
      <c r="Z471" s="2" t="s">
        <v>1199</v>
      </c>
      <c r="AA471" s="2" t="s">
        <v>1200</v>
      </c>
      <c r="AB471" s="2" t="s">
        <v>1201</v>
      </c>
      <c r="AC471" s="2" t="s">
        <v>1202</v>
      </c>
      <c r="AD471" s="2" t="s">
        <v>1203</v>
      </c>
      <c r="AE471" s="2" t="s">
        <v>1204</v>
      </c>
      <c r="AF471" s="2" t="s">
        <v>1205</v>
      </c>
      <c r="AG471" s="2" t="s">
        <v>1206</v>
      </c>
      <c r="AH471" s="2" t="s">
        <v>1207</v>
      </c>
      <c r="AI471" s="2" t="s">
        <v>1208</v>
      </c>
      <c r="AJ471" s="2" t="s">
        <v>1209</v>
      </c>
      <c r="AK471" s="2" t="s">
        <v>1210</v>
      </c>
      <c r="AL471" s="2" t="s">
        <v>1211</v>
      </c>
    </row>
    <row r="472" spans="1:38" x14ac:dyDescent="0.25">
      <c r="E472" s="7"/>
      <c r="I472" t="e">
        <f>SUM(#REF!)</f>
        <v>#REF!</v>
      </c>
    </row>
    <row r="473" spans="1:38" x14ac:dyDescent="0.25">
      <c r="B473" s="10" t="s">
        <v>3717</v>
      </c>
      <c r="C473" s="10">
        <f>MAXA(C7:C470)</f>
        <v>2</v>
      </c>
      <c r="E473" s="7"/>
    </row>
    <row r="474" spans="1:38" x14ac:dyDescent="0.25">
      <c r="G474">
        <v>1</v>
      </c>
    </row>
    <row r="477" spans="1:38" ht="15.75" thickBot="1" x14ac:dyDescent="0.3"/>
    <row r="478" spans="1:38" ht="15.75" thickBot="1" x14ac:dyDescent="0.3">
      <c r="D478" s="10" t="s">
        <v>3715</v>
      </c>
      <c r="F478" s="13">
        <f>COUNTIFS(C:C,1)</f>
        <v>372</v>
      </c>
      <c r="G478" s="16">
        <f>F478</f>
        <v>372</v>
      </c>
    </row>
    <row r="479" spans="1:38" ht="15.75" thickBot="1" x14ac:dyDescent="0.3">
      <c r="D479" s="11" t="s">
        <v>3716</v>
      </c>
      <c r="F479" s="14">
        <f>COUNTIFS(C:C,2)</f>
        <v>35</v>
      </c>
      <c r="G479" s="12">
        <f>F479/2</f>
        <v>17.5</v>
      </c>
    </row>
    <row r="480" spans="1:38" ht="15.75" thickBot="1" x14ac:dyDescent="0.3">
      <c r="D480" s="12" t="s">
        <v>3718</v>
      </c>
      <c r="F480" s="15"/>
      <c r="G480" s="12">
        <f>SUM(G478:G479)</f>
        <v>389.5</v>
      </c>
    </row>
    <row r="484" spans="2:11" x14ac:dyDescent="0.25">
      <c r="B484" t="s">
        <v>3719</v>
      </c>
    </row>
    <row r="485" spans="2:11" x14ac:dyDescent="0.25">
      <c r="J485" t="s">
        <v>3719</v>
      </c>
      <c r="K485">
        <f>MAX(B1:B470)</f>
        <v>12</v>
      </c>
    </row>
    <row r="487" spans="2:11" x14ac:dyDescent="0.25">
      <c r="I487">
        <v>1</v>
      </c>
      <c r="J487">
        <f>COUNTIFS($B$1:$B$470,1)</f>
        <v>1</v>
      </c>
      <c r="K487">
        <f>J487/I487</f>
        <v>1</v>
      </c>
    </row>
    <row r="488" spans="2:11" x14ac:dyDescent="0.25">
      <c r="I488">
        <v>2</v>
      </c>
      <c r="J488">
        <f>COUNTIFS($B$1:$B$470,2)</f>
        <v>202</v>
      </c>
      <c r="K488">
        <f t="shared" ref="K488:K498" si="0">J488/I488</f>
        <v>101</v>
      </c>
    </row>
    <row r="489" spans="2:11" x14ac:dyDescent="0.25">
      <c r="I489">
        <v>3</v>
      </c>
      <c r="J489">
        <f>COUNTIFS($B$1:$B$470,3)</f>
        <v>3</v>
      </c>
      <c r="K489">
        <f t="shared" si="0"/>
        <v>1</v>
      </c>
    </row>
    <row r="490" spans="2:11" x14ac:dyDescent="0.25">
      <c r="I490">
        <v>4</v>
      </c>
      <c r="J490">
        <f>COUNTIFS($B$1:$B$470,4)</f>
        <v>130</v>
      </c>
      <c r="K490">
        <f t="shared" si="0"/>
        <v>32.5</v>
      </c>
    </row>
    <row r="491" spans="2:11" x14ac:dyDescent="0.25">
      <c r="I491">
        <v>5</v>
      </c>
      <c r="J491">
        <f>COUNTIFS($B$1:$B$470,5)</f>
        <v>0</v>
      </c>
      <c r="K491">
        <f t="shared" si="0"/>
        <v>0</v>
      </c>
    </row>
    <row r="492" spans="2:11" x14ac:dyDescent="0.25">
      <c r="I492">
        <v>6</v>
      </c>
      <c r="J492">
        <f>COUNTIFS($B$1:$B$470,6)</f>
        <v>52</v>
      </c>
      <c r="K492">
        <f t="shared" si="0"/>
        <v>8.6666666666666661</v>
      </c>
    </row>
    <row r="493" spans="2:11" x14ac:dyDescent="0.25">
      <c r="I493">
        <v>7</v>
      </c>
      <c r="J493">
        <f>COUNTIFS($B$1:$B$470,7)</f>
        <v>0</v>
      </c>
      <c r="K493">
        <f t="shared" si="0"/>
        <v>0</v>
      </c>
    </row>
    <row r="494" spans="2:11" x14ac:dyDescent="0.25">
      <c r="I494">
        <v>8</v>
      </c>
      <c r="J494">
        <f>COUNTIFS($B$1:$B$470,8)</f>
        <v>9</v>
      </c>
      <c r="K494">
        <f t="shared" si="0"/>
        <v>1.125</v>
      </c>
    </row>
    <row r="495" spans="2:11" x14ac:dyDescent="0.25">
      <c r="I495">
        <v>9</v>
      </c>
      <c r="J495">
        <f>COUNTIFS($B$1:$B$470,9)</f>
        <v>0</v>
      </c>
      <c r="K495">
        <f t="shared" si="0"/>
        <v>0</v>
      </c>
    </row>
    <row r="496" spans="2:11" x14ac:dyDescent="0.25">
      <c r="I496">
        <v>10</v>
      </c>
      <c r="J496">
        <f>COUNTIFS($B$1:$B$470,10)</f>
        <v>0</v>
      </c>
      <c r="K496">
        <f t="shared" si="0"/>
        <v>0</v>
      </c>
    </row>
    <row r="497" spans="9:11" x14ac:dyDescent="0.25">
      <c r="I497">
        <v>11</v>
      </c>
      <c r="J497">
        <f>COUNTIFS($B$1:$B$470,11)</f>
        <v>0</v>
      </c>
      <c r="K497">
        <f t="shared" si="0"/>
        <v>0</v>
      </c>
    </row>
    <row r="498" spans="9:11" x14ac:dyDescent="0.25">
      <c r="I498">
        <v>12</v>
      </c>
      <c r="J498">
        <f>COUNTIFS($B$1:$B$470,12)</f>
        <v>9</v>
      </c>
      <c r="K498">
        <f t="shared" si="0"/>
        <v>0.75</v>
      </c>
    </row>
    <row r="500" spans="9:11" x14ac:dyDescent="0.25">
      <c r="J500">
        <f>SUM(K487:K498)</f>
        <v>146.04166666666666</v>
      </c>
    </row>
  </sheetData>
  <autoFilter ref="A1:AL472">
    <filterColumn colId="14">
      <filters blank="1">
        <filter val="01/04/2015"/>
        <filter val="01/06/2015"/>
        <filter val="01/07/2015"/>
        <filter val="02/03/2015"/>
        <filter val="02/06/2015"/>
        <filter val="02/07/2015"/>
        <filter val="03/03/2015"/>
        <filter val="03/06/2015"/>
        <filter val="03/07/2015"/>
        <filter val="04/03/2015"/>
        <filter val="04/05/2015"/>
        <filter val="04/06/2015"/>
        <filter val="05/05/2015"/>
        <filter val="05/06/2015"/>
        <filter val="06/03/2015"/>
        <filter val="06/04/2015"/>
        <filter val="06/05/2015"/>
        <filter val="06/07/2015"/>
        <filter val="07/04/2015"/>
        <filter val="07/05/2015"/>
        <filter val="07/07/2015"/>
        <filter val="08/04/2015"/>
        <filter val="08/05/2015"/>
        <filter val="08/07/2015"/>
        <filter val="09/03/2015"/>
        <filter val="09/04/2015"/>
        <filter val="09/06/2015"/>
        <filter val="10/03/2015"/>
        <filter val="10/04/2015"/>
        <filter val="10/06/2015"/>
        <filter val="11/03/2015"/>
        <filter val="11/05/2015"/>
        <filter val="11/06/2015"/>
        <filter val="12/03/2015"/>
        <filter val="12/05/2015"/>
        <filter val="12/06/2015"/>
        <filter val="13/03/2015"/>
        <filter val="13/04/2015"/>
        <filter val="13/05/2015"/>
        <filter val="13/07/2015"/>
        <filter val="14/04/2015"/>
        <filter val="14/05/2015"/>
        <filter val="14/07/2015"/>
        <filter val="15/04/2015"/>
        <filter val="15/05/2015"/>
        <filter val="15/07/2015"/>
        <filter val="16/03/2015"/>
        <filter val="16/04/2015"/>
        <filter val="16/06/2015"/>
        <filter val="16/07/2015"/>
        <filter val="17/03/2015"/>
        <filter val="17/04/2015"/>
        <filter val="17/06/2015"/>
        <filter val="17/07/2015"/>
        <filter val="18/03/2015"/>
        <filter val="18/06/2015"/>
        <filter val="19/03/2015"/>
        <filter val="19/05/2015"/>
        <filter val="19/06/2015"/>
        <filter val="20/03/2015"/>
        <filter val="20/04/2015"/>
        <filter val="20/05/2015"/>
        <filter val="20/07/2015"/>
        <filter val="21/04/2015"/>
        <filter val="21/07/2015"/>
        <filter val="22/04/2015"/>
        <filter val="22/05/2015"/>
        <filter val="22/06/2015"/>
        <filter val="22/07/2015"/>
        <filter val="23/04/2015"/>
        <filter val="23/06/2015"/>
        <filter val="23/07/2015"/>
        <filter val="24/04/2015"/>
        <filter val="24/06/2015"/>
        <filter val="24/07/2015"/>
        <filter val="25/03/2015"/>
        <filter val="25/06/2015"/>
        <filter val="26/03/2015"/>
        <filter val="26/05/2015"/>
        <filter val="26/06/2015"/>
        <filter val="27/04/2015"/>
        <filter val="27/05/2015"/>
        <filter val="27/07/2015"/>
        <filter val="28/04/2015"/>
        <filter val="28/05/2015"/>
        <filter val="28/07/2015"/>
        <filter val="29/04/2015"/>
        <filter val="29/05/2015"/>
        <filter val="29/06/2015"/>
        <filter val="29/07/2015"/>
        <filter val="30/03/2015"/>
        <filter val="30/04/2015"/>
        <filter val="30/06/2015"/>
        <filter val="30/07/2015"/>
        <filter val="31/03/2015"/>
        <filter val="31/07/2015"/>
        <filter val="DAIGNOSTICO DE FALLA POR TESTIGO DEL CHECK ENCENDI"/>
        <filter val="Despues de realizar la accion de servicio comenzo a indicar falla en los airbag delanteros, ya tuvo varias entradas para solucionar este problema, verificar funcionamiento del comnado para cambiar las emisoras"/>
        <filter val="EMBRAGUE MUY PESADO Y LARGA OLOR A QUEMADO"/>
        <filter val="NO PASAN LOS CAMBIOS"/>
        <filter val="NO RECONOCE LA LLAVE, NO PONE EN CONTACTO, NO ARRANCA, EL CIERRE CENTRALIZADO FUNCIONA"/>
        <filter val="PARABRISAS ROTO"/>
        <filter val="Paragolpe trasero roto"/>
        <filter val="PARRILLA DEL. Y GUARDA PLAST DEL.IZQ. ROTO"/>
        <filter val="Parte baja toca en ciertos caminos que no tocaba  antes, bateria de llaves agotadas, ruidos en puerta o parante izq."/>
        <filter val="PASTILLAS DE FRENOS DEL. GASTADAS"/>
        <filter val="PERDIDA DE ACEITE DE MOTOR"/>
        <filter val="Perdidas de liquido lavaparbrisas, pastillas de frnos gastadas"/>
        <filter val="pintado de paragolpe trasero y tapa lava faros delanteros"/>
        <filter val="pintura de guardabarro del.izq. raspado, rayado"/>
        <filter val="Presupuestar reparacion por choque"/>
        <filter val="PRESUPUESTO DE REPARACION POR CHOQUE"/>
        <filter val="presupuesto por choque en paragolpes trasero y guardabarro trasero izq."/>
        <filter val="PROMO CHECK CLASE C"/>
        <filter val="PROMOCHECK, EL CIERRE CENTRALIZADO ABRE BIEN PERO ESTA COSTANDO CERRAR. VERIFICAR FUNCIONAMIENTO DEL ENCENDEDOR"/>
        <filter val="PROMOCHECK, VER AMORTIGUADORES HACEN RUIDO, VERIFICAR ALINEACIION Y DESGASTE DE CUBIERTAS"/>
        <filter val="REALIZAR PROMOCHECK Y PROGRAMAR ESPEJOS PARA QUE SE ARREBATAN CON EL CIERRE CENTRALIZADO DE LA LLAVE"/>
        <filter val="REALIZAR PROMOCHECK, SERVICIO DE MANTENIMIENTO B"/>
        <filter val="REALIZAR PROMOCHECK, VERIFICAR TREN TRASERO, SE ESCUCHA COMO SI HUBIERA ALGO SUELTO Y VIBRARA"/>
        <filter val="REALIZAR PROMOCHEK"/>
        <filter val="REALIZAR SERVICIO DE MANTENIMIENTO Y PRESUPUESTO POR REPARACION DEL BAJO DE MOTOR"/>
        <filter val="REALIZAR UN CONTROL GENERAL"/>
        <filter val="REEMPLAZAR AMORTIGUADORES"/>
        <filter val="REEMPLAZAR BATERIA AUXILIAR POR GARANTIA YA DIAGNOSTICADO EN ENTRADA ANTERIOR"/>
        <filter val="reemplazar cuerpo mariposa ya diagnosticado en entrada anterior"/>
        <filter val="REEMPLAZAR DISCOS Y PASTILLAS DE FRENOS DELANTEROS"/>
        <filter val="REEMPLAZAR LAMPARAS"/>
        <filter val="REEMPLAZAR LAMPARAS QUEMADAS"/>
        <filter val="REEMPLAZAR LAS 4 PASTILLAS DE FRENO, REACCIONA TARDE EN ACELERAR NO LO HACE SIEMPRE Y LO HACE ESTANDO EN FRIO O EN CALIENTE"/>
        <filter val="REEMPLAZAR LOS 4 NEUMATICOS, REALIZAR SERVICIO DE MANTENIMEINTO"/>
        <filter val="Reemplazar los amortiguadores delanteros hacen ruidos y tiene  perdidas de liquido, diagnosticados en orden de reparacion anterior"/>
        <filter val="REEMPLAZAR LOS AMORTIGUADORES TRASEROS"/>
        <filter val="REEMPLAZAR NEUMATICOS"/>
        <filter val="REEMPLAZAR OPTICAS DELANTERAS Y  PARABRISAS ROTO."/>
        <filter val="REEMPLAZAR PARABRISAS"/>
        <filter val="REEMPLAZAR PASTILLAS DE FRENOS DELANTERAS"/>
        <filter val="Reemplazar pastillas de frenos delanteras ya diagnosticado en el servicio de mantenimiento anterior, ruidos al reclinar el asiento del acompante y marca en el tablero esporadicamente una sel, principalmente al arrancar, acomodar spoiler delantero estaPM"/>
        <filter val="REEMPLAZAR PASTILLAS DE FRENOS DELANTERAS, PROGRAMAR EZS YA DIAGNOSTICADO EN ENTRADAS ANTERIORES AL TALLER, COLOCAR PLATICOS DE ABAJO MOTOR"/>
        <filter val="REEMPLAZAR PASTILLAS DELANTERAS Y TRASERAS, Y AMORTIGUADORES TRASEROS."/>
        <filter val="REEMPLAZAR SENSOR DE REVOLUCION DE RUEDA DELANTERA DERECHA YA DIAGNOSTICADO, REALIZAR PROMOCHECK, AL FRENAR O AL ACELERAR SE ESCUCHA COMO SI HUBIERA UN TORNILLO SUELTO EN LA ZONA DEL ASIENTO DEL CONDUCTOR VA Y VIENE"/>
        <filter val="REEMPLAZO DE NEUMATICOS"/>
        <filter val="REEMPLAZO DEL PARABRISAS, AL DOBLAR TODO HACIA LA DERECHA HACE UN RUIDO, NO LO HACE SIEMPRE, SE ESCUCHA UN RUIDO EN LA RUEDA TRASERA IZQUIERDA COMO SI FUERA UN RESORTE SUELTO, PIERDE AGUA O CONSUME AGUA, CHIFLAN LAS PUERTAS DELANTERAS, COLOCAR LA PATENTE"/>
        <filter val="REEMPLAZO PASTILLA DE FRENOS VERIFICAR CUAL YA QUE TIENE EL TESTIGO ENCENDIDO, SI ALCANZA EL TIEMPO HACER SERVICIO DE MANTENIMIENTO"/>
        <filter val="Reparacion por choque"/>
        <filter val="REPARACION POR SINIESTRO"/>
        <filter val="REPROGRAMAR PORTON TRASERO, Y REGULAR LUCES"/>
        <filter val="RUIDOS EN EJE DELANTERO AL SUBIR EN GARAGE O MANIOBRAR AL ESTACIONAR, SOBRE TODO CUANDO SE GIRA LA DIRECCION"/>
        <filter val="RUIDOS EN EJE TRASERO"/>
        <filter val="ruidos en el motor, direccion vibra, verificar tren delantero"/>
        <filter val="Ruidos en la direccion al doblar, comando de luces a veces se apaga"/>
        <filter val="RUIDOS EN TREN DEALANTERO DIRECCION"/>
        <filter val="RUIDOS Y FALLA DE CAJA DE SEGUANDA A TERCERA Y TERCERA A SEGUNDA VELOCIDAD"/>
        <filter val="RUIDOS Y GOLPES EN TREN DELANTERO"/>
        <filter val="Se cargo gas oil, Promo check clase C"/>
        <filter val="Se encendio el check y falla el motor"/>
        <filter val="SE ENCIENDE EL TESTIGO CHECK DEL MOTOR Y FALLA"/>
        <filter val="SENSOR DE ESTACIONAMIENTO NO FUNCIONA"/>
        <filter val="SERVICIO DE MANTENIEMINTO B1"/>
        <filter val="SERVICIO DE MANTENIENTO"/>
        <filter val="SERVICIO DE MANTENIIENTO B"/>
        <filter val="Servicio de mantenimeinto A, Luz de cruce Derecha quemada"/>
        <filter val="SERVICIO DE MANTENIMIENTO"/>
        <filter val="SERVICIO DE MANTENIMIENTO A"/>
        <filter val="SERVICIO DE MANTENIMIENTO A TESTIGO CHEK QUEDA ENCENDIDO EN EL TABLERO"/>
        <filter val="SERVICIO DE MANTENIMIENTO A, COLOCAR BULONES DE RUEDAS FALTANTE, COLOCAR CENTRO DE RUEDA"/>
        <filter val="SERVICIO DE MANTENIMIENTO A, MEDIDOR DE COMBUSTIBLE MARCA MAL"/>
        <filter val="SERVICIO DE MANTENIMIENTO A, REALIZAR PROMOCHECK"/>
        <filter val="Servicio de mantenimiento A, reemplazar pastillas de freno (todas), desde que se reemplazo el parabrisa a la noche permanece una constante fina capa de empamiento del lado de afuera por mas que lo limpies y actives el desempador                       PB"/>
        <filter val="servicio de mantenimiento a, reparar paragolpe trasero a cargo del seguro"/>
        <filter val="SERVICIO DE MANTENIMIENTO A, SE ENCUENTRA ACELERADO MAS DE LO NORMAL"/>
        <filter val="SERVICIO DE MANTENIMIENTO A, TESTIGO DE FRENOS Y DEL CHECK SE ENCEIENDE EN EL TABLERO"/>
        <filter val="SERVICIO DE MANTENIMIENTO A. PROMO CHECK CLASE C"/>
        <filter val="SERVICIO DE MANTENIMIENTO A0"/>
        <filter val="SERVICIO DE MANTENIMIENTO A1"/>
        <filter val="SERVICIO DE MANTENIMIENTO A1, REEMPLAZAR PASTILLAS DE FRENOS (TODAS), REVISAR ESTADO DE AMORTIGUADORES, REVISION GENERAL SUSPENSION, VERIFICAR ESTADO DE LLANTAS Y ALINEACION"/>
        <filter val="SERVICIO DE MANTENIMIENTO A2"/>
        <filter val="SERVICIO DE MANTENIMIENTO A2 Y REEMPLAZAR PARABRISAS, REALIZAR PROMOCHECK"/>
        <filter val="SERVICIO DE MANTENIMIENTO A3, RUIDOS ,GOLPETEOS EN EL MOTOR PROBLABLEMENTE INYECCION,LUCES INTELIGENTE SE DESACTIVA,LA CAJA GOLPEA Y SACUDE DE 2DA A TERCERA Y CUARTA Y CUANDO HACE LOS REBAJES."/>
        <filter val="SERVICIO DE MANTENIMIENTO A5"/>
        <filter val="SERVICIO DE MANTENIMIENTO B"/>
        <filter val="SERVICIO DE MANTENIMIENTO B VERIFICAR DEPOSITO DEL LIQUIDO LAVACRISTALES PIERDE TODO EL LIQUIDOPARAGOLPE DELANTERO SE SALTO LA PINTURA, VERIFICAR"/>
        <filter val="SERVICIO DE MANTENIMIENTO B, CONTROL GENERAL"/>
        <filter val="SERVICIO DE MANTENIMIENTO B, CONTROLAR BATERIA PORQUE AVECES PARECIERA COMO QUE LE FORZA ARRANCAR, CONTROLAR CONSUMO DE COMBUSTIBLE, EN FRIO CONSUME 9 A 10 LITROS LUEGO DE UN TIMPO DE ANDAR BAJA DE 7 A 5 LITROS"/>
        <filter val="SERVICIO DE MANTENIMIENTO B, HACE RUIDO LA PUERTA DEL.IZQ. AL ABRIRLA"/>
        <filter val="SERVICIO DE MANTENIMIENTO B, PORTON TRASERO NO CIERRA,SENSORES DE ESTACIONAMIENTO NO FUNCIONA, SE ENCIENDE ESP, SE APAGAN Y ENCIENDEN LAS LUCES SOLAS, LUZ DE GIRO Y STOP LADO DERECHO NO FUNCIONA"/>
        <filter val="SERVICIO DE MANTENIMIENTO B, PRESUPUESTO DE REPARACION POR CHOQUE PARTE TRASERA"/>
        <filter val="SERVICIO DE MANTENIMIENTO B, PROMO CHEK GLK"/>
        <filter val="SERVICIO DE MANTENIMIENTO B, REALIZAR DIAGNOSTICO DE FALLA, SE HABIA ENCENDIDO EL CONTROL DE TRACCION Y NO SE APAGABA MAS, RUIDOS EN RUEDA TRASERA DERECHA, COMO SI HUBIERA UNA CHAPA SUELTA, O UNA CHAPITA ROSANDO CONSTANTEMENTE, REALIZAR PROMOCHECK"/>
        <filter val="SERVICIO DE MANTENIMIENTO B, SRS ENCENDIDO"/>
        <filter val="SERVICIO DE MANTENIMIENTO B, TESTIGO DE ABS Y ESP QUEDA ENCEDIDO EN EL TABLERO"/>
        <filter val="SERVICIO DE MANTENIMIENTO B, VERICAR FRENO DE ESTACIONAMIENTO"/>
        <filter val="SERVICIO DE MANTENIMIENTO B, VERIFICAR CALIBRACION DE LOS NEUMATICOS"/>
        <filter val="SERVICIO DE MANTENIMIENTO B1"/>
        <filter val="SERVICIO DE MANTENIMIENTO B1ｺ"/>
        <filter val="SERVICIO DE MANTENIMIENTO B3"/>
        <filter val="SERVICIO DE MANTENIMIENTO B5"/>
        <filter val="SERVICIO DE MANTENIMIENTO C"/>
        <filter val="Servicio de mantenimiento C, cinturones del asiento trasero no cierra, luz antiniebla del. derecho roto, pasa ruedas traseros rotos levanta cristal del.dercho no funciona."/>
        <filter val="SERVICIO DE MANTENIMIENTO PRE-ENTREGA"/>
        <filter val="SERVICIO DE MANTENIMIENTO REALIZAR"/>
        <filter val="SERVICIO DE MANTENIMIENTO, CONTROLAR LUCES PORQUE APUNTAN PARA OTRO LADO, ACOMODAR EL LIMPIAPARABRISAS PORQUE SE TOCAN, REALIZAR TRABAJOS DEL TREN DELANTERO QUE YA SE PRESUPUESTO"/>
        <filter val="SERVICIO DE MANTENIMIENTO, EL PORTON AVECES ABRE PERO NO SE LEVANTA"/>
        <filter val="SERVICIO DE MANTENIMIENTO, LUZ DE CRUCE DERECHA QUEMADA"/>
        <filter val="SERVICIO DE MANTENIMIENTO, REALIZAR DIAGNOSTICO DE FALLA POR AVERIAS QUE INDICA EN EL TABLERO, REALIZAR PRESUPUESTO POR BURLETES DE PUERTAS, REVESTIMIENTO DE TECHO, ESPEJO LATERAL IZQUIERDO, REPARACION GUARDABARRO DELANTERO DERECHO, RECUBRIMIENTO INTERIOR"/>
        <filter val="SERVICIO DE MANTENIMIENTO, REEMPLAZAR COMANDO DE LUCES YA DIAGNOSTICADO EN LA ENTRADA ANTERIOR (OR 20509), VERIFICAR TREN DELANTERO PORQUE GOLPEA DEL LADO DEL DERECHO LUEGO DE HABER PASADO POR UN POZO"/>
        <filter val="SERVICIO DE MANTENIMIENTO, REVISAR LA SUSPENSION PORQUE GOLPEA AVECES AL PASAR POR UN POZO O CIRCULAR POR CALLES DE EMPEDRADOS."/>
        <filter val="SERVICIO DE MANTENIMIENTO, SE DESCONECTA EL BLUETOOTH, ESPORADICAMENTE APARECEN RAYAS EN EL TABLERO DE LA RADIO, SE SIENTE MUCHO LOS OLORES DE MONOXIDO DE OTROS AUTOS, LA DIRECCION TIRA UN POCO PARA LA DERECHA"/>
        <filter val="SERVICIO DE MANTENIMIENTO, SE REEMPLAZO BATERIA Y SALTAN FALLAS EN EL TABLERO, REEMPLAZAR GUARDAPLAS LADO DERECHO"/>
        <filter val="SERVICIO DE MANTENIMIENTO, TESTIGO DE FRENOS EN EL TABLERO"/>
        <filter val="SERVICIO DE MANTENIMIENTO, TESTIGO EN EL TABLERO ENCENDIDO"/>
        <filter val="SERVICIO DE MANTENIMIENTO, TRANSPIRA ACEITE POR LA CAJA DE CAMBIOS, SI ES NECESARIO REEMPLAZAR ACEITE Y FILTRO DE CAJA, PRESUPUESTAR REPARACION POR CHOQUE"/>
        <filter val="Servicio de mantenimiento, verificar tren delantero del lado del acompante porque al circular por calles de empedrado se escucha un golpeteo, regular freno de estacionamiento                                                                               P"/>
        <filter val="SERVICIO DE MANTENIMIENTO, VERIFICAR TREN DELANTERO PORQUE SE ESCUCHA UN PEQUEﾑO GOLPE AL PASAR POR ALGUN LOMO DE BURRO O VADEN, VERIFICAR CALIBRACION DE LOS  NEUMATICOS"/>
        <filter val="SERVICO DE MANTENIMIENTO B REALIZAR"/>
        <filter val="TESTIGO ABS QUEDA ENCEDIDO EN TABLER"/>
        <filter val="TESTIGO CHECK QUEDA ENCENDIDO Y CUESTA ARRANCAR"/>
        <filter val="TESTIGO DE ESP Y ABS QUEDA ENCENDIDO EN EL TABLERO, PROMO CHECK CLASE C"/>
        <filter val="TESTIGO DE FRENO QUEDA ENCEIDO EN EL TABLERO"/>
        <filter val="TESTIGO DE FRENOS SE ENCIEND EN EL TABLERO"/>
        <filter val="Testigo de frenos se eniende en el tablero"/>
        <filter val="TESTIGO ESP QUEDA ENCEDIDO, REALIZAR PRESUPUESTO"/>
        <filter val="Testigo ESP queda encendido en tablero, optica del.izq. filtra agua, falta cromado de parafolpe del.izq."/>
        <filter val="TESTIGO ESP Y CHECK QUEDAN ENCEDIDOS EN TABLERO"/>
        <filter val="TESTIGO SRS QUEDA ENCENDIDO EN EL TABLERO"/>
        <filter val="TESTIGOS DE ABS ESP Y PRESION DE NEUMATICOS QUEDAN ENCENDIDOS EN EL TABLERO, ADEMAS NO SUNCIONA SISTEMA ECO"/>
        <filter val="TIENE MUCHAS LAMPARAS QUEMADAS, REALIZAR PROMOCHECK"/>
        <filter val="VENTILADOR DE MOTOR NO ACOPLA, MEDIDOR DE COMBUSTIBLE MARCA MAL CUANDO ESTA LLENO MARCA RESERVA"/>
        <filter val="VERIFICAR FUNCIONAMIENTO MOTOR, TESTIGO ENCENDIDO, SE ESCUCHO UN GOLPETEO, VIBRA MUCHO"/>
        <filter val="VERIFICAR LUCES PORQUE EN EL TABLERO INDICA QUE HAY LAMPARAS QUEMADAS, QUEDAN PRENDIDA LAS LUCES AVECES DE UN LATERAL Y AVECES DEL OTRO, VERIFICAR INTENSIDAD DE ILUMINACION DEL TABLERO"/>
        <filter val="VERIFICAR SISTEMA DE INYECCION POR FALTA DE POTENCIA"/>
        <filter val="VERIFICAR SUSPENSION DELANTERA Y TRASERA  PORQUE HACE RUIDO"/>
        <filter val="VIBRACIONES Y PATINA EL EMBRAGUE, FARO TRASERO DERECHO ROTO"/>
      </filters>
    </filterColumn>
    <sortState ref="A7:AL473">
      <sortCondition ref="D1:D472"/>
    </sortState>
  </autoFilter>
  <sortState ref="A1:AL712">
    <sortCondition ref="F1"/>
  </sortState>
  <conditionalFormatting sqref="B1:B1048576">
    <cfRule type="cellIs" dxfId="3" priority="1" operator="equal">
      <formula>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57"/>
  <sheetViews>
    <sheetView workbookViewId="0">
      <selection sqref="A1:A1048576"/>
    </sheetView>
  </sheetViews>
  <sheetFormatPr baseColWidth="10" defaultRowHeight="15" x14ac:dyDescent="0.25"/>
  <sheetData>
    <row r="1" spans="1:34" x14ac:dyDescent="0.25">
      <c r="A1">
        <v>222218</v>
      </c>
      <c r="B1" t="s">
        <v>1710</v>
      </c>
      <c r="C1" t="s">
        <v>1711</v>
      </c>
      <c r="D1" t="s">
        <v>1712</v>
      </c>
      <c r="E1">
        <v>13</v>
      </c>
      <c r="F1" t="s">
        <v>1713</v>
      </c>
      <c r="G1" s="1">
        <v>0.39583333333333331</v>
      </c>
      <c r="H1">
        <v>497443</v>
      </c>
      <c r="I1" t="s">
        <v>1714</v>
      </c>
      <c r="J1" s="1">
        <v>5.7638888888888885E-2</v>
      </c>
      <c r="K1">
        <v>497440</v>
      </c>
      <c r="L1" t="s">
        <v>1715</v>
      </c>
      <c r="M1" t="s">
        <v>1716</v>
      </c>
      <c r="O1" t="s">
        <v>1717</v>
      </c>
      <c r="P1" t="s">
        <v>1718</v>
      </c>
      <c r="Q1">
        <v>30999145783</v>
      </c>
      <c r="R1" t="s">
        <v>1719</v>
      </c>
      <c r="S1" t="s">
        <v>99</v>
      </c>
      <c r="T1">
        <v>3380</v>
      </c>
      <c r="U1" t="s">
        <v>6</v>
      </c>
      <c r="V1" t="s">
        <v>7</v>
      </c>
      <c r="W1">
        <v>3751</v>
      </c>
      <c r="X1">
        <v>421787</v>
      </c>
      <c r="Z1">
        <v>9</v>
      </c>
      <c r="AA1">
        <v>42727</v>
      </c>
      <c r="AB1">
        <v>128181</v>
      </c>
      <c r="AC1">
        <v>0</v>
      </c>
      <c r="AD1">
        <v>300</v>
      </c>
      <c r="AE1">
        <v>573271</v>
      </c>
      <c r="AF1" t="s">
        <v>1720</v>
      </c>
      <c r="AG1" t="s">
        <v>1721</v>
      </c>
      <c r="AH1" t="s">
        <v>1722</v>
      </c>
    </row>
    <row r="2" spans="1:34" x14ac:dyDescent="0.25">
      <c r="A2">
        <v>22220</v>
      </c>
      <c r="B2" t="s">
        <v>1723</v>
      </c>
      <c r="C2" t="s">
        <v>1724</v>
      </c>
      <c r="D2">
        <v>2014</v>
      </c>
      <c r="E2" t="s">
        <v>1128</v>
      </c>
      <c r="F2" s="8">
        <v>42247</v>
      </c>
      <c r="G2" s="1">
        <v>0.35416666666666669</v>
      </c>
      <c r="H2">
        <v>96412</v>
      </c>
      <c r="I2" s="8">
        <v>42247</v>
      </c>
      <c r="J2" s="1">
        <v>0.75</v>
      </c>
      <c r="K2">
        <v>96412</v>
      </c>
      <c r="L2">
        <v>1</v>
      </c>
      <c r="M2" t="s">
        <v>1725</v>
      </c>
      <c r="O2" t="s">
        <v>15</v>
      </c>
      <c r="P2" t="s">
        <v>777</v>
      </c>
      <c r="Q2">
        <v>30707342729</v>
      </c>
      <c r="R2" t="s">
        <v>778</v>
      </c>
      <c r="S2" t="s">
        <v>183</v>
      </c>
      <c r="T2">
        <v>3304</v>
      </c>
      <c r="U2" t="s">
        <v>6</v>
      </c>
      <c r="V2" t="s">
        <v>7</v>
      </c>
      <c r="W2">
        <v>3751</v>
      </c>
      <c r="X2">
        <v>425990</v>
      </c>
      <c r="Z2">
        <v>9</v>
      </c>
      <c r="AA2">
        <v>42727</v>
      </c>
      <c r="AB2">
        <v>119636</v>
      </c>
      <c r="AC2">
        <v>0</v>
      </c>
      <c r="AD2">
        <v>280</v>
      </c>
      <c r="AE2">
        <v>0</v>
      </c>
      <c r="AF2">
        <v>0</v>
      </c>
      <c r="AG2" t="s">
        <v>1213</v>
      </c>
      <c r="AH2" t="s">
        <v>101</v>
      </c>
    </row>
    <row r="3" spans="1:34" x14ac:dyDescent="0.25">
      <c r="A3">
        <v>22217</v>
      </c>
      <c r="B3" t="s">
        <v>1726</v>
      </c>
      <c r="C3" t="s">
        <v>1727</v>
      </c>
      <c r="D3">
        <v>2014</v>
      </c>
      <c r="E3" t="s">
        <v>1128</v>
      </c>
      <c r="F3" s="8">
        <v>42247</v>
      </c>
      <c r="G3" s="1">
        <v>0.33333333333333331</v>
      </c>
      <c r="H3">
        <v>71356</v>
      </c>
      <c r="I3" s="8">
        <v>42247</v>
      </c>
      <c r="J3" s="1">
        <v>0.35694444444444445</v>
      </c>
      <c r="K3">
        <v>71356</v>
      </c>
      <c r="L3">
        <v>1</v>
      </c>
      <c r="M3" t="s">
        <v>76</v>
      </c>
      <c r="O3" t="s">
        <v>15</v>
      </c>
      <c r="P3" t="s">
        <v>1728</v>
      </c>
      <c r="Q3">
        <v>30708169575</v>
      </c>
      <c r="R3" t="s">
        <v>1729</v>
      </c>
      <c r="S3" t="s">
        <v>79</v>
      </c>
      <c r="T3">
        <v>3360</v>
      </c>
      <c r="U3" t="s">
        <v>6</v>
      </c>
      <c r="V3" t="s">
        <v>7</v>
      </c>
      <c r="W3">
        <v>3755</v>
      </c>
      <c r="X3">
        <v>421316</v>
      </c>
      <c r="Z3">
        <v>9</v>
      </c>
      <c r="AA3">
        <v>42727</v>
      </c>
      <c r="AB3">
        <v>115363</v>
      </c>
      <c r="AC3">
        <v>0</v>
      </c>
      <c r="AD3">
        <v>270</v>
      </c>
      <c r="AE3">
        <v>652755</v>
      </c>
      <c r="AF3">
        <v>66589</v>
      </c>
      <c r="AG3" t="s">
        <v>1213</v>
      </c>
      <c r="AH3" t="s">
        <v>101</v>
      </c>
    </row>
    <row r="4" spans="1:34" x14ac:dyDescent="0.25">
      <c r="A4">
        <v>22214</v>
      </c>
      <c r="B4" t="s">
        <v>1730</v>
      </c>
      <c r="C4" t="s">
        <v>1731</v>
      </c>
      <c r="D4">
        <v>2008</v>
      </c>
      <c r="E4" t="s">
        <v>1128</v>
      </c>
      <c r="F4" s="8">
        <v>42244</v>
      </c>
      <c r="G4" s="1">
        <v>0.52152777777777781</v>
      </c>
      <c r="H4">
        <v>712578</v>
      </c>
      <c r="I4" s="8">
        <v>42244</v>
      </c>
      <c r="J4" s="1">
        <v>0.66666666666666663</v>
      </c>
      <c r="K4">
        <v>712578</v>
      </c>
      <c r="L4">
        <v>1</v>
      </c>
      <c r="M4" t="s">
        <v>1732</v>
      </c>
      <c r="O4" t="s">
        <v>15</v>
      </c>
      <c r="P4" t="s">
        <v>1733</v>
      </c>
      <c r="Q4">
        <v>30672447115</v>
      </c>
      <c r="R4" t="s">
        <v>1734</v>
      </c>
      <c r="S4" t="s">
        <v>45</v>
      </c>
      <c r="T4">
        <v>3370</v>
      </c>
      <c r="U4" t="s">
        <v>6</v>
      </c>
      <c r="V4" t="s">
        <v>7</v>
      </c>
      <c r="W4">
        <v>3757</v>
      </c>
      <c r="X4">
        <v>15460208</v>
      </c>
      <c r="Z4">
        <v>9</v>
      </c>
      <c r="AA4">
        <v>42727</v>
      </c>
      <c r="AB4">
        <v>42727</v>
      </c>
      <c r="AC4">
        <v>0</v>
      </c>
      <c r="AD4">
        <v>100</v>
      </c>
      <c r="AE4">
        <v>0</v>
      </c>
      <c r="AF4">
        <v>98406</v>
      </c>
      <c r="AG4" t="s">
        <v>1213</v>
      </c>
      <c r="AH4" t="s">
        <v>101</v>
      </c>
    </row>
    <row r="5" spans="1:34" x14ac:dyDescent="0.25">
      <c r="A5">
        <v>22208</v>
      </c>
      <c r="B5" t="s">
        <v>1735</v>
      </c>
      <c r="C5" t="s">
        <v>1736</v>
      </c>
      <c r="D5">
        <v>2015</v>
      </c>
      <c r="E5" t="s">
        <v>1128</v>
      </c>
      <c r="F5" s="8">
        <v>42244</v>
      </c>
      <c r="G5" s="1">
        <v>0.375</v>
      </c>
      <c r="H5">
        <v>12369</v>
      </c>
      <c r="I5" s="8">
        <v>42244</v>
      </c>
      <c r="J5" s="1">
        <v>0.54166666666666663</v>
      </c>
      <c r="K5">
        <v>12369</v>
      </c>
      <c r="L5">
        <v>1</v>
      </c>
      <c r="M5" t="s">
        <v>76</v>
      </c>
      <c r="O5" t="s">
        <v>15</v>
      </c>
      <c r="P5" t="s">
        <v>1737</v>
      </c>
      <c r="Q5">
        <v>20254967115</v>
      </c>
      <c r="R5" t="s">
        <v>1738</v>
      </c>
      <c r="S5" t="s">
        <v>5</v>
      </c>
      <c r="T5">
        <v>3300</v>
      </c>
      <c r="U5" t="s">
        <v>6</v>
      </c>
      <c r="V5" t="s">
        <v>7</v>
      </c>
      <c r="W5">
        <v>376</v>
      </c>
      <c r="X5">
        <v>154626100</v>
      </c>
      <c r="Y5" t="s">
        <v>1739</v>
      </c>
      <c r="Z5">
        <v>9</v>
      </c>
      <c r="AA5">
        <v>42727</v>
      </c>
      <c r="AB5">
        <v>98272</v>
      </c>
      <c r="AC5">
        <v>0</v>
      </c>
      <c r="AD5">
        <v>230</v>
      </c>
      <c r="AE5">
        <v>431634</v>
      </c>
      <c r="AF5">
        <v>0</v>
      </c>
      <c r="AG5" t="s">
        <v>1213</v>
      </c>
      <c r="AH5" t="s">
        <v>1722</v>
      </c>
    </row>
    <row r="6" spans="1:34" x14ac:dyDescent="0.25">
      <c r="A6">
        <v>22207</v>
      </c>
      <c r="B6" t="s">
        <v>1740</v>
      </c>
      <c r="C6" t="s">
        <v>1741</v>
      </c>
      <c r="D6">
        <v>2013</v>
      </c>
      <c r="E6" t="s">
        <v>1128</v>
      </c>
      <c r="F6" s="8">
        <v>42244</v>
      </c>
      <c r="G6" s="1">
        <v>0.33333333333333331</v>
      </c>
      <c r="H6">
        <v>83475</v>
      </c>
      <c r="I6" s="8">
        <v>42244</v>
      </c>
      <c r="J6" s="1">
        <v>0.54166666666666663</v>
      </c>
      <c r="K6">
        <v>83475</v>
      </c>
      <c r="L6">
        <v>1</v>
      </c>
      <c r="M6" t="s">
        <v>1742</v>
      </c>
      <c r="O6" t="s">
        <v>2</v>
      </c>
      <c r="P6" t="s">
        <v>1743</v>
      </c>
      <c r="Q6">
        <v>27138265361</v>
      </c>
      <c r="R6" t="s">
        <v>1744</v>
      </c>
      <c r="S6" t="s">
        <v>5</v>
      </c>
      <c r="T6">
        <v>3300</v>
      </c>
      <c r="U6" t="s">
        <v>6</v>
      </c>
      <c r="V6" t="s">
        <v>7</v>
      </c>
      <c r="W6">
        <v>376</v>
      </c>
      <c r="X6">
        <v>154652366</v>
      </c>
      <c r="Z6">
        <v>9</v>
      </c>
      <c r="AA6">
        <v>42727</v>
      </c>
      <c r="AB6">
        <v>111090</v>
      </c>
      <c r="AC6">
        <v>0</v>
      </c>
      <c r="AD6">
        <v>260</v>
      </c>
      <c r="AE6">
        <v>447069</v>
      </c>
      <c r="AF6">
        <v>0</v>
      </c>
      <c r="AG6" t="s">
        <v>1213</v>
      </c>
      <c r="AH6" t="s">
        <v>1722</v>
      </c>
    </row>
    <row r="7" spans="1:34" x14ac:dyDescent="0.25">
      <c r="A7">
        <v>22206</v>
      </c>
      <c r="B7" t="s">
        <v>1745</v>
      </c>
      <c r="C7" t="s">
        <v>1741</v>
      </c>
      <c r="D7">
        <v>2014</v>
      </c>
      <c r="E7" t="s">
        <v>1128</v>
      </c>
      <c r="F7" s="8">
        <v>42244</v>
      </c>
      <c r="G7" s="1">
        <v>0.33333333333333331</v>
      </c>
      <c r="H7">
        <v>49506</v>
      </c>
      <c r="I7" s="8">
        <v>42244</v>
      </c>
      <c r="J7" s="1">
        <v>0.54166666666666663</v>
      </c>
      <c r="K7">
        <v>49506</v>
      </c>
      <c r="L7">
        <v>1</v>
      </c>
      <c r="M7" t="s">
        <v>1746</v>
      </c>
      <c r="O7" t="s">
        <v>2</v>
      </c>
      <c r="P7" t="s">
        <v>1743</v>
      </c>
      <c r="Q7">
        <v>27138265361</v>
      </c>
      <c r="R7" t="s">
        <v>1744</v>
      </c>
      <c r="S7" t="s">
        <v>5</v>
      </c>
      <c r="T7">
        <v>3300</v>
      </c>
      <c r="U7" t="s">
        <v>6</v>
      </c>
      <c r="V7" t="s">
        <v>7</v>
      </c>
      <c r="W7">
        <v>376</v>
      </c>
      <c r="X7">
        <v>154652366</v>
      </c>
      <c r="Z7">
        <v>9</v>
      </c>
      <c r="AA7">
        <v>42727</v>
      </c>
      <c r="AB7">
        <v>111090</v>
      </c>
      <c r="AC7">
        <v>0</v>
      </c>
      <c r="AD7">
        <v>260</v>
      </c>
      <c r="AE7">
        <v>447069</v>
      </c>
      <c r="AF7">
        <v>0</v>
      </c>
      <c r="AG7" t="s">
        <v>1213</v>
      </c>
      <c r="AH7" t="s">
        <v>1722</v>
      </c>
    </row>
    <row r="8" spans="1:34" x14ac:dyDescent="0.25">
      <c r="A8">
        <v>22202</v>
      </c>
      <c r="B8" t="s">
        <v>1747</v>
      </c>
      <c r="C8" t="s">
        <v>1150</v>
      </c>
      <c r="D8">
        <v>2013</v>
      </c>
      <c r="E8" t="s">
        <v>1128</v>
      </c>
      <c r="F8" s="8">
        <v>42243</v>
      </c>
      <c r="G8" s="1">
        <v>0.58333333333333337</v>
      </c>
      <c r="H8">
        <v>29209</v>
      </c>
      <c r="I8" s="8">
        <v>42243</v>
      </c>
      <c r="J8" s="1">
        <v>0.6875</v>
      </c>
      <c r="K8">
        <v>29209</v>
      </c>
      <c r="L8">
        <v>1</v>
      </c>
      <c r="M8" t="s">
        <v>1748</v>
      </c>
      <c r="O8" t="s">
        <v>2</v>
      </c>
      <c r="P8" t="s">
        <v>1749</v>
      </c>
      <c r="Q8">
        <v>31111851</v>
      </c>
      <c r="R8" t="s">
        <v>1750</v>
      </c>
      <c r="S8" t="s">
        <v>5</v>
      </c>
      <c r="T8">
        <v>3300</v>
      </c>
      <c r="U8" t="s">
        <v>6</v>
      </c>
      <c r="V8" t="s">
        <v>7</v>
      </c>
      <c r="W8">
        <v>376</v>
      </c>
      <c r="X8">
        <v>154211385</v>
      </c>
      <c r="Z8">
        <v>9</v>
      </c>
      <c r="AA8">
        <v>48471</v>
      </c>
      <c r="AB8">
        <v>33930</v>
      </c>
      <c r="AC8">
        <v>0</v>
      </c>
      <c r="AD8">
        <v>70</v>
      </c>
      <c r="AE8">
        <v>268827</v>
      </c>
      <c r="AF8">
        <v>0</v>
      </c>
      <c r="AG8" t="s">
        <v>1213</v>
      </c>
      <c r="AH8" t="s">
        <v>10</v>
      </c>
    </row>
    <row r="9" spans="1:34" x14ac:dyDescent="0.25">
      <c r="A9">
        <v>22200</v>
      </c>
      <c r="B9" t="s">
        <v>1481</v>
      </c>
      <c r="C9" t="s">
        <v>1145</v>
      </c>
      <c r="D9">
        <v>2011</v>
      </c>
      <c r="E9" t="s">
        <v>1128</v>
      </c>
      <c r="F9" s="8">
        <v>42243</v>
      </c>
      <c r="G9" s="1">
        <v>0.33333333333333331</v>
      </c>
      <c r="H9">
        <v>47118</v>
      </c>
      <c r="I9" s="8">
        <v>42243</v>
      </c>
      <c r="J9" s="1">
        <v>0.72916666666666663</v>
      </c>
      <c r="K9">
        <v>47118</v>
      </c>
      <c r="L9">
        <v>1</v>
      </c>
      <c r="M9" t="s">
        <v>1751</v>
      </c>
      <c r="O9" t="s">
        <v>15</v>
      </c>
      <c r="P9" t="s">
        <v>719</v>
      </c>
      <c r="Q9">
        <v>20075851228</v>
      </c>
      <c r="R9" t="s">
        <v>720</v>
      </c>
      <c r="S9" t="s">
        <v>79</v>
      </c>
      <c r="T9">
        <v>3360</v>
      </c>
      <c r="U9" t="s">
        <v>6</v>
      </c>
      <c r="V9" t="s">
        <v>7</v>
      </c>
      <c r="W9">
        <v>3755</v>
      </c>
      <c r="X9">
        <v>422768</v>
      </c>
      <c r="Z9">
        <v>9</v>
      </c>
      <c r="AA9">
        <v>48471</v>
      </c>
      <c r="AB9">
        <v>63012</v>
      </c>
      <c r="AC9">
        <v>0</v>
      </c>
      <c r="AD9">
        <v>130</v>
      </c>
      <c r="AE9">
        <v>725004</v>
      </c>
      <c r="AF9">
        <v>0</v>
      </c>
      <c r="AG9" t="s">
        <v>1213</v>
      </c>
      <c r="AH9" t="s">
        <v>10</v>
      </c>
    </row>
    <row r="10" spans="1:34" x14ac:dyDescent="0.25">
      <c r="A10">
        <v>22198</v>
      </c>
      <c r="B10" t="s">
        <v>1487</v>
      </c>
      <c r="C10" t="s">
        <v>1145</v>
      </c>
      <c r="D10">
        <v>2014</v>
      </c>
      <c r="E10" t="s">
        <v>1128</v>
      </c>
      <c r="F10" s="8">
        <v>42243</v>
      </c>
      <c r="G10" s="1">
        <v>0.39583333333333331</v>
      </c>
      <c r="H10">
        <v>24628</v>
      </c>
      <c r="I10" s="8">
        <v>42243</v>
      </c>
      <c r="J10" s="1">
        <v>0.41597222222222219</v>
      </c>
      <c r="K10">
        <v>24628</v>
      </c>
      <c r="L10">
        <v>1</v>
      </c>
      <c r="M10" t="s">
        <v>21</v>
      </c>
      <c r="O10" t="s">
        <v>15</v>
      </c>
      <c r="P10" t="s">
        <v>535</v>
      </c>
      <c r="Q10">
        <v>30568711420</v>
      </c>
      <c r="R10" t="s">
        <v>536</v>
      </c>
      <c r="S10" t="s">
        <v>5</v>
      </c>
      <c r="T10">
        <v>3300</v>
      </c>
      <c r="U10" t="s">
        <v>6</v>
      </c>
      <c r="V10" t="s">
        <v>7</v>
      </c>
      <c r="W10">
        <v>376</v>
      </c>
      <c r="X10">
        <v>154640168</v>
      </c>
      <c r="Z10">
        <v>9</v>
      </c>
      <c r="AA10">
        <v>42727</v>
      </c>
      <c r="AB10">
        <v>98272</v>
      </c>
      <c r="AC10">
        <v>0</v>
      </c>
      <c r="AD10">
        <v>230</v>
      </c>
      <c r="AE10">
        <v>329714</v>
      </c>
      <c r="AF10">
        <v>0</v>
      </c>
      <c r="AG10" t="s">
        <v>1213</v>
      </c>
      <c r="AH10" t="s">
        <v>10</v>
      </c>
    </row>
    <row r="11" spans="1:34" x14ac:dyDescent="0.25">
      <c r="A11">
        <v>22196</v>
      </c>
      <c r="B11" t="s">
        <v>1752</v>
      </c>
      <c r="C11" t="s">
        <v>1753</v>
      </c>
      <c r="D11">
        <v>2015</v>
      </c>
      <c r="E11" t="s">
        <v>1128</v>
      </c>
      <c r="F11" s="8">
        <v>42243</v>
      </c>
      <c r="G11" s="1">
        <v>0.375</v>
      </c>
      <c r="H11">
        <v>9811</v>
      </c>
      <c r="I11" s="8">
        <v>42243</v>
      </c>
      <c r="J11" s="1">
        <v>0.70833333333333337</v>
      </c>
      <c r="K11">
        <v>9811</v>
      </c>
      <c r="L11">
        <v>1</v>
      </c>
      <c r="M11" t="s">
        <v>1754</v>
      </c>
      <c r="O11" t="s">
        <v>15</v>
      </c>
      <c r="P11" t="s">
        <v>1755</v>
      </c>
      <c r="Q11">
        <v>20188125523</v>
      </c>
      <c r="R11" t="s">
        <v>1756</v>
      </c>
      <c r="S11" t="s">
        <v>5</v>
      </c>
      <c r="T11">
        <v>3300</v>
      </c>
      <c r="U11" t="s">
        <v>6</v>
      </c>
      <c r="V11" t="s">
        <v>7</v>
      </c>
      <c r="W11">
        <v>376</v>
      </c>
      <c r="X11">
        <v>154890493</v>
      </c>
      <c r="Z11">
        <v>9</v>
      </c>
      <c r="AA11">
        <v>42727</v>
      </c>
      <c r="AB11">
        <v>115363</v>
      </c>
      <c r="AC11">
        <v>0</v>
      </c>
      <c r="AD11">
        <v>270</v>
      </c>
      <c r="AE11">
        <v>446690</v>
      </c>
      <c r="AF11">
        <v>0</v>
      </c>
      <c r="AG11" t="s">
        <v>1213</v>
      </c>
      <c r="AH11" t="s">
        <v>1722</v>
      </c>
    </row>
    <row r="12" spans="1:34" x14ac:dyDescent="0.25">
      <c r="A12">
        <v>22193</v>
      </c>
      <c r="B12" t="s">
        <v>1757</v>
      </c>
      <c r="C12" t="s">
        <v>1758</v>
      </c>
      <c r="D12">
        <v>2014</v>
      </c>
      <c r="E12" t="s">
        <v>1128</v>
      </c>
      <c r="F12" s="8">
        <v>42243</v>
      </c>
      <c r="G12" s="1">
        <v>0.35416666666666669</v>
      </c>
      <c r="H12">
        <v>19174</v>
      </c>
      <c r="I12" s="8">
        <v>42243</v>
      </c>
      <c r="J12" s="1">
        <v>0.35138888888888892</v>
      </c>
      <c r="K12">
        <v>19174</v>
      </c>
      <c r="L12">
        <v>1</v>
      </c>
      <c r="M12" t="s">
        <v>1759</v>
      </c>
      <c r="O12" t="s">
        <v>2</v>
      </c>
      <c r="P12" t="s">
        <v>1760</v>
      </c>
      <c r="Q12">
        <v>23289819509</v>
      </c>
      <c r="R12" t="s">
        <v>1761</v>
      </c>
      <c r="S12" t="s">
        <v>142</v>
      </c>
      <c r="T12">
        <v>3315</v>
      </c>
      <c r="U12" t="s">
        <v>6</v>
      </c>
      <c r="V12" t="s">
        <v>7</v>
      </c>
      <c r="W12">
        <v>3754</v>
      </c>
      <c r="X12">
        <v>15436497</v>
      </c>
      <c r="Z12">
        <v>9</v>
      </c>
      <c r="AA12">
        <v>42727</v>
      </c>
      <c r="AB12">
        <v>106818</v>
      </c>
      <c r="AC12">
        <v>0</v>
      </c>
      <c r="AD12">
        <v>250</v>
      </c>
      <c r="AE12">
        <v>431634</v>
      </c>
      <c r="AF12">
        <v>0</v>
      </c>
      <c r="AG12" t="s">
        <v>1213</v>
      </c>
      <c r="AH12" t="s">
        <v>1722</v>
      </c>
    </row>
    <row r="13" spans="1:34" x14ac:dyDescent="0.25">
      <c r="A13">
        <v>22182</v>
      </c>
      <c r="B13" t="s">
        <v>1762</v>
      </c>
      <c r="C13" t="s">
        <v>1763</v>
      </c>
      <c r="D13">
        <v>2014</v>
      </c>
      <c r="E13" t="s">
        <v>1128</v>
      </c>
      <c r="F13" s="8">
        <v>42242</v>
      </c>
      <c r="G13" s="1">
        <v>0.375</v>
      </c>
      <c r="H13">
        <v>33708</v>
      </c>
      <c r="I13" s="8">
        <v>42242</v>
      </c>
      <c r="J13" s="1">
        <v>0.66666666666666663</v>
      </c>
      <c r="K13">
        <v>33708</v>
      </c>
      <c r="L13">
        <v>1</v>
      </c>
      <c r="M13" t="s">
        <v>1764</v>
      </c>
      <c r="N13" t="s">
        <v>1765</v>
      </c>
      <c r="O13" t="s">
        <v>1766</v>
      </c>
      <c r="P13" t="s">
        <v>1767</v>
      </c>
      <c r="Q13">
        <v>28002057</v>
      </c>
      <c r="R13" t="s">
        <v>1768</v>
      </c>
      <c r="S13" t="s">
        <v>5</v>
      </c>
      <c r="T13">
        <v>3300</v>
      </c>
      <c r="U13" t="s">
        <v>6</v>
      </c>
      <c r="V13" t="s">
        <v>7</v>
      </c>
      <c r="W13">
        <v>376</v>
      </c>
      <c r="X13">
        <v>154690669</v>
      </c>
      <c r="Z13">
        <v>9</v>
      </c>
      <c r="AA13">
        <v>42727</v>
      </c>
      <c r="AB13">
        <v>76909</v>
      </c>
      <c r="AC13">
        <v>0</v>
      </c>
      <c r="AD13">
        <v>180</v>
      </c>
      <c r="AE13">
        <v>456504</v>
      </c>
      <c r="AF13">
        <v>0</v>
      </c>
      <c r="AG13" t="s">
        <v>1213</v>
      </c>
      <c r="AH13" t="s">
        <v>1722</v>
      </c>
    </row>
    <row r="14" spans="1:34" x14ac:dyDescent="0.25">
      <c r="A14">
        <v>22177</v>
      </c>
      <c r="B14" t="s">
        <v>1769</v>
      </c>
      <c r="C14" t="s">
        <v>1770</v>
      </c>
      <c r="D14">
        <v>2013</v>
      </c>
      <c r="E14" t="s">
        <v>1128</v>
      </c>
      <c r="F14" s="8">
        <v>42241</v>
      </c>
      <c r="G14" s="1">
        <v>0.33333333333333331</v>
      </c>
      <c r="H14">
        <v>66203</v>
      </c>
      <c r="I14" s="8">
        <v>42242</v>
      </c>
      <c r="J14" s="1">
        <v>0.75</v>
      </c>
      <c r="K14">
        <v>66203</v>
      </c>
      <c r="L14">
        <v>1</v>
      </c>
      <c r="M14" t="s">
        <v>1771</v>
      </c>
      <c r="N14" t="s">
        <v>1772</v>
      </c>
      <c r="O14" t="s">
        <v>2</v>
      </c>
      <c r="P14" t="s">
        <v>1773</v>
      </c>
      <c r="Q14">
        <v>30598218095</v>
      </c>
      <c r="R14" t="s">
        <v>1774</v>
      </c>
      <c r="S14" t="s">
        <v>1775</v>
      </c>
      <c r="T14">
        <v>3304</v>
      </c>
      <c r="U14" t="s">
        <v>6</v>
      </c>
      <c r="V14" t="s">
        <v>7</v>
      </c>
      <c r="W14">
        <v>3751</v>
      </c>
      <c r="X14">
        <v>431526</v>
      </c>
      <c r="Z14">
        <v>9</v>
      </c>
      <c r="AA14">
        <v>42727</v>
      </c>
      <c r="AB14">
        <v>132454</v>
      </c>
      <c r="AC14">
        <v>0</v>
      </c>
      <c r="AD14">
        <v>310</v>
      </c>
      <c r="AE14">
        <v>264401</v>
      </c>
      <c r="AF14">
        <v>0</v>
      </c>
      <c r="AG14" t="s">
        <v>1213</v>
      </c>
      <c r="AH14" t="s">
        <v>1722</v>
      </c>
    </row>
    <row r="15" spans="1:34" x14ac:dyDescent="0.25">
      <c r="A15">
        <v>22169</v>
      </c>
      <c r="B15" t="s">
        <v>1776</v>
      </c>
      <c r="C15" t="s">
        <v>1777</v>
      </c>
      <c r="D15">
        <v>2014</v>
      </c>
      <c r="E15" t="s">
        <v>1128</v>
      </c>
      <c r="F15" s="8">
        <v>42241</v>
      </c>
      <c r="G15" s="1">
        <v>0.33333333333333331</v>
      </c>
      <c r="H15">
        <v>59553</v>
      </c>
      <c r="I15" s="8">
        <v>42241</v>
      </c>
      <c r="J15" s="1">
        <v>0.73958333333333337</v>
      </c>
      <c r="K15">
        <v>59553</v>
      </c>
      <c r="L15">
        <v>1</v>
      </c>
      <c r="M15" t="s">
        <v>1778</v>
      </c>
      <c r="O15" t="s">
        <v>2</v>
      </c>
      <c r="P15" t="s">
        <v>1779</v>
      </c>
      <c r="Q15">
        <v>30707493468</v>
      </c>
      <c r="R15" t="s">
        <v>1780</v>
      </c>
      <c r="S15" t="s">
        <v>1781</v>
      </c>
      <c r="T15">
        <v>1023</v>
      </c>
      <c r="U15" t="s">
        <v>117</v>
      </c>
      <c r="V15" t="s">
        <v>7</v>
      </c>
      <c r="W15">
        <v>3751</v>
      </c>
      <c r="X15">
        <v>15406066</v>
      </c>
      <c r="Z15">
        <v>9</v>
      </c>
      <c r="AA15">
        <v>42727</v>
      </c>
      <c r="AB15">
        <v>119636</v>
      </c>
      <c r="AC15">
        <v>0</v>
      </c>
      <c r="AD15">
        <v>280</v>
      </c>
      <c r="AE15">
        <v>447069</v>
      </c>
      <c r="AF15">
        <v>0</v>
      </c>
      <c r="AG15" t="s">
        <v>1213</v>
      </c>
      <c r="AH15" t="s">
        <v>1722</v>
      </c>
    </row>
    <row r="16" spans="1:34" x14ac:dyDescent="0.25">
      <c r="A16">
        <v>22168</v>
      </c>
      <c r="B16" t="s">
        <v>1782</v>
      </c>
      <c r="C16" t="s">
        <v>1783</v>
      </c>
      <c r="D16">
        <v>2014</v>
      </c>
      <c r="E16" t="s">
        <v>1128</v>
      </c>
      <c r="F16" s="8">
        <v>42240</v>
      </c>
      <c r="G16" s="1">
        <v>0.58333333333333337</v>
      </c>
      <c r="H16">
        <v>64800</v>
      </c>
      <c r="I16" s="8">
        <v>42240</v>
      </c>
      <c r="J16" s="1">
        <v>0.73958333333333337</v>
      </c>
      <c r="K16">
        <v>64800</v>
      </c>
      <c r="L16">
        <v>1</v>
      </c>
      <c r="M16" t="s">
        <v>1784</v>
      </c>
      <c r="N16" t="s">
        <v>1785</v>
      </c>
      <c r="O16" t="s">
        <v>1786</v>
      </c>
      <c r="P16" t="s">
        <v>1787</v>
      </c>
      <c r="Q16">
        <v>20326117456</v>
      </c>
      <c r="R16" t="s">
        <v>1788</v>
      </c>
      <c r="S16" t="s">
        <v>5</v>
      </c>
      <c r="T16">
        <v>3300</v>
      </c>
      <c r="U16" t="s">
        <v>6</v>
      </c>
      <c r="V16" t="s">
        <v>7</v>
      </c>
      <c r="W16">
        <v>3751</v>
      </c>
      <c r="X16">
        <v>15405140</v>
      </c>
      <c r="Y16" t="s">
        <v>1455</v>
      </c>
      <c r="Z16">
        <v>9</v>
      </c>
      <c r="AA16">
        <v>42727</v>
      </c>
      <c r="AB16">
        <v>196544</v>
      </c>
      <c r="AC16">
        <v>0</v>
      </c>
      <c r="AD16">
        <v>460</v>
      </c>
      <c r="AE16">
        <v>376714</v>
      </c>
      <c r="AF16">
        <v>237194</v>
      </c>
      <c r="AG16" t="s">
        <v>1213</v>
      </c>
      <c r="AH16" t="s">
        <v>101</v>
      </c>
    </row>
    <row r="17" spans="1:34" x14ac:dyDescent="0.25">
      <c r="A17">
        <v>22166</v>
      </c>
      <c r="B17" t="s">
        <v>1789</v>
      </c>
      <c r="C17" t="s">
        <v>1154</v>
      </c>
      <c r="D17">
        <v>2014</v>
      </c>
      <c r="E17" t="s">
        <v>1128</v>
      </c>
      <c r="F17" s="8">
        <v>42240</v>
      </c>
      <c r="G17" s="1">
        <v>0.41666666666666669</v>
      </c>
      <c r="H17">
        <v>34381</v>
      </c>
      <c r="I17" s="8">
        <v>42240</v>
      </c>
      <c r="J17" s="1">
        <v>0.54166666666666663</v>
      </c>
      <c r="K17">
        <v>34381</v>
      </c>
      <c r="L17">
        <v>1</v>
      </c>
      <c r="M17" t="s">
        <v>1790</v>
      </c>
      <c r="O17" t="s">
        <v>2</v>
      </c>
      <c r="P17" t="s">
        <v>1791</v>
      </c>
      <c r="Q17">
        <v>18721684</v>
      </c>
      <c r="R17" t="s">
        <v>1792</v>
      </c>
      <c r="S17" t="s">
        <v>5</v>
      </c>
      <c r="T17">
        <v>3300</v>
      </c>
      <c r="U17" t="s">
        <v>6</v>
      </c>
      <c r="V17" t="s">
        <v>7</v>
      </c>
      <c r="W17">
        <v>-376</v>
      </c>
      <c r="X17">
        <v>54642247</v>
      </c>
      <c r="Y17" t="s">
        <v>1793</v>
      </c>
      <c r="Z17">
        <v>9</v>
      </c>
      <c r="AA17">
        <v>48471</v>
      </c>
      <c r="AB17">
        <v>63012</v>
      </c>
      <c r="AC17">
        <v>0</v>
      </c>
      <c r="AD17">
        <v>130</v>
      </c>
      <c r="AE17">
        <v>398778</v>
      </c>
      <c r="AF17">
        <v>0</v>
      </c>
      <c r="AG17" t="s">
        <v>1213</v>
      </c>
      <c r="AH17" t="s">
        <v>10</v>
      </c>
    </row>
    <row r="18" spans="1:34" x14ac:dyDescent="0.25">
      <c r="A18">
        <v>22164</v>
      </c>
      <c r="B18" t="s">
        <v>1794</v>
      </c>
      <c r="C18" t="s">
        <v>1795</v>
      </c>
      <c r="D18">
        <v>2009</v>
      </c>
      <c r="E18" t="s">
        <v>1128</v>
      </c>
      <c r="F18" s="8">
        <v>42240</v>
      </c>
      <c r="G18" s="1">
        <v>0.41666666666666669</v>
      </c>
      <c r="H18">
        <v>76516</v>
      </c>
      <c r="I18" s="8">
        <v>42240</v>
      </c>
      <c r="J18" s="1">
        <v>0.70833333333333337</v>
      </c>
      <c r="K18">
        <v>76516</v>
      </c>
      <c r="L18">
        <v>1</v>
      </c>
      <c r="M18" t="s">
        <v>1796</v>
      </c>
      <c r="O18" t="s">
        <v>15</v>
      </c>
      <c r="P18" t="s">
        <v>1797</v>
      </c>
      <c r="Q18">
        <v>30672338308</v>
      </c>
      <c r="R18" t="s">
        <v>1798</v>
      </c>
      <c r="S18" t="s">
        <v>5</v>
      </c>
      <c r="T18">
        <v>3300</v>
      </c>
      <c r="U18" t="s">
        <v>6</v>
      </c>
      <c r="V18" t="s">
        <v>7</v>
      </c>
      <c r="W18">
        <v>376</v>
      </c>
      <c r="X18">
        <v>4526674</v>
      </c>
      <c r="Z18">
        <v>9</v>
      </c>
      <c r="AA18">
        <v>42727</v>
      </c>
      <c r="AB18">
        <v>111090</v>
      </c>
      <c r="AC18">
        <v>0</v>
      </c>
      <c r="AD18">
        <v>260</v>
      </c>
      <c r="AE18">
        <v>665651</v>
      </c>
      <c r="AF18">
        <v>0</v>
      </c>
      <c r="AG18" t="s">
        <v>1213</v>
      </c>
      <c r="AH18" t="s">
        <v>1722</v>
      </c>
    </row>
    <row r="19" spans="1:34" x14ac:dyDescent="0.25">
      <c r="A19">
        <v>22161</v>
      </c>
      <c r="B19" t="s">
        <v>1799</v>
      </c>
      <c r="C19" t="s">
        <v>1800</v>
      </c>
      <c r="D19">
        <v>2008</v>
      </c>
      <c r="E19" t="s">
        <v>1128</v>
      </c>
      <c r="F19" s="8">
        <v>42240</v>
      </c>
      <c r="G19" s="1">
        <v>0.33333333333333331</v>
      </c>
      <c r="H19">
        <v>207737</v>
      </c>
      <c r="I19" s="8">
        <v>42240</v>
      </c>
      <c r="J19" s="1">
        <v>0.54166666666666663</v>
      </c>
      <c r="K19">
        <v>207737</v>
      </c>
      <c r="L19">
        <v>1</v>
      </c>
      <c r="M19" t="s">
        <v>1801</v>
      </c>
      <c r="O19" t="s">
        <v>15</v>
      </c>
      <c r="P19" t="s">
        <v>1802</v>
      </c>
      <c r="Q19">
        <v>30610463513</v>
      </c>
      <c r="R19" t="s">
        <v>1803</v>
      </c>
      <c r="S19" t="s">
        <v>5</v>
      </c>
      <c r="T19">
        <v>3300</v>
      </c>
      <c r="U19" t="s">
        <v>6</v>
      </c>
      <c r="V19" t="s">
        <v>7</v>
      </c>
      <c r="W19">
        <v>376</v>
      </c>
      <c r="X19">
        <v>4432774</v>
      </c>
      <c r="Z19">
        <v>9</v>
      </c>
      <c r="AA19">
        <v>42727</v>
      </c>
      <c r="AB19">
        <v>166635</v>
      </c>
      <c r="AC19">
        <v>0</v>
      </c>
      <c r="AD19">
        <v>390</v>
      </c>
      <c r="AE19">
        <v>1002036</v>
      </c>
      <c r="AF19">
        <v>0</v>
      </c>
      <c r="AG19" t="s">
        <v>1213</v>
      </c>
      <c r="AH19" t="s">
        <v>101</v>
      </c>
    </row>
    <row r="20" spans="1:34" x14ac:dyDescent="0.25">
      <c r="A20">
        <v>22160</v>
      </c>
      <c r="B20" t="s">
        <v>1486</v>
      </c>
      <c r="C20" t="s">
        <v>1145</v>
      </c>
      <c r="D20">
        <v>2013</v>
      </c>
      <c r="E20" t="s">
        <v>1128</v>
      </c>
      <c r="F20" s="8">
        <v>42240</v>
      </c>
      <c r="G20" s="1">
        <v>0.35416666666666669</v>
      </c>
      <c r="H20">
        <v>24351</v>
      </c>
      <c r="I20" s="8">
        <v>42240</v>
      </c>
      <c r="J20" s="1">
        <v>0.41666666666666669</v>
      </c>
      <c r="K20">
        <v>24351</v>
      </c>
      <c r="L20">
        <v>1</v>
      </c>
      <c r="M20" t="s">
        <v>21</v>
      </c>
      <c r="O20" t="s">
        <v>15</v>
      </c>
      <c r="P20" t="s">
        <v>777</v>
      </c>
      <c r="Q20">
        <v>30707342729</v>
      </c>
      <c r="R20" t="s">
        <v>778</v>
      </c>
      <c r="S20" t="s">
        <v>183</v>
      </c>
      <c r="T20">
        <v>3304</v>
      </c>
      <c r="U20" t="s">
        <v>6</v>
      </c>
      <c r="V20" t="s">
        <v>7</v>
      </c>
      <c r="W20">
        <v>3751</v>
      </c>
      <c r="X20">
        <v>425990</v>
      </c>
      <c r="Z20">
        <v>9</v>
      </c>
      <c r="AA20">
        <v>42727</v>
      </c>
      <c r="AB20">
        <v>98272</v>
      </c>
      <c r="AC20">
        <v>0</v>
      </c>
      <c r="AD20">
        <v>230</v>
      </c>
      <c r="AE20">
        <v>325623</v>
      </c>
      <c r="AF20">
        <v>0</v>
      </c>
      <c r="AG20" t="s">
        <v>1213</v>
      </c>
      <c r="AH20" t="s">
        <v>10</v>
      </c>
    </row>
    <row r="21" spans="1:34" x14ac:dyDescent="0.25">
      <c r="A21">
        <v>22153</v>
      </c>
      <c r="B21" t="s">
        <v>1804</v>
      </c>
      <c r="C21" t="s">
        <v>1805</v>
      </c>
      <c r="D21">
        <v>2015</v>
      </c>
      <c r="E21" t="s">
        <v>1128</v>
      </c>
      <c r="F21" s="8">
        <v>42237</v>
      </c>
      <c r="G21" s="1">
        <v>0.58333333333333337</v>
      </c>
      <c r="H21">
        <v>32665</v>
      </c>
      <c r="I21" s="8">
        <v>42237</v>
      </c>
      <c r="J21" s="1">
        <v>0.72916666666666663</v>
      </c>
      <c r="K21">
        <v>32665</v>
      </c>
      <c r="L21">
        <v>1</v>
      </c>
      <c r="M21" t="s">
        <v>76</v>
      </c>
      <c r="O21" t="s">
        <v>15</v>
      </c>
      <c r="P21" t="s">
        <v>1806</v>
      </c>
      <c r="Q21">
        <v>20075491051</v>
      </c>
      <c r="R21" t="s">
        <v>1807</v>
      </c>
      <c r="S21" t="s">
        <v>5</v>
      </c>
      <c r="T21">
        <v>3300</v>
      </c>
      <c r="U21" t="s">
        <v>6</v>
      </c>
      <c r="V21" t="s">
        <v>7</v>
      </c>
      <c r="W21">
        <v>376</v>
      </c>
      <c r="X21">
        <v>4430653</v>
      </c>
      <c r="Z21">
        <v>9</v>
      </c>
      <c r="AA21">
        <v>42727</v>
      </c>
      <c r="AB21">
        <v>123908</v>
      </c>
      <c r="AC21">
        <v>0</v>
      </c>
      <c r="AD21">
        <v>290</v>
      </c>
      <c r="AE21">
        <v>274924</v>
      </c>
      <c r="AF21">
        <v>117510</v>
      </c>
      <c r="AG21" t="s">
        <v>1213</v>
      </c>
      <c r="AH21" t="s">
        <v>101</v>
      </c>
    </row>
    <row r="22" spans="1:34" x14ac:dyDescent="0.25">
      <c r="A22">
        <v>22152</v>
      </c>
      <c r="B22" t="s">
        <v>1808</v>
      </c>
      <c r="C22" t="s">
        <v>1158</v>
      </c>
      <c r="D22">
        <v>20</v>
      </c>
      <c r="E22" t="s">
        <v>1128</v>
      </c>
      <c r="F22" s="8">
        <v>42237</v>
      </c>
      <c r="G22" s="1">
        <v>0.59375</v>
      </c>
      <c r="H22">
        <v>200234</v>
      </c>
      <c r="I22" s="8">
        <v>42237</v>
      </c>
      <c r="J22" s="1">
        <v>0.66666666666666663</v>
      </c>
      <c r="K22">
        <v>200234</v>
      </c>
      <c r="L22">
        <v>1</v>
      </c>
      <c r="M22" t="s">
        <v>199</v>
      </c>
      <c r="O22" t="s">
        <v>15</v>
      </c>
      <c r="P22" t="s">
        <v>1809</v>
      </c>
      <c r="Q22">
        <v>23249286249</v>
      </c>
      <c r="R22" t="s">
        <v>1810</v>
      </c>
      <c r="S22" t="s">
        <v>304</v>
      </c>
      <c r="T22">
        <v>3350</v>
      </c>
      <c r="U22" t="s">
        <v>6</v>
      </c>
      <c r="V22" t="s">
        <v>7</v>
      </c>
      <c r="W22">
        <v>3758</v>
      </c>
      <c r="X22">
        <v>422905</v>
      </c>
      <c r="Z22">
        <v>9</v>
      </c>
      <c r="AA22">
        <v>48471</v>
      </c>
      <c r="AB22">
        <v>63012</v>
      </c>
      <c r="AC22">
        <v>0</v>
      </c>
      <c r="AD22">
        <v>130</v>
      </c>
      <c r="AE22">
        <v>350739</v>
      </c>
      <c r="AF22">
        <v>0</v>
      </c>
      <c r="AG22" t="s">
        <v>1213</v>
      </c>
      <c r="AH22" t="s">
        <v>10</v>
      </c>
    </row>
    <row r="23" spans="1:34" x14ac:dyDescent="0.25">
      <c r="A23">
        <v>22150</v>
      </c>
      <c r="B23" t="s">
        <v>1811</v>
      </c>
      <c r="C23" t="s">
        <v>1783</v>
      </c>
      <c r="D23">
        <v>2014</v>
      </c>
      <c r="E23" t="s">
        <v>1128</v>
      </c>
      <c r="F23" s="8">
        <v>42237</v>
      </c>
      <c r="G23" s="1">
        <v>0.375</v>
      </c>
      <c r="H23">
        <v>155599</v>
      </c>
      <c r="I23" s="8">
        <v>42237</v>
      </c>
      <c r="J23" s="1">
        <v>0.72916666666666663</v>
      </c>
      <c r="K23">
        <v>155599</v>
      </c>
      <c r="L23">
        <v>1</v>
      </c>
      <c r="M23" t="s">
        <v>1812</v>
      </c>
      <c r="O23" t="s">
        <v>15</v>
      </c>
      <c r="P23" t="s">
        <v>1813</v>
      </c>
      <c r="Q23">
        <v>20124856567</v>
      </c>
      <c r="R23" t="s">
        <v>1814</v>
      </c>
      <c r="S23" t="s">
        <v>1815</v>
      </c>
      <c r="T23">
        <v>3342</v>
      </c>
      <c r="U23" t="s">
        <v>88</v>
      </c>
      <c r="V23" t="s">
        <v>7</v>
      </c>
      <c r="W23">
        <v>3757</v>
      </c>
      <c r="X23">
        <v>15672118</v>
      </c>
      <c r="Z23">
        <v>9</v>
      </c>
      <c r="AA23">
        <v>42727</v>
      </c>
      <c r="AB23">
        <v>230726</v>
      </c>
      <c r="AC23">
        <v>0</v>
      </c>
      <c r="AD23">
        <v>540</v>
      </c>
      <c r="AE23">
        <v>674162</v>
      </c>
      <c r="AF23">
        <v>156680</v>
      </c>
      <c r="AG23" t="s">
        <v>1213</v>
      </c>
      <c r="AH23" t="s">
        <v>101</v>
      </c>
    </row>
    <row r="24" spans="1:34" x14ac:dyDescent="0.25">
      <c r="A24">
        <v>22148</v>
      </c>
      <c r="B24" t="s">
        <v>1816</v>
      </c>
      <c r="C24" t="s">
        <v>1805</v>
      </c>
      <c r="D24">
        <v>2015</v>
      </c>
      <c r="E24" t="s">
        <v>1128</v>
      </c>
      <c r="F24" s="8">
        <v>42237</v>
      </c>
      <c r="G24" s="1">
        <v>0.33333333333333331</v>
      </c>
      <c r="H24">
        <v>50872</v>
      </c>
      <c r="I24" s="8">
        <v>42237</v>
      </c>
      <c r="J24" s="1">
        <v>0.54166666666666663</v>
      </c>
      <c r="K24">
        <v>50872</v>
      </c>
      <c r="L24">
        <v>1</v>
      </c>
      <c r="M24" t="s">
        <v>1817</v>
      </c>
      <c r="O24" t="s">
        <v>15</v>
      </c>
      <c r="P24" t="s">
        <v>1818</v>
      </c>
      <c r="Q24">
        <v>30708086726</v>
      </c>
      <c r="R24" t="s">
        <v>1819</v>
      </c>
      <c r="S24" t="s">
        <v>5</v>
      </c>
      <c r="T24">
        <v>3300</v>
      </c>
      <c r="U24" t="s">
        <v>6</v>
      </c>
      <c r="V24" t="s">
        <v>7</v>
      </c>
      <c r="W24">
        <v>376</v>
      </c>
      <c r="X24">
        <v>4441113</v>
      </c>
      <c r="Y24" t="s">
        <v>1820</v>
      </c>
      <c r="Z24">
        <v>9</v>
      </c>
      <c r="AA24">
        <v>42727</v>
      </c>
      <c r="AB24">
        <v>145272</v>
      </c>
      <c r="AC24">
        <v>0</v>
      </c>
      <c r="AD24">
        <v>340</v>
      </c>
      <c r="AE24">
        <v>357864</v>
      </c>
      <c r="AF24">
        <v>117510</v>
      </c>
      <c r="AG24" t="s">
        <v>1213</v>
      </c>
      <c r="AH24" t="s">
        <v>101</v>
      </c>
    </row>
    <row r="25" spans="1:34" x14ac:dyDescent="0.25">
      <c r="A25">
        <v>22143</v>
      </c>
      <c r="B25" t="s">
        <v>1821</v>
      </c>
      <c r="C25" t="s">
        <v>1741</v>
      </c>
      <c r="D25">
        <v>2013</v>
      </c>
      <c r="E25" t="s">
        <v>1128</v>
      </c>
      <c r="F25" s="8">
        <v>42236</v>
      </c>
      <c r="G25" s="1">
        <v>0.41666666666666669</v>
      </c>
      <c r="H25">
        <v>95083</v>
      </c>
      <c r="I25" s="8">
        <v>42236</v>
      </c>
      <c r="J25" s="1">
        <v>0.66666666666666663</v>
      </c>
      <c r="K25">
        <v>95083</v>
      </c>
      <c r="L25">
        <v>1</v>
      </c>
      <c r="M25" t="s">
        <v>76</v>
      </c>
      <c r="O25" t="s">
        <v>15</v>
      </c>
      <c r="P25" t="s">
        <v>1822</v>
      </c>
      <c r="Q25">
        <v>20136584449</v>
      </c>
      <c r="R25" t="s">
        <v>1823</v>
      </c>
      <c r="S25" t="s">
        <v>5</v>
      </c>
      <c r="T25">
        <v>3300</v>
      </c>
      <c r="U25" t="s">
        <v>6</v>
      </c>
      <c r="V25" t="s">
        <v>7</v>
      </c>
      <c r="W25">
        <v>376</v>
      </c>
      <c r="X25">
        <v>462969</v>
      </c>
      <c r="Z25">
        <v>9</v>
      </c>
      <c r="AA25">
        <v>42727</v>
      </c>
      <c r="AB25">
        <v>158090</v>
      </c>
      <c r="AC25">
        <v>0</v>
      </c>
      <c r="AD25">
        <v>370</v>
      </c>
      <c r="AE25">
        <v>816115</v>
      </c>
      <c r="AF25">
        <v>0</v>
      </c>
      <c r="AG25" t="s">
        <v>1213</v>
      </c>
      <c r="AH25" t="s">
        <v>1722</v>
      </c>
    </row>
    <row r="26" spans="1:34" x14ac:dyDescent="0.25">
      <c r="A26">
        <v>22139</v>
      </c>
      <c r="B26" t="s">
        <v>1824</v>
      </c>
      <c r="C26" t="s">
        <v>1825</v>
      </c>
      <c r="D26">
        <v>2006</v>
      </c>
      <c r="E26" t="s">
        <v>1128</v>
      </c>
      <c r="F26" s="8">
        <v>42236</v>
      </c>
      <c r="G26" s="1">
        <v>0.33333333333333331</v>
      </c>
      <c r="H26">
        <v>193392</v>
      </c>
      <c r="I26" s="8">
        <v>42236</v>
      </c>
      <c r="J26" s="1">
        <v>0.75</v>
      </c>
      <c r="K26">
        <v>193392</v>
      </c>
      <c r="L26">
        <v>1</v>
      </c>
      <c r="M26" t="s">
        <v>1826</v>
      </c>
      <c r="N26" t="s">
        <v>1827</v>
      </c>
      <c r="O26" t="s">
        <v>15</v>
      </c>
      <c r="P26" t="s">
        <v>1828</v>
      </c>
      <c r="Q26">
        <v>30583112797</v>
      </c>
      <c r="R26" t="s">
        <v>1829</v>
      </c>
      <c r="S26" t="s">
        <v>202</v>
      </c>
      <c r="T26">
        <v>3364</v>
      </c>
      <c r="U26" t="s">
        <v>6</v>
      </c>
      <c r="V26" t="s">
        <v>7</v>
      </c>
      <c r="W26">
        <v>376</v>
      </c>
      <c r="X26">
        <v>4481203</v>
      </c>
      <c r="Z26">
        <v>9</v>
      </c>
      <c r="AA26">
        <v>42727</v>
      </c>
      <c r="AB26">
        <v>170908</v>
      </c>
      <c r="AC26">
        <v>0</v>
      </c>
      <c r="AD26">
        <v>400</v>
      </c>
      <c r="AE26">
        <v>40773</v>
      </c>
      <c r="AF26">
        <v>0</v>
      </c>
      <c r="AG26" t="s">
        <v>1213</v>
      </c>
      <c r="AH26" t="s">
        <v>101</v>
      </c>
    </row>
    <row r="27" spans="1:34" x14ac:dyDescent="0.25">
      <c r="A27">
        <v>22132</v>
      </c>
      <c r="B27" t="s">
        <v>1485</v>
      </c>
      <c r="C27" t="s">
        <v>1145</v>
      </c>
      <c r="D27">
        <v>2014</v>
      </c>
      <c r="E27" t="s">
        <v>1128</v>
      </c>
      <c r="F27" s="8">
        <v>42235</v>
      </c>
      <c r="G27" s="1">
        <v>0.53055555555555556</v>
      </c>
      <c r="H27">
        <v>35205</v>
      </c>
      <c r="I27" s="8">
        <v>42235</v>
      </c>
      <c r="J27" s="1">
        <v>0.72916666666666663</v>
      </c>
      <c r="K27">
        <v>35205</v>
      </c>
      <c r="L27">
        <v>1</v>
      </c>
      <c r="M27" t="s">
        <v>21</v>
      </c>
      <c r="O27" t="s">
        <v>15</v>
      </c>
      <c r="P27" t="s">
        <v>302</v>
      </c>
      <c r="Q27">
        <v>30687841081</v>
      </c>
      <c r="R27" t="s">
        <v>303</v>
      </c>
      <c r="S27" t="s">
        <v>304</v>
      </c>
      <c r="T27">
        <v>3350</v>
      </c>
      <c r="U27" t="s">
        <v>6</v>
      </c>
      <c r="V27" t="s">
        <v>7</v>
      </c>
      <c r="W27">
        <v>376</v>
      </c>
      <c r="X27">
        <v>4456516</v>
      </c>
      <c r="Z27">
        <v>9</v>
      </c>
      <c r="AA27">
        <v>48471</v>
      </c>
      <c r="AB27">
        <v>208425</v>
      </c>
      <c r="AC27">
        <v>0</v>
      </c>
      <c r="AD27">
        <v>430</v>
      </c>
      <c r="AE27">
        <v>1242639</v>
      </c>
      <c r="AF27">
        <v>0</v>
      </c>
      <c r="AG27" t="s">
        <v>1213</v>
      </c>
      <c r="AH27" t="s">
        <v>10</v>
      </c>
    </row>
    <row r="28" spans="1:34" x14ac:dyDescent="0.25">
      <c r="A28">
        <v>22131</v>
      </c>
      <c r="B28" t="s">
        <v>1830</v>
      </c>
      <c r="C28" t="s">
        <v>1831</v>
      </c>
      <c r="D28">
        <v>2014</v>
      </c>
      <c r="E28" t="s">
        <v>1128</v>
      </c>
      <c r="F28" s="8">
        <v>42235</v>
      </c>
      <c r="G28" s="1">
        <v>0.39583333333333331</v>
      </c>
      <c r="H28">
        <v>42656</v>
      </c>
      <c r="I28" s="8">
        <v>42235</v>
      </c>
      <c r="J28" s="1">
        <v>0.70833333333333337</v>
      </c>
      <c r="K28">
        <v>42656</v>
      </c>
      <c r="L28">
        <v>1</v>
      </c>
      <c r="M28" t="s">
        <v>1832</v>
      </c>
      <c r="O28" t="s">
        <v>15</v>
      </c>
      <c r="P28" t="s">
        <v>1833</v>
      </c>
      <c r="Q28">
        <v>20122338283</v>
      </c>
      <c r="R28" t="s">
        <v>1834</v>
      </c>
      <c r="S28" t="s">
        <v>708</v>
      </c>
      <c r="T28">
        <v>3384</v>
      </c>
      <c r="U28" t="s">
        <v>6</v>
      </c>
      <c r="V28" t="s">
        <v>7</v>
      </c>
      <c r="W28">
        <v>3751</v>
      </c>
      <c r="X28">
        <v>4801724</v>
      </c>
      <c r="Z28">
        <v>9</v>
      </c>
      <c r="AA28">
        <v>42727</v>
      </c>
      <c r="AB28">
        <v>384543</v>
      </c>
      <c r="AC28">
        <v>0</v>
      </c>
      <c r="AD28">
        <v>900</v>
      </c>
      <c r="AE28">
        <v>0</v>
      </c>
      <c r="AF28">
        <v>0</v>
      </c>
      <c r="AG28" t="s">
        <v>1213</v>
      </c>
      <c r="AH28" t="s">
        <v>1722</v>
      </c>
    </row>
    <row r="29" spans="1:34" x14ac:dyDescent="0.25">
      <c r="A29">
        <v>22130</v>
      </c>
      <c r="B29" t="s">
        <v>1769</v>
      </c>
      <c r="C29" t="s">
        <v>1770</v>
      </c>
      <c r="D29">
        <v>2013</v>
      </c>
      <c r="E29" t="s">
        <v>1128</v>
      </c>
      <c r="F29" s="8">
        <v>42235</v>
      </c>
      <c r="G29" s="1">
        <v>0.375</v>
      </c>
      <c r="H29">
        <v>66203</v>
      </c>
      <c r="I29" s="8">
        <v>42235</v>
      </c>
      <c r="J29" s="1">
        <v>0.75</v>
      </c>
      <c r="K29">
        <v>66203</v>
      </c>
      <c r="L29">
        <v>1</v>
      </c>
      <c r="M29" t="s">
        <v>1835</v>
      </c>
      <c r="O29" t="s">
        <v>2</v>
      </c>
      <c r="P29" t="s">
        <v>1773</v>
      </c>
      <c r="Q29">
        <v>30598218095</v>
      </c>
      <c r="R29" t="s">
        <v>1774</v>
      </c>
      <c r="S29" t="s">
        <v>1775</v>
      </c>
      <c r="T29">
        <v>3304</v>
      </c>
      <c r="U29" t="s">
        <v>6</v>
      </c>
      <c r="V29" t="s">
        <v>7</v>
      </c>
      <c r="W29">
        <v>3751</v>
      </c>
      <c r="X29">
        <v>431526</v>
      </c>
      <c r="Z29">
        <v>9</v>
      </c>
      <c r="AA29">
        <v>42727</v>
      </c>
      <c r="AB29">
        <v>98272</v>
      </c>
      <c r="AC29">
        <v>0</v>
      </c>
      <c r="AD29">
        <v>230</v>
      </c>
      <c r="AE29">
        <v>448089</v>
      </c>
      <c r="AF29">
        <v>0</v>
      </c>
      <c r="AG29" t="s">
        <v>1213</v>
      </c>
      <c r="AH29" t="s">
        <v>1722</v>
      </c>
    </row>
    <row r="30" spans="1:34" x14ac:dyDescent="0.25">
      <c r="A30">
        <v>22129</v>
      </c>
      <c r="B30" t="s">
        <v>1836</v>
      </c>
      <c r="C30" t="s">
        <v>1837</v>
      </c>
      <c r="D30">
        <v>2015</v>
      </c>
      <c r="E30" t="s">
        <v>1128</v>
      </c>
      <c r="F30" s="8">
        <v>42235</v>
      </c>
      <c r="G30" s="1">
        <v>0.35416666666666669</v>
      </c>
      <c r="H30">
        <v>76940</v>
      </c>
      <c r="I30" s="8">
        <v>42235</v>
      </c>
      <c r="J30" s="1">
        <v>0.37013888888888885</v>
      </c>
      <c r="K30">
        <v>76940</v>
      </c>
      <c r="L30">
        <v>1</v>
      </c>
      <c r="M30" t="s">
        <v>76</v>
      </c>
      <c r="O30" t="s">
        <v>15</v>
      </c>
      <c r="P30" t="s">
        <v>1838</v>
      </c>
      <c r="Q30">
        <v>20924372371</v>
      </c>
      <c r="R30" t="s">
        <v>1839</v>
      </c>
      <c r="S30" t="s">
        <v>1840</v>
      </c>
      <c r="T30">
        <v>3328</v>
      </c>
      <c r="U30" t="s">
        <v>6</v>
      </c>
      <c r="V30" t="s">
        <v>7</v>
      </c>
      <c r="W30">
        <v>3743</v>
      </c>
      <c r="X30">
        <v>461032</v>
      </c>
      <c r="Z30">
        <v>9</v>
      </c>
      <c r="AA30">
        <v>42727</v>
      </c>
      <c r="AB30">
        <v>119636</v>
      </c>
      <c r="AC30">
        <v>0</v>
      </c>
      <c r="AD30">
        <v>280</v>
      </c>
      <c r="AE30">
        <v>166186</v>
      </c>
      <c r="AF30">
        <v>66589</v>
      </c>
      <c r="AG30" t="s">
        <v>1213</v>
      </c>
      <c r="AH30" t="s">
        <v>1841</v>
      </c>
    </row>
    <row r="31" spans="1:34" x14ac:dyDescent="0.25">
      <c r="A31">
        <v>22128</v>
      </c>
      <c r="B31" t="s">
        <v>1842</v>
      </c>
      <c r="C31" t="s">
        <v>1154</v>
      </c>
      <c r="D31">
        <v>2013</v>
      </c>
      <c r="E31" t="s">
        <v>1128</v>
      </c>
      <c r="F31" s="8">
        <v>42235</v>
      </c>
      <c r="G31" s="1">
        <v>0.33333333333333331</v>
      </c>
      <c r="H31">
        <v>24673</v>
      </c>
      <c r="I31" s="8">
        <v>42235</v>
      </c>
      <c r="J31" s="1">
        <v>0.35555555555555557</v>
      </c>
      <c r="K31">
        <v>24673</v>
      </c>
      <c r="L31">
        <v>1</v>
      </c>
      <c r="M31" t="s">
        <v>1843</v>
      </c>
      <c r="O31" t="s">
        <v>2</v>
      </c>
      <c r="P31" t="s">
        <v>1844</v>
      </c>
      <c r="Q31">
        <v>14128088</v>
      </c>
      <c r="R31" t="s">
        <v>1845</v>
      </c>
      <c r="S31" t="s">
        <v>5</v>
      </c>
      <c r="T31">
        <v>3300</v>
      </c>
      <c r="U31" t="s">
        <v>6</v>
      </c>
      <c r="V31" t="s">
        <v>7</v>
      </c>
      <c r="W31">
        <v>-376</v>
      </c>
      <c r="X31">
        <v>154647059</v>
      </c>
      <c r="Z31">
        <v>9</v>
      </c>
      <c r="AA31">
        <v>48471</v>
      </c>
      <c r="AB31">
        <v>87248</v>
      </c>
      <c r="AC31">
        <v>0</v>
      </c>
      <c r="AD31">
        <v>180</v>
      </c>
      <c r="AE31">
        <v>242373</v>
      </c>
      <c r="AF31">
        <v>0</v>
      </c>
      <c r="AG31" t="s">
        <v>1213</v>
      </c>
      <c r="AH31" t="s">
        <v>10</v>
      </c>
    </row>
    <row r="32" spans="1:34" x14ac:dyDescent="0.25">
      <c r="A32">
        <v>22126</v>
      </c>
      <c r="B32" t="s">
        <v>1687</v>
      </c>
      <c r="C32" t="s">
        <v>1179</v>
      </c>
      <c r="D32">
        <v>2014</v>
      </c>
      <c r="E32" t="s">
        <v>1128</v>
      </c>
      <c r="F32" s="8">
        <v>42234</v>
      </c>
      <c r="G32" s="1">
        <v>0.70833333333333337</v>
      </c>
      <c r="H32">
        <v>33297</v>
      </c>
      <c r="I32" s="8">
        <v>42234</v>
      </c>
      <c r="J32" s="1">
        <v>0.75</v>
      </c>
      <c r="K32">
        <v>33297</v>
      </c>
      <c r="L32">
        <v>1</v>
      </c>
      <c r="M32" t="s">
        <v>1846</v>
      </c>
      <c r="O32" t="s">
        <v>15</v>
      </c>
      <c r="P32" t="s">
        <v>322</v>
      </c>
      <c r="Q32">
        <v>20187619913</v>
      </c>
      <c r="R32" t="s">
        <v>323</v>
      </c>
      <c r="S32" t="s">
        <v>5</v>
      </c>
      <c r="T32">
        <v>3300</v>
      </c>
      <c r="U32" t="s">
        <v>6</v>
      </c>
      <c r="V32" t="s">
        <v>7</v>
      </c>
      <c r="W32">
        <v>376</v>
      </c>
      <c r="X32">
        <v>4425000</v>
      </c>
      <c r="Z32">
        <v>9</v>
      </c>
      <c r="AA32">
        <v>48471</v>
      </c>
      <c r="AB32">
        <v>14541</v>
      </c>
      <c r="AC32">
        <v>0</v>
      </c>
      <c r="AD32">
        <v>30</v>
      </c>
      <c r="AE32">
        <v>1203275</v>
      </c>
      <c r="AF32">
        <v>0</v>
      </c>
      <c r="AG32" t="s">
        <v>1213</v>
      </c>
      <c r="AH32" t="s">
        <v>10</v>
      </c>
    </row>
    <row r="33" spans="1:34" x14ac:dyDescent="0.25">
      <c r="A33">
        <v>22125</v>
      </c>
      <c r="B33" t="s">
        <v>1847</v>
      </c>
      <c r="C33" t="s">
        <v>1848</v>
      </c>
      <c r="D33">
        <v>2013</v>
      </c>
      <c r="E33" t="s">
        <v>1128</v>
      </c>
      <c r="F33" s="8">
        <v>42234</v>
      </c>
      <c r="G33" s="1">
        <v>0.58333333333333337</v>
      </c>
      <c r="H33">
        <v>13276</v>
      </c>
      <c r="I33" s="8">
        <v>42234</v>
      </c>
      <c r="J33" s="1">
        <v>0.72916666666666663</v>
      </c>
      <c r="K33">
        <v>13276</v>
      </c>
      <c r="L33">
        <v>1</v>
      </c>
      <c r="M33" t="s">
        <v>1849</v>
      </c>
      <c r="O33" t="s">
        <v>15</v>
      </c>
      <c r="P33" t="s">
        <v>1850</v>
      </c>
      <c r="Q33">
        <v>30546504286</v>
      </c>
      <c r="R33" t="s">
        <v>1851</v>
      </c>
      <c r="S33" t="s">
        <v>5</v>
      </c>
      <c r="T33">
        <v>3300</v>
      </c>
      <c r="U33" t="s">
        <v>6</v>
      </c>
      <c r="V33" t="s">
        <v>7</v>
      </c>
      <c r="W33">
        <v>376</v>
      </c>
      <c r="X33">
        <v>4456000</v>
      </c>
      <c r="Z33">
        <v>9</v>
      </c>
      <c r="AA33">
        <v>48471</v>
      </c>
      <c r="AB33">
        <v>4847</v>
      </c>
      <c r="AC33">
        <v>65000</v>
      </c>
      <c r="AD33">
        <v>10</v>
      </c>
      <c r="AE33">
        <v>0</v>
      </c>
      <c r="AF33">
        <v>0</v>
      </c>
      <c r="AG33" t="s">
        <v>1213</v>
      </c>
      <c r="AH33" t="s">
        <v>10</v>
      </c>
    </row>
    <row r="34" spans="1:34" x14ac:dyDescent="0.25">
      <c r="A34">
        <v>22121</v>
      </c>
      <c r="B34" t="s">
        <v>1480</v>
      </c>
      <c r="C34" t="s">
        <v>1145</v>
      </c>
      <c r="D34">
        <v>2011</v>
      </c>
      <c r="E34" t="s">
        <v>1128</v>
      </c>
      <c r="F34" s="8">
        <v>42234</v>
      </c>
      <c r="G34" s="1">
        <v>0.4381944444444445</v>
      </c>
      <c r="H34">
        <v>77480</v>
      </c>
      <c r="I34" s="8">
        <v>42234</v>
      </c>
      <c r="J34" s="1">
        <v>0.5</v>
      </c>
      <c r="K34">
        <v>77480</v>
      </c>
      <c r="L34">
        <v>1</v>
      </c>
      <c r="M34" t="s">
        <v>1852</v>
      </c>
      <c r="O34" t="s">
        <v>15</v>
      </c>
      <c r="P34" t="s">
        <v>551</v>
      </c>
      <c r="Q34">
        <v>30547499952</v>
      </c>
      <c r="R34" t="s">
        <v>552</v>
      </c>
      <c r="S34" t="s">
        <v>45</v>
      </c>
      <c r="U34" t="s">
        <v>6</v>
      </c>
      <c r="V34" t="s">
        <v>7</v>
      </c>
      <c r="W34">
        <v>3757</v>
      </c>
      <c r="X34">
        <v>15672040</v>
      </c>
      <c r="Z34">
        <v>9</v>
      </c>
      <c r="AA34">
        <v>48471</v>
      </c>
      <c r="AB34">
        <v>63012</v>
      </c>
      <c r="AC34">
        <v>0</v>
      </c>
      <c r="AD34">
        <v>130</v>
      </c>
      <c r="AE34">
        <v>448852</v>
      </c>
      <c r="AF34">
        <v>0</v>
      </c>
      <c r="AG34" t="s">
        <v>1213</v>
      </c>
      <c r="AH34" t="s">
        <v>10</v>
      </c>
    </row>
    <row r="35" spans="1:34" x14ac:dyDescent="0.25">
      <c r="A35">
        <v>22120</v>
      </c>
      <c r="B35" t="s">
        <v>1853</v>
      </c>
      <c r="C35" t="s">
        <v>1854</v>
      </c>
      <c r="D35">
        <v>2012</v>
      </c>
      <c r="E35" t="s">
        <v>1128</v>
      </c>
      <c r="F35" s="8">
        <v>42234</v>
      </c>
      <c r="G35" s="1">
        <v>0.4236111111111111</v>
      </c>
      <c r="H35">
        <v>187905</v>
      </c>
      <c r="I35" s="8">
        <v>42234</v>
      </c>
      <c r="J35" s="1">
        <v>0.54166666666666663</v>
      </c>
      <c r="K35">
        <v>187905</v>
      </c>
      <c r="L35">
        <v>1</v>
      </c>
      <c r="M35" t="s">
        <v>1855</v>
      </c>
      <c r="O35" t="s">
        <v>15</v>
      </c>
      <c r="P35" t="s">
        <v>1856</v>
      </c>
      <c r="Q35">
        <v>23238004349</v>
      </c>
      <c r="R35" t="s">
        <v>1857</v>
      </c>
      <c r="S35" t="s">
        <v>5</v>
      </c>
      <c r="T35">
        <v>3300</v>
      </c>
      <c r="U35" t="s">
        <v>6</v>
      </c>
      <c r="V35" t="s">
        <v>7</v>
      </c>
      <c r="W35">
        <v>376</v>
      </c>
      <c r="X35">
        <v>15425480</v>
      </c>
      <c r="Z35">
        <v>9</v>
      </c>
      <c r="AA35">
        <v>42727</v>
      </c>
      <c r="AB35">
        <v>93999</v>
      </c>
      <c r="AC35">
        <v>0</v>
      </c>
      <c r="AD35">
        <v>220</v>
      </c>
      <c r="AE35">
        <v>426509</v>
      </c>
      <c r="AF35">
        <v>0</v>
      </c>
      <c r="AG35" t="s">
        <v>1213</v>
      </c>
      <c r="AH35" t="s">
        <v>1722</v>
      </c>
    </row>
    <row r="36" spans="1:34" x14ac:dyDescent="0.25">
      <c r="A36">
        <v>22117</v>
      </c>
      <c r="B36" t="s">
        <v>1858</v>
      </c>
      <c r="C36" t="s">
        <v>1859</v>
      </c>
      <c r="D36">
        <v>2014</v>
      </c>
      <c r="E36" t="s">
        <v>1128</v>
      </c>
      <c r="F36" s="8">
        <v>42234</v>
      </c>
      <c r="G36" s="1">
        <v>0.375</v>
      </c>
      <c r="H36">
        <v>45121</v>
      </c>
      <c r="I36" s="8">
        <v>42234</v>
      </c>
      <c r="J36" s="1">
        <v>0.54166666666666663</v>
      </c>
      <c r="K36">
        <v>45121</v>
      </c>
      <c r="L36">
        <v>1</v>
      </c>
      <c r="M36" t="s">
        <v>1860</v>
      </c>
      <c r="O36" t="s">
        <v>15</v>
      </c>
      <c r="P36" t="s">
        <v>1861</v>
      </c>
      <c r="Q36">
        <v>30586889199</v>
      </c>
      <c r="R36" t="s">
        <v>1862</v>
      </c>
      <c r="S36" t="s">
        <v>331</v>
      </c>
      <c r="T36">
        <v>3400</v>
      </c>
      <c r="U36" t="s">
        <v>88</v>
      </c>
      <c r="V36" t="s">
        <v>7</v>
      </c>
      <c r="W36" t="s">
        <v>1863</v>
      </c>
      <c r="X36">
        <v>456458</v>
      </c>
      <c r="Z36">
        <v>9</v>
      </c>
      <c r="AA36">
        <v>42727</v>
      </c>
      <c r="AB36">
        <v>158090</v>
      </c>
      <c r="AC36">
        <v>0</v>
      </c>
      <c r="AD36">
        <v>370</v>
      </c>
      <c r="AE36">
        <v>168644</v>
      </c>
      <c r="AF36">
        <v>66589</v>
      </c>
      <c r="AG36" t="s">
        <v>1213</v>
      </c>
      <c r="AH36" t="s">
        <v>101</v>
      </c>
    </row>
    <row r="37" spans="1:34" x14ac:dyDescent="0.25">
      <c r="A37">
        <v>22116</v>
      </c>
      <c r="B37" t="s">
        <v>1864</v>
      </c>
      <c r="C37" t="s">
        <v>1831</v>
      </c>
      <c r="D37">
        <v>2015</v>
      </c>
      <c r="E37" t="s">
        <v>1128</v>
      </c>
      <c r="F37" s="8">
        <v>42234</v>
      </c>
      <c r="G37" s="1">
        <v>0.33333333333333331</v>
      </c>
      <c r="H37">
        <v>10736</v>
      </c>
      <c r="I37" s="8">
        <v>42234</v>
      </c>
      <c r="J37" s="1">
        <v>0.54166666666666663</v>
      </c>
      <c r="K37">
        <v>10736</v>
      </c>
      <c r="L37">
        <v>1</v>
      </c>
      <c r="M37" t="s">
        <v>1865</v>
      </c>
      <c r="O37" t="s">
        <v>15</v>
      </c>
      <c r="P37" t="s">
        <v>1866</v>
      </c>
      <c r="Q37">
        <v>30707221972</v>
      </c>
      <c r="R37" t="s">
        <v>1867</v>
      </c>
      <c r="S37" t="s">
        <v>5</v>
      </c>
      <c r="T37">
        <v>3300</v>
      </c>
      <c r="U37" t="s">
        <v>6</v>
      </c>
      <c r="V37" t="s">
        <v>7</v>
      </c>
      <c r="W37">
        <v>3764</v>
      </c>
      <c r="X37">
        <v>445375644</v>
      </c>
      <c r="Z37">
        <v>9</v>
      </c>
      <c r="AA37">
        <v>42727</v>
      </c>
      <c r="AB37">
        <v>132454</v>
      </c>
      <c r="AC37">
        <v>0</v>
      </c>
      <c r="AD37">
        <v>310</v>
      </c>
      <c r="AE37">
        <v>1789233</v>
      </c>
      <c r="AF37">
        <v>0</v>
      </c>
      <c r="AG37" t="s">
        <v>1213</v>
      </c>
      <c r="AH37" t="s">
        <v>1722</v>
      </c>
    </row>
    <row r="38" spans="1:34" x14ac:dyDescent="0.25">
      <c r="A38">
        <v>22115</v>
      </c>
      <c r="B38" t="s">
        <v>1868</v>
      </c>
      <c r="C38">
        <v>2636</v>
      </c>
      <c r="D38">
        <v>2014</v>
      </c>
      <c r="E38" t="s">
        <v>1128</v>
      </c>
      <c r="F38" s="8">
        <v>42234</v>
      </c>
      <c r="G38" s="1">
        <v>0.33333333333333331</v>
      </c>
      <c r="H38">
        <v>136195</v>
      </c>
      <c r="I38" s="8">
        <v>42234</v>
      </c>
      <c r="J38" s="1">
        <v>0.35833333333333334</v>
      </c>
      <c r="K38">
        <v>136195</v>
      </c>
      <c r="L38">
        <v>1</v>
      </c>
      <c r="M38" t="s">
        <v>76</v>
      </c>
      <c r="O38" t="s">
        <v>15</v>
      </c>
      <c r="P38" t="s">
        <v>1733</v>
      </c>
      <c r="Q38">
        <v>30672447115</v>
      </c>
      <c r="R38" t="s">
        <v>1734</v>
      </c>
      <c r="S38" t="s">
        <v>45</v>
      </c>
      <c r="T38">
        <v>3370</v>
      </c>
      <c r="U38" t="s">
        <v>6</v>
      </c>
      <c r="V38" t="s">
        <v>7</v>
      </c>
      <c r="W38">
        <v>3757</v>
      </c>
      <c r="X38">
        <v>15460208</v>
      </c>
      <c r="Z38">
        <v>9</v>
      </c>
      <c r="AA38">
        <v>48471</v>
      </c>
      <c r="AB38">
        <v>193884</v>
      </c>
      <c r="AC38">
        <v>0</v>
      </c>
      <c r="AD38">
        <v>400</v>
      </c>
      <c r="AE38">
        <v>858504</v>
      </c>
      <c r="AF38">
        <v>0</v>
      </c>
      <c r="AG38" t="s">
        <v>1213</v>
      </c>
      <c r="AH38" t="s">
        <v>101</v>
      </c>
    </row>
    <row r="39" spans="1:34" x14ac:dyDescent="0.25">
      <c r="A39">
        <v>22113</v>
      </c>
      <c r="B39" t="s">
        <v>1484</v>
      </c>
      <c r="C39" t="s">
        <v>1145</v>
      </c>
      <c r="D39">
        <v>2010</v>
      </c>
      <c r="E39" t="s">
        <v>1128</v>
      </c>
      <c r="F39" s="8">
        <v>42230</v>
      </c>
      <c r="G39" s="1">
        <v>0.5</v>
      </c>
      <c r="H39">
        <v>43608</v>
      </c>
      <c r="I39" s="8">
        <v>42230</v>
      </c>
      <c r="J39" s="1">
        <v>0.72916666666666663</v>
      </c>
      <c r="K39">
        <v>43608</v>
      </c>
      <c r="L39">
        <v>1</v>
      </c>
      <c r="M39" t="s">
        <v>1869</v>
      </c>
      <c r="O39" t="s">
        <v>15</v>
      </c>
      <c r="P39" t="s">
        <v>398</v>
      </c>
      <c r="Q39">
        <v>27187004239</v>
      </c>
      <c r="R39" t="s">
        <v>399</v>
      </c>
      <c r="S39" t="s">
        <v>45</v>
      </c>
      <c r="T39">
        <v>3370</v>
      </c>
      <c r="U39" t="s">
        <v>6</v>
      </c>
      <c r="V39" t="s">
        <v>7</v>
      </c>
      <c r="W39">
        <v>3757</v>
      </c>
      <c r="X39">
        <v>15672283</v>
      </c>
      <c r="Z39">
        <v>9</v>
      </c>
      <c r="AA39">
        <v>48471</v>
      </c>
      <c r="AB39">
        <v>126025</v>
      </c>
      <c r="AC39">
        <v>0</v>
      </c>
      <c r="AD39">
        <v>260</v>
      </c>
      <c r="AE39">
        <v>1118908</v>
      </c>
      <c r="AF39">
        <v>0</v>
      </c>
      <c r="AG39" t="s">
        <v>1213</v>
      </c>
      <c r="AH39" t="s">
        <v>10</v>
      </c>
    </row>
    <row r="40" spans="1:34" x14ac:dyDescent="0.25">
      <c r="A40">
        <v>22105</v>
      </c>
      <c r="B40" t="s">
        <v>1870</v>
      </c>
      <c r="C40" t="s">
        <v>1741</v>
      </c>
      <c r="D40">
        <v>2014</v>
      </c>
      <c r="E40" t="s">
        <v>1128</v>
      </c>
      <c r="F40" s="8">
        <v>42230</v>
      </c>
      <c r="G40" s="1">
        <v>0.35416666666666669</v>
      </c>
      <c r="H40">
        <v>33025</v>
      </c>
      <c r="I40" s="8">
        <v>42230</v>
      </c>
      <c r="J40" s="1">
        <v>0.47916666666666669</v>
      </c>
      <c r="K40">
        <v>33025</v>
      </c>
      <c r="L40">
        <v>1</v>
      </c>
      <c r="M40" t="s">
        <v>1871</v>
      </c>
      <c r="O40" t="s">
        <v>15</v>
      </c>
      <c r="P40" t="s">
        <v>1872</v>
      </c>
      <c r="Q40">
        <v>20230720984</v>
      </c>
      <c r="R40" t="s">
        <v>1873</v>
      </c>
      <c r="S40" t="s">
        <v>5</v>
      </c>
      <c r="T40">
        <v>3300</v>
      </c>
      <c r="U40" t="s">
        <v>6</v>
      </c>
      <c r="V40" t="s">
        <v>7</v>
      </c>
      <c r="W40">
        <v>3764</v>
      </c>
      <c r="X40">
        <v>15688760</v>
      </c>
      <c r="Y40" t="s">
        <v>1455</v>
      </c>
      <c r="Z40">
        <v>9</v>
      </c>
      <c r="AA40">
        <v>42727</v>
      </c>
      <c r="AB40">
        <v>89727</v>
      </c>
      <c r="AC40">
        <v>0</v>
      </c>
      <c r="AD40">
        <v>210</v>
      </c>
      <c r="AE40">
        <v>705894</v>
      </c>
      <c r="AF40">
        <v>0</v>
      </c>
      <c r="AG40" t="s">
        <v>1213</v>
      </c>
      <c r="AH40" t="s">
        <v>1722</v>
      </c>
    </row>
    <row r="41" spans="1:34" x14ac:dyDescent="0.25">
      <c r="A41">
        <v>22104</v>
      </c>
      <c r="B41" t="s">
        <v>1874</v>
      </c>
      <c r="C41" t="s">
        <v>1154</v>
      </c>
      <c r="D41">
        <v>2014</v>
      </c>
      <c r="E41" t="s">
        <v>1128</v>
      </c>
      <c r="F41" s="8">
        <v>42230</v>
      </c>
      <c r="G41" s="1">
        <v>0.63194444444444442</v>
      </c>
      <c r="H41">
        <v>11423</v>
      </c>
      <c r="I41" s="8">
        <v>42230</v>
      </c>
      <c r="J41" s="1">
        <v>0.35555555555555557</v>
      </c>
      <c r="K41">
        <v>11423</v>
      </c>
      <c r="L41">
        <v>1</v>
      </c>
      <c r="M41" t="s">
        <v>199</v>
      </c>
      <c r="O41" t="s">
        <v>15</v>
      </c>
      <c r="P41" t="s">
        <v>1875</v>
      </c>
      <c r="Q41">
        <v>20108709635</v>
      </c>
      <c r="R41" t="s">
        <v>1876</v>
      </c>
      <c r="S41" t="s">
        <v>5</v>
      </c>
      <c r="T41">
        <v>3300</v>
      </c>
      <c r="U41" t="s">
        <v>6</v>
      </c>
      <c r="V41" t="s">
        <v>7</v>
      </c>
      <c r="W41">
        <v>-376</v>
      </c>
      <c r="X41">
        <v>154645331</v>
      </c>
      <c r="Y41" t="s">
        <v>1877</v>
      </c>
      <c r="Z41">
        <v>9</v>
      </c>
      <c r="AA41">
        <v>48471</v>
      </c>
      <c r="AB41">
        <v>58165</v>
      </c>
      <c r="AC41">
        <v>0</v>
      </c>
      <c r="AD41">
        <v>120</v>
      </c>
      <c r="AE41">
        <v>242373</v>
      </c>
      <c r="AF41">
        <v>0</v>
      </c>
      <c r="AG41" t="s">
        <v>1213</v>
      </c>
      <c r="AH41" t="s">
        <v>10</v>
      </c>
    </row>
    <row r="42" spans="1:34" x14ac:dyDescent="0.25">
      <c r="A42">
        <v>22103</v>
      </c>
      <c r="B42" t="s">
        <v>1878</v>
      </c>
      <c r="C42" t="s">
        <v>1741</v>
      </c>
      <c r="D42">
        <v>2013</v>
      </c>
      <c r="E42" t="s">
        <v>1128</v>
      </c>
      <c r="F42" s="8">
        <v>42229</v>
      </c>
      <c r="G42" s="1">
        <v>0.69930555555555562</v>
      </c>
      <c r="H42">
        <v>433229</v>
      </c>
      <c r="I42" s="8">
        <v>42229</v>
      </c>
      <c r="J42" s="1">
        <v>0.69930555555555562</v>
      </c>
      <c r="K42">
        <v>433229</v>
      </c>
      <c r="L42">
        <v>1</v>
      </c>
      <c r="M42" t="s">
        <v>76</v>
      </c>
      <c r="O42" t="s">
        <v>15</v>
      </c>
      <c r="P42" t="s">
        <v>1879</v>
      </c>
      <c r="Q42">
        <v>20135581926</v>
      </c>
      <c r="R42" t="s">
        <v>1880</v>
      </c>
      <c r="S42" t="s">
        <v>5</v>
      </c>
      <c r="T42">
        <v>3300</v>
      </c>
      <c r="U42" t="s">
        <v>6</v>
      </c>
      <c r="V42" t="s">
        <v>7</v>
      </c>
      <c r="W42">
        <v>376</v>
      </c>
      <c r="X42">
        <v>4434457</v>
      </c>
      <c r="Z42">
        <v>9</v>
      </c>
      <c r="AA42">
        <v>42727</v>
      </c>
      <c r="AB42">
        <v>149545</v>
      </c>
      <c r="AC42">
        <v>0</v>
      </c>
      <c r="AD42">
        <v>350</v>
      </c>
      <c r="AE42">
        <v>664230</v>
      </c>
      <c r="AF42">
        <v>0</v>
      </c>
      <c r="AG42" t="s">
        <v>1213</v>
      </c>
      <c r="AH42" t="s">
        <v>1722</v>
      </c>
    </row>
    <row r="43" spans="1:34" x14ac:dyDescent="0.25">
      <c r="A43">
        <v>22099</v>
      </c>
      <c r="B43" t="s">
        <v>1881</v>
      </c>
      <c r="C43">
        <v>2636</v>
      </c>
      <c r="D43">
        <v>2013</v>
      </c>
      <c r="E43" t="s">
        <v>1128</v>
      </c>
      <c r="F43" s="8">
        <v>42229</v>
      </c>
      <c r="G43" s="1">
        <v>0.34375</v>
      </c>
      <c r="H43">
        <v>309122</v>
      </c>
      <c r="I43" s="8">
        <v>42229</v>
      </c>
      <c r="J43" s="1">
        <v>0.625</v>
      </c>
      <c r="K43">
        <v>309122</v>
      </c>
      <c r="L43">
        <v>1</v>
      </c>
      <c r="M43" t="s">
        <v>1882</v>
      </c>
      <c r="O43" t="s">
        <v>15</v>
      </c>
      <c r="P43" t="s">
        <v>1883</v>
      </c>
      <c r="Q43">
        <v>30612310900</v>
      </c>
      <c r="R43" t="s">
        <v>1884</v>
      </c>
      <c r="S43" t="s">
        <v>202</v>
      </c>
      <c r="T43">
        <v>3364</v>
      </c>
      <c r="U43" t="s">
        <v>6</v>
      </c>
      <c r="V43" t="s">
        <v>7</v>
      </c>
      <c r="W43">
        <v>3755</v>
      </c>
      <c r="X43">
        <v>470179</v>
      </c>
      <c r="Y43" t="s">
        <v>1885</v>
      </c>
      <c r="Z43">
        <v>9</v>
      </c>
      <c r="AA43">
        <v>42727</v>
      </c>
      <c r="AB43">
        <v>119636</v>
      </c>
      <c r="AC43">
        <v>0</v>
      </c>
      <c r="AD43">
        <v>280</v>
      </c>
      <c r="AE43">
        <v>856046</v>
      </c>
      <c r="AF43">
        <v>0</v>
      </c>
      <c r="AG43" t="s">
        <v>1213</v>
      </c>
      <c r="AH43" t="s">
        <v>101</v>
      </c>
    </row>
    <row r="44" spans="1:34" x14ac:dyDescent="0.25">
      <c r="A44">
        <v>22095</v>
      </c>
      <c r="B44" t="s">
        <v>1886</v>
      </c>
      <c r="C44" t="s">
        <v>1887</v>
      </c>
      <c r="D44">
        <v>2014</v>
      </c>
      <c r="E44" t="s">
        <v>1128</v>
      </c>
      <c r="F44" s="8">
        <v>42229</v>
      </c>
      <c r="G44" s="1">
        <v>0.375</v>
      </c>
      <c r="H44">
        <v>48877</v>
      </c>
      <c r="I44" s="8">
        <v>42229</v>
      </c>
      <c r="J44" s="1">
        <v>0.54166666666666663</v>
      </c>
      <c r="K44">
        <v>48877</v>
      </c>
      <c r="L44">
        <v>1</v>
      </c>
      <c r="M44" t="s">
        <v>1888</v>
      </c>
      <c r="O44" t="s">
        <v>15</v>
      </c>
      <c r="P44" t="s">
        <v>658</v>
      </c>
      <c r="Q44">
        <v>30632188680</v>
      </c>
      <c r="R44" t="s">
        <v>659</v>
      </c>
      <c r="S44" t="s">
        <v>79</v>
      </c>
      <c r="T44">
        <v>3360</v>
      </c>
      <c r="U44" t="s">
        <v>6</v>
      </c>
      <c r="V44" t="s">
        <v>7</v>
      </c>
      <c r="W44">
        <v>3755</v>
      </c>
      <c r="X44">
        <v>48504948</v>
      </c>
      <c r="Z44">
        <v>9</v>
      </c>
      <c r="AA44">
        <v>42727</v>
      </c>
      <c r="AB44">
        <v>205090</v>
      </c>
      <c r="AC44">
        <v>0</v>
      </c>
      <c r="AD44">
        <v>480</v>
      </c>
      <c r="AE44">
        <v>215649</v>
      </c>
      <c r="AF44">
        <v>278538</v>
      </c>
      <c r="AG44" t="s">
        <v>1213</v>
      </c>
      <c r="AH44" t="s">
        <v>101</v>
      </c>
    </row>
    <row r="45" spans="1:34" x14ac:dyDescent="0.25">
      <c r="A45">
        <v>22094</v>
      </c>
      <c r="B45" t="s">
        <v>1889</v>
      </c>
      <c r="C45" t="s">
        <v>1164</v>
      </c>
      <c r="D45">
        <v>2013</v>
      </c>
      <c r="E45" t="s">
        <v>1128</v>
      </c>
      <c r="F45" s="8">
        <v>42229</v>
      </c>
      <c r="G45" s="1">
        <v>0.33333333333333331</v>
      </c>
      <c r="H45">
        <v>20512</v>
      </c>
      <c r="I45" s="8">
        <v>42229</v>
      </c>
      <c r="J45" s="1">
        <v>0.5</v>
      </c>
      <c r="K45">
        <v>20512</v>
      </c>
      <c r="L45">
        <v>1</v>
      </c>
      <c r="M45" t="s">
        <v>76</v>
      </c>
      <c r="O45" t="s">
        <v>15</v>
      </c>
      <c r="P45" t="s">
        <v>1838</v>
      </c>
      <c r="Q45">
        <v>20924372371</v>
      </c>
      <c r="R45" t="s">
        <v>1839</v>
      </c>
      <c r="S45" t="s">
        <v>1840</v>
      </c>
      <c r="T45">
        <v>3328</v>
      </c>
      <c r="U45" t="s">
        <v>6</v>
      </c>
      <c r="V45" t="s">
        <v>7</v>
      </c>
      <c r="W45">
        <v>3743</v>
      </c>
      <c r="X45">
        <v>461032</v>
      </c>
      <c r="Z45">
        <v>9</v>
      </c>
      <c r="AA45">
        <v>48471</v>
      </c>
      <c r="AB45">
        <v>87248</v>
      </c>
      <c r="AC45">
        <v>0</v>
      </c>
      <c r="AD45">
        <v>180</v>
      </c>
      <c r="AE45">
        <v>239012</v>
      </c>
      <c r="AF45">
        <v>0</v>
      </c>
      <c r="AG45" t="s">
        <v>1213</v>
      </c>
      <c r="AH45" t="s">
        <v>10</v>
      </c>
    </row>
    <row r="46" spans="1:34" x14ac:dyDescent="0.25">
      <c r="A46">
        <v>22092</v>
      </c>
      <c r="B46" t="s">
        <v>1592</v>
      </c>
      <c r="C46" t="s">
        <v>1162</v>
      </c>
      <c r="D46">
        <v>2011</v>
      </c>
      <c r="E46" t="s">
        <v>1128</v>
      </c>
      <c r="F46" s="8">
        <v>42228</v>
      </c>
      <c r="G46" s="1">
        <v>0.70833333333333337</v>
      </c>
      <c r="H46">
        <v>55539</v>
      </c>
      <c r="I46" s="8">
        <v>42228</v>
      </c>
      <c r="J46" s="1">
        <v>0.70833333333333337</v>
      </c>
      <c r="K46">
        <v>55539</v>
      </c>
      <c r="L46">
        <v>1</v>
      </c>
      <c r="M46" t="s">
        <v>1890</v>
      </c>
      <c r="O46" t="s">
        <v>2</v>
      </c>
      <c r="P46" t="s">
        <v>216</v>
      </c>
      <c r="Q46">
        <v>24573612</v>
      </c>
      <c r="R46" t="s">
        <v>217</v>
      </c>
      <c r="S46" t="s">
        <v>5</v>
      </c>
      <c r="T46">
        <v>3300</v>
      </c>
      <c r="U46" t="s">
        <v>6</v>
      </c>
      <c r="V46" t="s">
        <v>7</v>
      </c>
      <c r="W46">
        <v>376</v>
      </c>
      <c r="X46">
        <v>154644167</v>
      </c>
      <c r="Z46">
        <v>9</v>
      </c>
      <c r="AA46">
        <v>48471</v>
      </c>
      <c r="AB46">
        <v>0</v>
      </c>
      <c r="AC46">
        <v>36000</v>
      </c>
      <c r="AD46">
        <v>0</v>
      </c>
      <c r="AE46">
        <v>1290022</v>
      </c>
      <c r="AF46">
        <v>0</v>
      </c>
      <c r="AG46" t="s">
        <v>1213</v>
      </c>
      <c r="AH46" t="s">
        <v>10</v>
      </c>
    </row>
    <row r="47" spans="1:34" x14ac:dyDescent="0.25">
      <c r="A47">
        <v>22083</v>
      </c>
      <c r="B47" t="s">
        <v>1567</v>
      </c>
      <c r="C47" t="s">
        <v>1159</v>
      </c>
      <c r="D47">
        <v>2008</v>
      </c>
      <c r="E47" t="s">
        <v>1128</v>
      </c>
      <c r="F47" s="8">
        <v>42229</v>
      </c>
      <c r="G47" s="1">
        <v>0.33333333333333331</v>
      </c>
      <c r="H47">
        <v>76726</v>
      </c>
      <c r="I47" s="8">
        <v>42228</v>
      </c>
      <c r="J47" s="1">
        <v>0.42569444444444443</v>
      </c>
      <c r="K47">
        <v>76726</v>
      </c>
      <c r="L47">
        <v>1</v>
      </c>
      <c r="M47" t="s">
        <v>1891</v>
      </c>
      <c r="O47" t="s">
        <v>2</v>
      </c>
      <c r="P47" t="s">
        <v>811</v>
      </c>
      <c r="Q47">
        <v>17090149</v>
      </c>
      <c r="R47" t="s">
        <v>812</v>
      </c>
      <c r="S47" t="s">
        <v>304</v>
      </c>
      <c r="T47">
        <v>3350</v>
      </c>
      <c r="U47" t="s">
        <v>6</v>
      </c>
      <c r="V47" t="s">
        <v>7</v>
      </c>
      <c r="W47">
        <v>3758</v>
      </c>
      <c r="X47">
        <v>423210</v>
      </c>
      <c r="Y47" t="s">
        <v>1568</v>
      </c>
      <c r="Z47">
        <v>9</v>
      </c>
      <c r="AA47">
        <v>48471</v>
      </c>
      <c r="AB47">
        <v>72707</v>
      </c>
      <c r="AC47">
        <v>0</v>
      </c>
      <c r="AD47">
        <v>150</v>
      </c>
      <c r="AE47">
        <v>440908</v>
      </c>
      <c r="AF47">
        <v>0</v>
      </c>
      <c r="AG47" t="s">
        <v>1213</v>
      </c>
      <c r="AH47" t="s">
        <v>10</v>
      </c>
    </row>
    <row r="48" spans="1:34" x14ac:dyDescent="0.25">
      <c r="A48">
        <v>22082</v>
      </c>
      <c r="B48" t="s">
        <v>1892</v>
      </c>
      <c r="C48" t="s">
        <v>1147</v>
      </c>
      <c r="D48">
        <v>2014</v>
      </c>
      <c r="E48" t="s">
        <v>1128</v>
      </c>
      <c r="F48" s="8">
        <v>42228</v>
      </c>
      <c r="G48" s="1">
        <v>0.375</v>
      </c>
      <c r="H48">
        <v>12309</v>
      </c>
      <c r="I48" s="8">
        <v>42228</v>
      </c>
      <c r="J48" s="1">
        <v>0.5</v>
      </c>
      <c r="K48">
        <v>12309</v>
      </c>
      <c r="L48">
        <v>1</v>
      </c>
      <c r="M48" t="s">
        <v>199</v>
      </c>
      <c r="O48" t="s">
        <v>15</v>
      </c>
      <c r="P48" t="s">
        <v>1893</v>
      </c>
      <c r="Q48">
        <v>30712369007</v>
      </c>
      <c r="R48" t="s">
        <v>1894</v>
      </c>
      <c r="S48" t="s">
        <v>5</v>
      </c>
      <c r="T48">
        <v>3300</v>
      </c>
      <c r="U48" t="s">
        <v>6</v>
      </c>
      <c r="V48" t="s">
        <v>7</v>
      </c>
      <c r="W48">
        <v>-376</v>
      </c>
      <c r="X48">
        <v>4427525</v>
      </c>
      <c r="Z48">
        <v>9</v>
      </c>
      <c r="AA48">
        <v>48471</v>
      </c>
      <c r="AB48">
        <v>67859</v>
      </c>
      <c r="AC48">
        <v>0</v>
      </c>
      <c r="AD48">
        <v>140</v>
      </c>
      <c r="AE48">
        <v>325623</v>
      </c>
      <c r="AF48">
        <v>0</v>
      </c>
      <c r="AG48" t="s">
        <v>1213</v>
      </c>
      <c r="AH48" t="s">
        <v>10</v>
      </c>
    </row>
    <row r="49" spans="1:34" x14ac:dyDescent="0.25">
      <c r="A49">
        <v>22076</v>
      </c>
      <c r="B49" t="s">
        <v>1895</v>
      </c>
      <c r="C49" t="s">
        <v>1896</v>
      </c>
      <c r="D49">
        <v>2014</v>
      </c>
      <c r="E49" t="s">
        <v>1128</v>
      </c>
      <c r="F49" s="8">
        <v>42227</v>
      </c>
      <c r="G49" s="1">
        <v>0.58333333333333337</v>
      </c>
      <c r="H49">
        <v>37594</v>
      </c>
      <c r="I49" s="8">
        <v>42227</v>
      </c>
      <c r="J49" s="1">
        <v>0.75</v>
      </c>
      <c r="K49">
        <v>37594</v>
      </c>
      <c r="L49">
        <v>1</v>
      </c>
      <c r="M49" t="s">
        <v>1897</v>
      </c>
      <c r="N49" t="s">
        <v>1898</v>
      </c>
      <c r="O49" t="s">
        <v>1899</v>
      </c>
      <c r="P49" t="s">
        <v>1900</v>
      </c>
      <c r="Q49">
        <v>30510914712</v>
      </c>
      <c r="R49" t="s">
        <v>1901</v>
      </c>
      <c r="S49" t="s">
        <v>1902</v>
      </c>
      <c r="T49">
        <v>3358</v>
      </c>
      <c r="U49" t="s">
        <v>394</v>
      </c>
      <c r="V49" t="s">
        <v>7</v>
      </c>
      <c r="W49">
        <v>3758</v>
      </c>
      <c r="X49">
        <v>422182</v>
      </c>
      <c r="Z49">
        <v>9</v>
      </c>
      <c r="AA49">
        <v>42727</v>
      </c>
      <c r="AB49">
        <v>89727</v>
      </c>
      <c r="AC49">
        <v>0</v>
      </c>
      <c r="AD49">
        <v>210</v>
      </c>
      <c r="AE49">
        <v>13944</v>
      </c>
      <c r="AF49">
        <v>0</v>
      </c>
      <c r="AG49" t="s">
        <v>1213</v>
      </c>
      <c r="AH49" t="s">
        <v>1722</v>
      </c>
    </row>
    <row r="50" spans="1:34" x14ac:dyDescent="0.25">
      <c r="A50">
        <v>22075</v>
      </c>
      <c r="B50" t="s">
        <v>1903</v>
      </c>
      <c r="C50" t="s">
        <v>1859</v>
      </c>
      <c r="D50">
        <v>2014</v>
      </c>
      <c r="E50" t="s">
        <v>1128</v>
      </c>
      <c r="F50" s="8">
        <v>42227</v>
      </c>
      <c r="G50" s="1">
        <v>0.60416666666666663</v>
      </c>
      <c r="H50">
        <v>54820</v>
      </c>
      <c r="I50" s="8">
        <v>42227</v>
      </c>
      <c r="J50" s="1">
        <v>0.4826388888888889</v>
      </c>
      <c r="K50">
        <v>54820</v>
      </c>
      <c r="L50">
        <v>1</v>
      </c>
      <c r="M50" t="s">
        <v>1904</v>
      </c>
      <c r="O50" t="s">
        <v>15</v>
      </c>
      <c r="P50" t="s">
        <v>1905</v>
      </c>
      <c r="Q50">
        <v>30672505743</v>
      </c>
      <c r="R50" t="s">
        <v>1906</v>
      </c>
      <c r="S50" t="s">
        <v>1907</v>
      </c>
      <c r="T50">
        <v>3334</v>
      </c>
      <c r="U50" t="s">
        <v>6</v>
      </c>
      <c r="V50" t="s">
        <v>7</v>
      </c>
      <c r="W50">
        <v>3743</v>
      </c>
      <c r="X50">
        <v>15400379</v>
      </c>
      <c r="Z50">
        <v>9</v>
      </c>
      <c r="AA50">
        <v>42727</v>
      </c>
      <c r="AB50">
        <v>158090</v>
      </c>
      <c r="AC50">
        <v>0</v>
      </c>
      <c r="AD50">
        <v>370</v>
      </c>
      <c r="AE50">
        <v>206693</v>
      </c>
      <c r="AF50">
        <v>120265</v>
      </c>
      <c r="AG50" t="s">
        <v>1213</v>
      </c>
      <c r="AH50" t="s">
        <v>101</v>
      </c>
    </row>
    <row r="51" spans="1:34" x14ac:dyDescent="0.25">
      <c r="A51">
        <v>22074</v>
      </c>
      <c r="B51" t="s">
        <v>1908</v>
      </c>
      <c r="C51" t="s">
        <v>1153</v>
      </c>
      <c r="D51">
        <v>2013</v>
      </c>
      <c r="E51" t="s">
        <v>1128</v>
      </c>
      <c r="F51" s="8">
        <v>42227</v>
      </c>
      <c r="G51" s="1">
        <v>0.40625</v>
      </c>
      <c r="H51">
        <v>14846</v>
      </c>
      <c r="I51" s="8">
        <v>42227</v>
      </c>
      <c r="J51" s="1">
        <v>0.66666666666666663</v>
      </c>
      <c r="K51">
        <v>14846</v>
      </c>
      <c r="L51">
        <v>1</v>
      </c>
      <c r="M51" t="s">
        <v>346</v>
      </c>
      <c r="O51" t="s">
        <v>15</v>
      </c>
      <c r="P51" t="s">
        <v>1909</v>
      </c>
      <c r="Q51">
        <v>30585124989</v>
      </c>
      <c r="R51" t="s">
        <v>1910</v>
      </c>
      <c r="S51" t="s">
        <v>5</v>
      </c>
      <c r="U51" t="s">
        <v>6</v>
      </c>
      <c r="V51" t="s">
        <v>7</v>
      </c>
      <c r="W51">
        <v>3764</v>
      </c>
      <c r="X51">
        <v>154230002</v>
      </c>
      <c r="Y51" t="s">
        <v>1911</v>
      </c>
      <c r="Z51">
        <v>9</v>
      </c>
      <c r="AA51">
        <v>48471</v>
      </c>
      <c r="AB51">
        <v>106636</v>
      </c>
      <c r="AC51">
        <v>0</v>
      </c>
      <c r="AD51">
        <v>220</v>
      </c>
      <c r="AE51">
        <v>283146</v>
      </c>
      <c r="AF51">
        <v>0</v>
      </c>
      <c r="AG51" t="s">
        <v>1213</v>
      </c>
      <c r="AH51" t="s">
        <v>10</v>
      </c>
    </row>
    <row r="52" spans="1:34" x14ac:dyDescent="0.25">
      <c r="A52">
        <v>22073</v>
      </c>
      <c r="B52" t="s">
        <v>1912</v>
      </c>
      <c r="C52" t="s">
        <v>1913</v>
      </c>
      <c r="D52">
        <v>2012</v>
      </c>
      <c r="E52" t="s">
        <v>1128</v>
      </c>
      <c r="F52" s="8">
        <v>42227</v>
      </c>
      <c r="G52" s="1">
        <v>0.39583333333333331</v>
      </c>
      <c r="H52">
        <v>94595</v>
      </c>
      <c r="I52" s="8">
        <v>42227</v>
      </c>
      <c r="J52" s="1">
        <v>0.66666666666666663</v>
      </c>
      <c r="K52">
        <v>94595</v>
      </c>
      <c r="L52">
        <v>1</v>
      </c>
      <c r="M52" t="s">
        <v>76</v>
      </c>
      <c r="O52" t="s">
        <v>2</v>
      </c>
      <c r="P52" t="s">
        <v>1914</v>
      </c>
      <c r="Q52">
        <v>30686318865</v>
      </c>
      <c r="R52" t="s">
        <v>1915</v>
      </c>
      <c r="S52" t="s">
        <v>1781</v>
      </c>
      <c r="T52">
        <v>1067</v>
      </c>
      <c r="U52" t="s">
        <v>117</v>
      </c>
      <c r="V52" t="s">
        <v>7</v>
      </c>
      <c r="W52">
        <v>376</v>
      </c>
      <c r="X52">
        <v>4468819</v>
      </c>
      <c r="Y52" t="s">
        <v>1916</v>
      </c>
      <c r="Z52">
        <v>9</v>
      </c>
      <c r="AA52">
        <v>42727</v>
      </c>
      <c r="AB52">
        <v>123908</v>
      </c>
      <c r="AC52">
        <v>0</v>
      </c>
      <c r="AD52">
        <v>290</v>
      </c>
      <c r="AE52">
        <v>153092</v>
      </c>
      <c r="AF52">
        <v>35253</v>
      </c>
      <c r="AG52" t="s">
        <v>1213</v>
      </c>
      <c r="AH52" t="s">
        <v>1722</v>
      </c>
    </row>
    <row r="53" spans="1:34" x14ac:dyDescent="0.25">
      <c r="A53">
        <v>22071</v>
      </c>
      <c r="B53" t="s">
        <v>1504</v>
      </c>
      <c r="C53" t="s">
        <v>1147</v>
      </c>
      <c r="D53">
        <v>2011</v>
      </c>
      <c r="E53" t="s">
        <v>1128</v>
      </c>
      <c r="F53" s="8">
        <v>42227</v>
      </c>
      <c r="G53" s="1">
        <v>0.33333333333333331</v>
      </c>
      <c r="H53">
        <v>87581</v>
      </c>
      <c r="I53" s="8">
        <v>42227</v>
      </c>
      <c r="J53" s="1">
        <v>0.35694444444444445</v>
      </c>
      <c r="K53">
        <v>87581</v>
      </c>
      <c r="L53">
        <v>1</v>
      </c>
      <c r="M53" t="s">
        <v>1917</v>
      </c>
      <c r="N53" t="s">
        <v>1918</v>
      </c>
      <c r="O53" t="s">
        <v>2</v>
      </c>
      <c r="P53" t="s">
        <v>734</v>
      </c>
      <c r="Q53">
        <v>93921581</v>
      </c>
      <c r="R53" t="s">
        <v>735</v>
      </c>
      <c r="S53" t="s">
        <v>5</v>
      </c>
      <c r="T53">
        <v>3300</v>
      </c>
      <c r="U53" t="s">
        <v>6</v>
      </c>
      <c r="V53" t="s">
        <v>7</v>
      </c>
      <c r="W53">
        <v>376</v>
      </c>
      <c r="X53">
        <v>154290120</v>
      </c>
      <c r="Z53">
        <v>9</v>
      </c>
      <c r="AA53">
        <v>48471</v>
      </c>
      <c r="AB53">
        <v>135719</v>
      </c>
      <c r="AC53">
        <v>0</v>
      </c>
      <c r="AD53">
        <v>280</v>
      </c>
      <c r="AE53">
        <v>838800</v>
      </c>
      <c r="AF53">
        <v>0</v>
      </c>
      <c r="AG53" t="s">
        <v>1213</v>
      </c>
      <c r="AH53" t="s">
        <v>10</v>
      </c>
    </row>
    <row r="54" spans="1:34" x14ac:dyDescent="0.25">
      <c r="A54">
        <v>22068</v>
      </c>
      <c r="B54" t="s">
        <v>1482</v>
      </c>
      <c r="C54" t="s">
        <v>1142</v>
      </c>
      <c r="D54">
        <v>2011</v>
      </c>
      <c r="E54" t="s">
        <v>1128</v>
      </c>
      <c r="F54" s="8">
        <v>42226</v>
      </c>
      <c r="G54" s="1">
        <v>0.58333333333333337</v>
      </c>
      <c r="H54">
        <v>153882</v>
      </c>
      <c r="I54" s="8">
        <v>42226</v>
      </c>
      <c r="J54" s="1">
        <v>0.72916666666666663</v>
      </c>
      <c r="K54">
        <v>153882</v>
      </c>
      <c r="L54">
        <v>1</v>
      </c>
      <c r="M54" t="s">
        <v>1919</v>
      </c>
      <c r="O54" t="s">
        <v>15</v>
      </c>
      <c r="P54" t="s">
        <v>263</v>
      </c>
      <c r="Q54">
        <v>27200880485</v>
      </c>
      <c r="R54" t="s">
        <v>264</v>
      </c>
      <c r="S54" t="s">
        <v>265</v>
      </c>
      <c r="T54">
        <v>3580</v>
      </c>
      <c r="U54" t="s">
        <v>266</v>
      </c>
      <c r="V54" t="s">
        <v>7</v>
      </c>
      <c r="W54">
        <v>376</v>
      </c>
      <c r="X54">
        <v>154843854</v>
      </c>
      <c r="Y54" t="s">
        <v>267</v>
      </c>
      <c r="Z54">
        <v>9</v>
      </c>
      <c r="AA54">
        <v>48471</v>
      </c>
      <c r="AB54">
        <v>106636</v>
      </c>
      <c r="AC54">
        <v>0</v>
      </c>
      <c r="AD54">
        <v>220</v>
      </c>
      <c r="AE54">
        <v>407423</v>
      </c>
      <c r="AF54">
        <v>0</v>
      </c>
      <c r="AG54" t="s">
        <v>1213</v>
      </c>
      <c r="AH54" t="s">
        <v>10</v>
      </c>
    </row>
    <row r="55" spans="1:34" x14ac:dyDescent="0.25">
      <c r="A55">
        <v>22066</v>
      </c>
      <c r="B55" t="s">
        <v>1920</v>
      </c>
      <c r="C55" t="s">
        <v>1143</v>
      </c>
      <c r="D55">
        <v>2009</v>
      </c>
      <c r="E55" t="s">
        <v>1128</v>
      </c>
      <c r="F55" s="8">
        <v>42226</v>
      </c>
      <c r="G55" s="1">
        <v>0.33333333333333331</v>
      </c>
      <c r="H55">
        <v>196464</v>
      </c>
      <c r="I55" s="8">
        <v>42226</v>
      </c>
      <c r="J55" s="1">
        <v>0.5</v>
      </c>
      <c r="K55">
        <v>196464</v>
      </c>
      <c r="L55">
        <v>1</v>
      </c>
      <c r="M55" t="s">
        <v>1921</v>
      </c>
      <c r="O55" t="s">
        <v>15</v>
      </c>
      <c r="P55" t="s">
        <v>369</v>
      </c>
      <c r="Q55">
        <v>30687917282</v>
      </c>
      <c r="R55" t="s">
        <v>370</v>
      </c>
      <c r="S55" t="s">
        <v>278</v>
      </c>
      <c r="T55">
        <v>3364</v>
      </c>
      <c r="U55" t="s">
        <v>6</v>
      </c>
      <c r="V55" t="s">
        <v>7</v>
      </c>
      <c r="W55">
        <v>3755</v>
      </c>
      <c r="X55">
        <v>460677</v>
      </c>
      <c r="Y55" t="s">
        <v>1475</v>
      </c>
      <c r="Z55">
        <v>9</v>
      </c>
      <c r="AA55">
        <v>48471</v>
      </c>
      <c r="AB55">
        <v>116330</v>
      </c>
      <c r="AC55">
        <v>220999</v>
      </c>
      <c r="AD55">
        <v>240</v>
      </c>
      <c r="AE55">
        <v>2748856</v>
      </c>
      <c r="AF55">
        <v>0</v>
      </c>
      <c r="AG55" t="s">
        <v>1213</v>
      </c>
      <c r="AH55" t="s">
        <v>10</v>
      </c>
    </row>
    <row r="56" spans="1:34" x14ac:dyDescent="0.25">
      <c r="A56">
        <v>22065</v>
      </c>
      <c r="B56" t="s">
        <v>1922</v>
      </c>
      <c r="C56" t="s">
        <v>1831</v>
      </c>
      <c r="D56">
        <v>2014</v>
      </c>
      <c r="E56" t="s">
        <v>1128</v>
      </c>
      <c r="F56" s="8">
        <v>42226</v>
      </c>
      <c r="G56" s="1">
        <v>0.39583333333333331</v>
      </c>
      <c r="H56">
        <v>26745</v>
      </c>
      <c r="I56" s="8">
        <v>42227</v>
      </c>
      <c r="J56" s="1">
        <v>0.75</v>
      </c>
      <c r="K56">
        <v>26745</v>
      </c>
      <c r="L56">
        <v>1</v>
      </c>
      <c r="M56" t="s">
        <v>1923</v>
      </c>
      <c r="O56" t="s">
        <v>15</v>
      </c>
      <c r="P56" t="s">
        <v>1924</v>
      </c>
      <c r="Q56">
        <v>33708877269</v>
      </c>
      <c r="R56" t="s">
        <v>1925</v>
      </c>
      <c r="S56" t="s">
        <v>5</v>
      </c>
      <c r="T56">
        <v>3300</v>
      </c>
      <c r="U56" t="s">
        <v>6</v>
      </c>
      <c r="V56" t="s">
        <v>7</v>
      </c>
      <c r="W56">
        <v>376</v>
      </c>
      <c r="X56">
        <v>4447714</v>
      </c>
      <c r="Z56">
        <v>9</v>
      </c>
      <c r="AA56">
        <v>42727</v>
      </c>
      <c r="AB56">
        <v>153817</v>
      </c>
      <c r="AC56">
        <v>0</v>
      </c>
      <c r="AD56">
        <v>360</v>
      </c>
      <c r="AE56">
        <v>870358</v>
      </c>
      <c r="AF56">
        <v>0</v>
      </c>
      <c r="AG56" t="s">
        <v>1213</v>
      </c>
      <c r="AH56" t="s">
        <v>1722</v>
      </c>
    </row>
    <row r="57" spans="1:34" x14ac:dyDescent="0.25">
      <c r="A57">
        <v>22063</v>
      </c>
      <c r="B57" t="s">
        <v>1612</v>
      </c>
      <c r="C57" t="s">
        <v>1162</v>
      </c>
      <c r="D57">
        <v>2012</v>
      </c>
      <c r="E57" t="s">
        <v>1128</v>
      </c>
      <c r="F57" s="8">
        <v>42226</v>
      </c>
      <c r="G57" s="1">
        <v>0.40625</v>
      </c>
      <c r="H57">
        <v>68032</v>
      </c>
      <c r="I57" s="8">
        <v>42226</v>
      </c>
      <c r="J57" s="1">
        <v>0.66666666666666663</v>
      </c>
      <c r="K57">
        <v>68032</v>
      </c>
      <c r="L57">
        <v>1</v>
      </c>
      <c r="M57" t="s">
        <v>76</v>
      </c>
      <c r="O57" t="s">
        <v>15</v>
      </c>
      <c r="P57" t="s">
        <v>916</v>
      </c>
      <c r="Q57">
        <v>30645622169</v>
      </c>
      <c r="R57" t="s">
        <v>917</v>
      </c>
      <c r="S57" t="s">
        <v>675</v>
      </c>
      <c r="T57">
        <v>3302</v>
      </c>
      <c r="U57" t="s">
        <v>88</v>
      </c>
      <c r="V57" t="s">
        <v>7</v>
      </c>
      <c r="W57">
        <v>3786</v>
      </c>
      <c r="X57">
        <v>420349</v>
      </c>
      <c r="Z57">
        <v>9</v>
      </c>
      <c r="AA57">
        <v>48471</v>
      </c>
      <c r="AB57">
        <v>63012</v>
      </c>
      <c r="AC57">
        <v>0</v>
      </c>
      <c r="AD57">
        <v>130</v>
      </c>
      <c r="AE57">
        <v>387269</v>
      </c>
      <c r="AF57">
        <v>0</v>
      </c>
      <c r="AG57" t="s">
        <v>1213</v>
      </c>
      <c r="AH57" t="s">
        <v>10</v>
      </c>
    </row>
    <row r="58" spans="1:34" x14ac:dyDescent="0.25">
      <c r="A58">
        <v>22061</v>
      </c>
      <c r="B58" t="s">
        <v>1926</v>
      </c>
      <c r="C58" t="s">
        <v>1927</v>
      </c>
      <c r="D58">
        <v>2013</v>
      </c>
      <c r="E58" t="s">
        <v>1128</v>
      </c>
      <c r="F58" s="8">
        <v>42226</v>
      </c>
      <c r="G58" s="1">
        <v>0.375</v>
      </c>
      <c r="H58">
        <v>223103</v>
      </c>
      <c r="I58" s="8">
        <v>42226</v>
      </c>
      <c r="J58" s="1">
        <v>0.37847222222222227</v>
      </c>
      <c r="K58">
        <v>223103</v>
      </c>
      <c r="L58">
        <v>1</v>
      </c>
      <c r="M58" t="s">
        <v>1928</v>
      </c>
      <c r="O58" t="s">
        <v>15</v>
      </c>
      <c r="P58" t="s">
        <v>1929</v>
      </c>
      <c r="Q58">
        <v>30551314541</v>
      </c>
      <c r="R58" t="s">
        <v>1930</v>
      </c>
      <c r="S58" t="s">
        <v>1781</v>
      </c>
      <c r="T58">
        <v>1161</v>
      </c>
      <c r="U58" t="s">
        <v>117</v>
      </c>
      <c r="V58" t="s">
        <v>7</v>
      </c>
      <c r="W58" t="s">
        <v>118</v>
      </c>
      <c r="X58">
        <v>532376115</v>
      </c>
      <c r="Z58">
        <v>9</v>
      </c>
      <c r="AA58">
        <v>42727</v>
      </c>
      <c r="AB58">
        <v>119636</v>
      </c>
      <c r="AC58">
        <v>0</v>
      </c>
      <c r="AD58">
        <v>280</v>
      </c>
      <c r="AE58">
        <v>920302</v>
      </c>
      <c r="AF58">
        <v>0</v>
      </c>
      <c r="AG58" t="s">
        <v>1213</v>
      </c>
      <c r="AH58" t="s">
        <v>101</v>
      </c>
    </row>
    <row r="59" spans="1:34" x14ac:dyDescent="0.25">
      <c r="A59">
        <v>22060</v>
      </c>
      <c r="B59" t="s">
        <v>1931</v>
      </c>
      <c r="C59" t="s">
        <v>1731</v>
      </c>
      <c r="D59">
        <v>2014</v>
      </c>
      <c r="E59" t="s">
        <v>1128</v>
      </c>
      <c r="F59" s="8">
        <v>42223</v>
      </c>
      <c r="G59" s="1">
        <v>0.33333333333333331</v>
      </c>
      <c r="H59">
        <v>125042</v>
      </c>
      <c r="I59" s="8">
        <v>42223</v>
      </c>
      <c r="J59" s="1">
        <v>0.6875</v>
      </c>
      <c r="K59">
        <v>125042</v>
      </c>
      <c r="L59">
        <v>1</v>
      </c>
      <c r="M59" t="s">
        <v>76</v>
      </c>
      <c r="O59" t="s">
        <v>15</v>
      </c>
      <c r="P59" t="s">
        <v>1932</v>
      </c>
      <c r="Q59">
        <v>30515637210</v>
      </c>
      <c r="R59" t="s">
        <v>1933</v>
      </c>
      <c r="S59" t="s">
        <v>5</v>
      </c>
      <c r="T59">
        <v>3300</v>
      </c>
      <c r="U59" t="s">
        <v>6</v>
      </c>
      <c r="V59" t="s">
        <v>7</v>
      </c>
      <c r="W59">
        <v>376</v>
      </c>
      <c r="X59">
        <v>4481240</v>
      </c>
      <c r="Z59">
        <v>9</v>
      </c>
      <c r="AA59">
        <v>42727</v>
      </c>
      <c r="AB59">
        <v>72636</v>
      </c>
      <c r="AC59">
        <v>0</v>
      </c>
      <c r="AD59">
        <v>170</v>
      </c>
      <c r="AE59">
        <v>271244</v>
      </c>
      <c r="AF59">
        <v>82750</v>
      </c>
      <c r="AG59" t="s">
        <v>1213</v>
      </c>
      <c r="AH59" t="s">
        <v>101</v>
      </c>
    </row>
    <row r="60" spans="1:34" x14ac:dyDescent="0.25">
      <c r="A60">
        <v>22052</v>
      </c>
      <c r="B60" t="s">
        <v>1740</v>
      </c>
      <c r="C60" t="s">
        <v>1741</v>
      </c>
      <c r="D60">
        <v>2013</v>
      </c>
      <c r="E60" t="s">
        <v>1128</v>
      </c>
      <c r="F60" s="8">
        <v>42223</v>
      </c>
      <c r="G60" s="1">
        <v>0.33333333333333331</v>
      </c>
      <c r="H60">
        <v>83475</v>
      </c>
      <c r="I60" s="8">
        <v>42223</v>
      </c>
      <c r="J60" s="1">
        <v>0.375</v>
      </c>
      <c r="K60">
        <v>83475</v>
      </c>
      <c r="L60">
        <v>1</v>
      </c>
      <c r="M60" t="s">
        <v>1934</v>
      </c>
      <c r="O60" t="s">
        <v>2</v>
      </c>
      <c r="P60" t="s">
        <v>1743</v>
      </c>
      <c r="Q60">
        <v>27138265361</v>
      </c>
      <c r="R60" t="s">
        <v>1744</v>
      </c>
      <c r="S60" t="s">
        <v>5</v>
      </c>
      <c r="T60">
        <v>3300</v>
      </c>
      <c r="U60" t="s">
        <v>6</v>
      </c>
      <c r="V60" t="s">
        <v>7</v>
      </c>
      <c r="W60">
        <v>376</v>
      </c>
      <c r="X60">
        <v>154652366</v>
      </c>
      <c r="Z60">
        <v>9</v>
      </c>
      <c r="AA60">
        <v>42727</v>
      </c>
      <c r="AB60">
        <v>21364</v>
      </c>
      <c r="AC60">
        <v>0</v>
      </c>
      <c r="AD60">
        <v>50</v>
      </c>
      <c r="AE60">
        <v>287988</v>
      </c>
      <c r="AF60">
        <v>0</v>
      </c>
      <c r="AG60" t="s">
        <v>1213</v>
      </c>
      <c r="AH60" t="s">
        <v>1722</v>
      </c>
    </row>
    <row r="61" spans="1:34" x14ac:dyDescent="0.25">
      <c r="A61">
        <v>22046</v>
      </c>
      <c r="B61" t="s">
        <v>1935</v>
      </c>
      <c r="C61" t="s">
        <v>1731</v>
      </c>
      <c r="D61">
        <v>2013</v>
      </c>
      <c r="E61" t="s">
        <v>1128</v>
      </c>
      <c r="F61" s="8">
        <v>42222</v>
      </c>
      <c r="G61" s="1">
        <v>0.41666666666666669</v>
      </c>
      <c r="H61">
        <v>208817</v>
      </c>
      <c r="I61" s="8">
        <v>42222</v>
      </c>
      <c r="J61" s="1">
        <v>0.54166666666666663</v>
      </c>
      <c r="K61">
        <v>208817</v>
      </c>
      <c r="L61">
        <v>1</v>
      </c>
      <c r="M61" t="s">
        <v>1936</v>
      </c>
      <c r="O61" t="s">
        <v>15</v>
      </c>
      <c r="P61" t="s">
        <v>1932</v>
      </c>
      <c r="Q61">
        <v>30515637210</v>
      </c>
      <c r="R61" t="s">
        <v>1933</v>
      </c>
      <c r="S61" t="s">
        <v>5</v>
      </c>
      <c r="T61">
        <v>3300</v>
      </c>
      <c r="U61" t="s">
        <v>6</v>
      </c>
      <c r="V61" t="s">
        <v>7</v>
      </c>
      <c r="W61">
        <v>376</v>
      </c>
      <c r="X61">
        <v>4481240</v>
      </c>
      <c r="Z61">
        <v>9</v>
      </c>
      <c r="AA61">
        <v>42727</v>
      </c>
      <c r="AB61">
        <v>72636</v>
      </c>
      <c r="AC61">
        <v>0</v>
      </c>
      <c r="AD61">
        <v>170</v>
      </c>
      <c r="AE61">
        <v>0</v>
      </c>
      <c r="AF61">
        <v>0</v>
      </c>
      <c r="AG61" t="s">
        <v>1213</v>
      </c>
      <c r="AH61" t="s">
        <v>101</v>
      </c>
    </row>
    <row r="62" spans="1:34" x14ac:dyDescent="0.25">
      <c r="A62">
        <v>22043</v>
      </c>
      <c r="B62" t="s">
        <v>1937</v>
      </c>
      <c r="C62" t="s">
        <v>1938</v>
      </c>
      <c r="D62">
        <v>2012</v>
      </c>
      <c r="E62" t="s">
        <v>1128</v>
      </c>
      <c r="F62" s="8">
        <v>42221</v>
      </c>
      <c r="G62" s="1">
        <v>0.58333333333333337</v>
      </c>
      <c r="H62">
        <v>418811</v>
      </c>
      <c r="I62" s="8">
        <v>42221</v>
      </c>
      <c r="J62" s="1">
        <v>0.73958333333333337</v>
      </c>
      <c r="K62">
        <v>418811</v>
      </c>
      <c r="L62">
        <v>1</v>
      </c>
      <c r="M62" t="s">
        <v>76</v>
      </c>
      <c r="O62" t="s">
        <v>15</v>
      </c>
      <c r="P62" t="s">
        <v>1939</v>
      </c>
      <c r="Q62">
        <v>20077063111</v>
      </c>
      <c r="R62" t="s">
        <v>1940</v>
      </c>
      <c r="S62" t="s">
        <v>142</v>
      </c>
      <c r="T62">
        <v>3315</v>
      </c>
      <c r="U62" t="s">
        <v>6</v>
      </c>
      <c r="V62" t="s">
        <v>7</v>
      </c>
      <c r="W62">
        <v>3754</v>
      </c>
      <c r="X62">
        <v>454303</v>
      </c>
      <c r="Z62">
        <v>9</v>
      </c>
      <c r="AA62">
        <v>42727</v>
      </c>
      <c r="AB62">
        <v>175181</v>
      </c>
      <c r="AC62">
        <v>0</v>
      </c>
      <c r="AD62">
        <v>410</v>
      </c>
      <c r="AE62">
        <v>394228</v>
      </c>
      <c r="AF62">
        <v>239431</v>
      </c>
      <c r="AG62" t="s">
        <v>1213</v>
      </c>
      <c r="AH62" t="s">
        <v>101</v>
      </c>
    </row>
    <row r="63" spans="1:34" x14ac:dyDescent="0.25">
      <c r="A63">
        <v>22039</v>
      </c>
      <c r="B63" t="s">
        <v>1941</v>
      </c>
      <c r="C63" t="s">
        <v>1770</v>
      </c>
      <c r="D63">
        <v>2013</v>
      </c>
      <c r="E63" t="s">
        <v>1128</v>
      </c>
      <c r="F63" s="8">
        <v>42221</v>
      </c>
      <c r="G63" s="1">
        <v>0.33333333333333331</v>
      </c>
      <c r="H63">
        <v>144206</v>
      </c>
      <c r="I63" s="8">
        <v>42221</v>
      </c>
      <c r="J63" s="1">
        <v>0.35416666666666669</v>
      </c>
      <c r="K63">
        <v>144206</v>
      </c>
      <c r="L63">
        <v>1</v>
      </c>
      <c r="M63" t="s">
        <v>76</v>
      </c>
      <c r="O63" t="s">
        <v>15</v>
      </c>
      <c r="P63" t="s">
        <v>1942</v>
      </c>
      <c r="Q63">
        <v>20206448297</v>
      </c>
      <c r="R63" t="s">
        <v>1943</v>
      </c>
      <c r="S63" t="s">
        <v>5</v>
      </c>
      <c r="U63" t="s">
        <v>6</v>
      </c>
      <c r="V63" t="s">
        <v>7</v>
      </c>
      <c r="W63">
        <v>376</v>
      </c>
      <c r="X63">
        <v>15435418</v>
      </c>
      <c r="Z63">
        <v>9</v>
      </c>
      <c r="AA63">
        <v>42727</v>
      </c>
      <c r="AB63">
        <v>85454</v>
      </c>
      <c r="AC63">
        <v>0</v>
      </c>
      <c r="AD63">
        <v>200</v>
      </c>
      <c r="AE63">
        <v>426509</v>
      </c>
      <c r="AF63">
        <v>0</v>
      </c>
      <c r="AG63" t="s">
        <v>1213</v>
      </c>
      <c r="AH63" t="s">
        <v>1722</v>
      </c>
    </row>
    <row r="64" spans="1:34" x14ac:dyDescent="0.25">
      <c r="A64">
        <v>22038</v>
      </c>
      <c r="B64" t="s">
        <v>1673</v>
      </c>
      <c r="C64" t="s">
        <v>1162</v>
      </c>
      <c r="D64">
        <v>2012</v>
      </c>
      <c r="E64" t="s">
        <v>1128</v>
      </c>
      <c r="F64" s="8">
        <v>42221</v>
      </c>
      <c r="G64" s="1">
        <v>0.36458333333333331</v>
      </c>
      <c r="H64">
        <v>52121</v>
      </c>
      <c r="I64" s="8">
        <v>42221</v>
      </c>
      <c r="J64" s="1">
        <v>0.33749999999999997</v>
      </c>
      <c r="K64">
        <v>52121</v>
      </c>
      <c r="L64">
        <v>1</v>
      </c>
      <c r="M64" t="s">
        <v>199</v>
      </c>
      <c r="O64" t="s">
        <v>15</v>
      </c>
      <c r="P64" t="s">
        <v>467</v>
      </c>
      <c r="Q64">
        <v>30687896226</v>
      </c>
      <c r="R64" t="s">
        <v>468</v>
      </c>
      <c r="S64" t="s">
        <v>79</v>
      </c>
      <c r="T64">
        <v>3360</v>
      </c>
      <c r="U64" t="s">
        <v>6</v>
      </c>
      <c r="V64" t="s">
        <v>7</v>
      </c>
      <c r="W64">
        <v>3755</v>
      </c>
      <c r="X64">
        <v>424900</v>
      </c>
      <c r="Z64">
        <v>9</v>
      </c>
      <c r="AA64">
        <v>48471</v>
      </c>
      <c r="AB64">
        <v>63012</v>
      </c>
      <c r="AC64">
        <v>0</v>
      </c>
      <c r="AD64">
        <v>130</v>
      </c>
      <c r="AE64">
        <v>324105</v>
      </c>
      <c r="AF64">
        <v>0</v>
      </c>
      <c r="AG64" t="s">
        <v>1213</v>
      </c>
      <c r="AH64" t="s">
        <v>10</v>
      </c>
    </row>
    <row r="65" spans="1:34" x14ac:dyDescent="0.25">
      <c r="A65">
        <v>22030</v>
      </c>
      <c r="B65" t="s">
        <v>1944</v>
      </c>
      <c r="C65" t="s">
        <v>1945</v>
      </c>
      <c r="D65">
        <v>2014</v>
      </c>
      <c r="E65" t="s">
        <v>1128</v>
      </c>
      <c r="F65" s="8">
        <v>42220</v>
      </c>
      <c r="G65" s="1">
        <v>0.41666666666666669</v>
      </c>
      <c r="H65">
        <v>88691</v>
      </c>
      <c r="I65" s="8">
        <v>42220</v>
      </c>
      <c r="J65" s="1">
        <v>0.45069444444444445</v>
      </c>
      <c r="K65">
        <v>88691</v>
      </c>
      <c r="L65">
        <v>1</v>
      </c>
      <c r="M65" t="s">
        <v>1946</v>
      </c>
      <c r="O65" t="s">
        <v>15</v>
      </c>
      <c r="P65" t="s">
        <v>1947</v>
      </c>
      <c r="Q65">
        <v>30711142688</v>
      </c>
      <c r="R65" t="s">
        <v>1948</v>
      </c>
      <c r="S65" t="s">
        <v>1949</v>
      </c>
      <c r="T65">
        <v>3364</v>
      </c>
      <c r="U65" t="s">
        <v>6</v>
      </c>
      <c r="V65" t="s">
        <v>7</v>
      </c>
      <c r="W65">
        <v>3755</v>
      </c>
      <c r="X65">
        <v>496258</v>
      </c>
      <c r="Y65" t="s">
        <v>1455</v>
      </c>
      <c r="Z65">
        <v>9</v>
      </c>
      <c r="AA65">
        <v>42727</v>
      </c>
      <c r="AB65">
        <v>140999</v>
      </c>
      <c r="AC65">
        <v>0</v>
      </c>
      <c r="AD65">
        <v>330</v>
      </c>
      <c r="AE65">
        <v>913154</v>
      </c>
      <c r="AF65">
        <v>0</v>
      </c>
      <c r="AG65" t="s">
        <v>1213</v>
      </c>
      <c r="AH65" t="s">
        <v>101</v>
      </c>
    </row>
    <row r="66" spans="1:34" x14ac:dyDescent="0.25">
      <c r="A66">
        <v>22026</v>
      </c>
      <c r="B66" t="s">
        <v>1950</v>
      </c>
      <c r="C66" t="s">
        <v>1913</v>
      </c>
      <c r="D66">
        <v>2012</v>
      </c>
      <c r="E66" t="s">
        <v>1128</v>
      </c>
      <c r="F66" s="8">
        <v>42220</v>
      </c>
      <c r="G66" s="1">
        <v>0.33333333333333331</v>
      </c>
      <c r="H66">
        <v>230532</v>
      </c>
      <c r="I66" s="8">
        <v>42220</v>
      </c>
      <c r="J66" s="1">
        <v>0.35625000000000001</v>
      </c>
      <c r="K66">
        <v>230532</v>
      </c>
      <c r="L66">
        <v>1</v>
      </c>
      <c r="M66" t="s">
        <v>1951</v>
      </c>
      <c r="O66" t="s">
        <v>2</v>
      </c>
      <c r="P66" t="s">
        <v>1952</v>
      </c>
      <c r="Q66">
        <v>94602437</v>
      </c>
      <c r="R66" t="s">
        <v>1953</v>
      </c>
      <c r="S66" t="s">
        <v>1954</v>
      </c>
      <c r="T66">
        <v>1650</v>
      </c>
      <c r="U66" t="s">
        <v>117</v>
      </c>
      <c r="V66" t="s">
        <v>7</v>
      </c>
      <c r="W66">
        <v>3754</v>
      </c>
      <c r="X66">
        <v>15527367</v>
      </c>
      <c r="Z66">
        <v>9</v>
      </c>
      <c r="AA66">
        <v>42727</v>
      </c>
      <c r="AB66">
        <v>816086</v>
      </c>
      <c r="AC66">
        <v>0</v>
      </c>
      <c r="AD66">
        <v>1910</v>
      </c>
      <c r="AE66">
        <v>4557475</v>
      </c>
      <c r="AF66">
        <v>35253</v>
      </c>
      <c r="AG66" t="s">
        <v>1213</v>
      </c>
      <c r="AH66" t="s">
        <v>1722</v>
      </c>
    </row>
    <row r="67" spans="1:34" x14ac:dyDescent="0.25">
      <c r="A67">
        <v>22025</v>
      </c>
      <c r="B67" t="s">
        <v>1821</v>
      </c>
      <c r="C67" t="s">
        <v>1741</v>
      </c>
      <c r="D67">
        <v>2013</v>
      </c>
      <c r="E67" t="s">
        <v>1128</v>
      </c>
      <c r="F67" s="8">
        <v>42219</v>
      </c>
      <c r="G67" s="1">
        <v>0.6875</v>
      </c>
      <c r="H67">
        <v>95083</v>
      </c>
      <c r="I67" s="8">
        <v>42219</v>
      </c>
      <c r="J67" s="1">
        <v>0.72222222222222221</v>
      </c>
      <c r="K67">
        <v>95083</v>
      </c>
      <c r="L67">
        <v>1</v>
      </c>
      <c r="M67" t="s">
        <v>1955</v>
      </c>
      <c r="O67" t="s">
        <v>15</v>
      </c>
      <c r="P67" t="s">
        <v>1822</v>
      </c>
      <c r="Q67">
        <v>20136584449</v>
      </c>
      <c r="R67" t="s">
        <v>1823</v>
      </c>
      <c r="S67" t="s">
        <v>5</v>
      </c>
      <c r="T67">
        <v>3300</v>
      </c>
      <c r="U67" t="s">
        <v>6</v>
      </c>
      <c r="V67" t="s">
        <v>7</v>
      </c>
      <c r="W67">
        <v>376</v>
      </c>
      <c r="X67">
        <v>462969</v>
      </c>
      <c r="Z67">
        <v>9</v>
      </c>
      <c r="AA67">
        <v>42727</v>
      </c>
      <c r="AB67">
        <v>102545</v>
      </c>
      <c r="AC67">
        <v>0</v>
      </c>
      <c r="AD67">
        <v>240</v>
      </c>
      <c r="AE67">
        <v>81846</v>
      </c>
      <c r="AF67">
        <v>0</v>
      </c>
      <c r="AG67" t="s">
        <v>1213</v>
      </c>
      <c r="AH67" t="s">
        <v>1722</v>
      </c>
    </row>
    <row r="68" spans="1:34" x14ac:dyDescent="0.25">
      <c r="A68">
        <v>22024</v>
      </c>
      <c r="B68" t="s">
        <v>1956</v>
      </c>
      <c r="C68" t="s">
        <v>1146</v>
      </c>
      <c r="D68">
        <v>2013</v>
      </c>
      <c r="E68" t="s">
        <v>1128</v>
      </c>
      <c r="F68" s="8">
        <v>42219</v>
      </c>
      <c r="G68" s="1">
        <v>0.66666666666666663</v>
      </c>
      <c r="H68">
        <v>38433</v>
      </c>
      <c r="I68" s="8">
        <v>42220</v>
      </c>
      <c r="J68" s="1">
        <v>0.72916666666666663</v>
      </c>
      <c r="K68">
        <v>38433</v>
      </c>
      <c r="L68">
        <v>1</v>
      </c>
      <c r="M68" t="s">
        <v>1957</v>
      </c>
      <c r="O68" t="s">
        <v>15</v>
      </c>
      <c r="P68" t="s">
        <v>1958</v>
      </c>
      <c r="Q68">
        <v>30590844957</v>
      </c>
      <c r="R68" t="s">
        <v>1959</v>
      </c>
      <c r="S68" t="s">
        <v>99</v>
      </c>
      <c r="T68">
        <v>3380</v>
      </c>
      <c r="U68" t="s">
        <v>6</v>
      </c>
      <c r="V68" t="s">
        <v>7</v>
      </c>
      <c r="W68">
        <v>3751</v>
      </c>
      <c r="X68">
        <v>431330</v>
      </c>
      <c r="Z68">
        <v>9</v>
      </c>
      <c r="AA68">
        <v>48471</v>
      </c>
      <c r="AB68">
        <v>58165</v>
      </c>
      <c r="AC68">
        <v>0</v>
      </c>
      <c r="AD68">
        <v>120</v>
      </c>
      <c r="AE68">
        <v>486754</v>
      </c>
      <c r="AF68">
        <v>0</v>
      </c>
      <c r="AG68" t="s">
        <v>1213</v>
      </c>
      <c r="AH68" t="s">
        <v>10</v>
      </c>
    </row>
    <row r="69" spans="1:34" x14ac:dyDescent="0.25">
      <c r="A69">
        <v>22022</v>
      </c>
      <c r="B69" t="s">
        <v>1960</v>
      </c>
      <c r="C69" t="s">
        <v>1913</v>
      </c>
      <c r="D69">
        <v>2012</v>
      </c>
      <c r="E69" t="s">
        <v>1128</v>
      </c>
      <c r="F69" s="8">
        <v>42219</v>
      </c>
      <c r="G69" s="1">
        <v>0.59375</v>
      </c>
      <c r="H69">
        <v>111149</v>
      </c>
      <c r="I69" s="8">
        <v>42219</v>
      </c>
      <c r="J69" s="1">
        <v>0.75</v>
      </c>
      <c r="K69">
        <v>111149</v>
      </c>
      <c r="L69">
        <v>1</v>
      </c>
      <c r="M69" t="s">
        <v>1961</v>
      </c>
      <c r="O69" t="s">
        <v>15</v>
      </c>
      <c r="P69" t="s">
        <v>1962</v>
      </c>
      <c r="Q69">
        <v>30604219953</v>
      </c>
      <c r="R69" t="s">
        <v>1963</v>
      </c>
      <c r="S69" t="s">
        <v>79</v>
      </c>
      <c r="T69">
        <v>3360</v>
      </c>
      <c r="U69" t="s">
        <v>6</v>
      </c>
      <c r="V69" t="s">
        <v>7</v>
      </c>
      <c r="W69">
        <v>3755</v>
      </c>
      <c r="X69">
        <v>408097</v>
      </c>
      <c r="Z69">
        <v>9</v>
      </c>
      <c r="AA69">
        <v>42727</v>
      </c>
      <c r="AB69">
        <v>64091</v>
      </c>
      <c r="AC69">
        <v>286000</v>
      </c>
      <c r="AD69">
        <v>150</v>
      </c>
      <c r="AE69">
        <v>1230218</v>
      </c>
      <c r="AF69">
        <v>0</v>
      </c>
      <c r="AG69" t="s">
        <v>1213</v>
      </c>
      <c r="AH69" t="s">
        <v>1722</v>
      </c>
    </row>
    <row r="70" spans="1:34" x14ac:dyDescent="0.25">
      <c r="A70">
        <v>22019</v>
      </c>
      <c r="B70" t="s">
        <v>1964</v>
      </c>
      <c r="C70" t="s">
        <v>1965</v>
      </c>
      <c r="D70">
        <v>2011</v>
      </c>
      <c r="E70" t="s">
        <v>1128</v>
      </c>
      <c r="F70" s="8">
        <v>42219</v>
      </c>
      <c r="G70" s="1">
        <v>0.4201388888888889</v>
      </c>
      <c r="H70">
        <v>376701</v>
      </c>
      <c r="I70" s="8">
        <v>42219</v>
      </c>
      <c r="J70" s="1">
        <v>0.5</v>
      </c>
      <c r="K70">
        <v>376701</v>
      </c>
      <c r="L70">
        <v>1</v>
      </c>
      <c r="M70" t="s">
        <v>1966</v>
      </c>
      <c r="O70" t="s">
        <v>15</v>
      </c>
      <c r="P70" t="s">
        <v>1967</v>
      </c>
      <c r="Q70">
        <v>30562382085</v>
      </c>
      <c r="R70" t="s">
        <v>1968</v>
      </c>
      <c r="S70" t="s">
        <v>1781</v>
      </c>
      <c r="T70">
        <v>1104</v>
      </c>
      <c r="U70" t="s">
        <v>117</v>
      </c>
      <c r="V70" t="s">
        <v>7</v>
      </c>
      <c r="W70">
        <v>376</v>
      </c>
      <c r="X70">
        <v>471778</v>
      </c>
      <c r="Z70">
        <v>9</v>
      </c>
      <c r="AA70">
        <v>42727</v>
      </c>
      <c r="AB70">
        <v>76909</v>
      </c>
      <c r="AC70">
        <v>0</v>
      </c>
      <c r="AD70">
        <v>180</v>
      </c>
      <c r="AE70">
        <v>0</v>
      </c>
      <c r="AF70">
        <v>0</v>
      </c>
      <c r="AG70" t="s">
        <v>1213</v>
      </c>
      <c r="AH70" t="s">
        <v>1722</v>
      </c>
    </row>
    <row r="71" spans="1:34" x14ac:dyDescent="0.25">
      <c r="A71">
        <v>22018</v>
      </c>
      <c r="B71" t="s">
        <v>1969</v>
      </c>
      <c r="C71" t="s">
        <v>1970</v>
      </c>
      <c r="D71">
        <v>2013</v>
      </c>
      <c r="E71" t="s">
        <v>1128</v>
      </c>
      <c r="F71" s="8">
        <v>42219</v>
      </c>
      <c r="G71" s="1">
        <v>0.375</v>
      </c>
      <c r="H71">
        <v>52229</v>
      </c>
      <c r="I71" s="8">
        <v>42219</v>
      </c>
      <c r="J71" s="1">
        <v>0.37847222222222227</v>
      </c>
      <c r="K71">
        <v>52229</v>
      </c>
      <c r="L71">
        <v>1</v>
      </c>
      <c r="M71" t="s">
        <v>1971</v>
      </c>
      <c r="O71" t="s">
        <v>15</v>
      </c>
      <c r="P71" t="s">
        <v>1972</v>
      </c>
      <c r="Q71">
        <v>30683247150</v>
      </c>
      <c r="R71" t="s">
        <v>1973</v>
      </c>
      <c r="S71" t="s">
        <v>5</v>
      </c>
      <c r="T71">
        <v>3300</v>
      </c>
      <c r="U71" t="s">
        <v>6</v>
      </c>
      <c r="V71" t="s">
        <v>7</v>
      </c>
      <c r="W71">
        <v>376</v>
      </c>
      <c r="X71">
        <v>4481800</v>
      </c>
      <c r="Z71">
        <v>9</v>
      </c>
      <c r="AA71">
        <v>42727</v>
      </c>
      <c r="AB71">
        <v>106818</v>
      </c>
      <c r="AC71">
        <v>0</v>
      </c>
      <c r="AD71">
        <v>250</v>
      </c>
      <c r="AE71">
        <v>629330</v>
      </c>
      <c r="AF71">
        <v>0</v>
      </c>
      <c r="AG71" t="s">
        <v>1213</v>
      </c>
      <c r="AH71" t="s">
        <v>1722</v>
      </c>
    </row>
    <row r="72" spans="1:34" x14ac:dyDescent="0.25">
      <c r="A72">
        <v>22015</v>
      </c>
      <c r="B72" t="s">
        <v>1974</v>
      </c>
      <c r="C72" t="s">
        <v>1975</v>
      </c>
      <c r="D72">
        <v>2010</v>
      </c>
      <c r="E72" t="s">
        <v>1128</v>
      </c>
      <c r="F72" s="8">
        <v>42216</v>
      </c>
      <c r="G72" s="1">
        <v>0.50069444444444444</v>
      </c>
      <c r="H72">
        <v>317748</v>
      </c>
      <c r="I72" s="8">
        <v>42216</v>
      </c>
      <c r="J72" s="1">
        <v>0.625</v>
      </c>
      <c r="K72">
        <v>317748</v>
      </c>
      <c r="L72">
        <v>1</v>
      </c>
      <c r="M72" t="s">
        <v>76</v>
      </c>
      <c r="O72" t="s">
        <v>15</v>
      </c>
      <c r="P72" t="s">
        <v>1976</v>
      </c>
      <c r="Q72">
        <v>30709214477</v>
      </c>
      <c r="R72" t="s">
        <v>1977</v>
      </c>
      <c r="S72" t="s">
        <v>772</v>
      </c>
      <c r="T72">
        <v>3500</v>
      </c>
      <c r="U72" t="s">
        <v>773</v>
      </c>
      <c r="V72" t="s">
        <v>7</v>
      </c>
      <c r="W72">
        <v>362</v>
      </c>
      <c r="X72">
        <v>4450636</v>
      </c>
      <c r="Z72">
        <v>9</v>
      </c>
      <c r="AA72">
        <v>42727</v>
      </c>
      <c r="AB72">
        <v>102545</v>
      </c>
      <c r="AC72">
        <v>0</v>
      </c>
      <c r="AD72">
        <v>240</v>
      </c>
      <c r="AE72">
        <v>153092</v>
      </c>
      <c r="AF72">
        <v>35253</v>
      </c>
      <c r="AG72" t="s">
        <v>1213</v>
      </c>
      <c r="AH72" t="s">
        <v>1722</v>
      </c>
    </row>
    <row r="73" spans="1:34" x14ac:dyDescent="0.25">
      <c r="A73">
        <v>22009</v>
      </c>
      <c r="B73" t="s">
        <v>1799</v>
      </c>
      <c r="C73" t="s">
        <v>1800</v>
      </c>
      <c r="D73">
        <v>2008</v>
      </c>
      <c r="E73" t="s">
        <v>1128</v>
      </c>
      <c r="F73" s="8">
        <v>42215</v>
      </c>
      <c r="G73" s="1">
        <v>0.375</v>
      </c>
      <c r="H73">
        <v>207737</v>
      </c>
      <c r="I73" s="8">
        <v>42215</v>
      </c>
      <c r="J73" s="1">
        <v>0.66041666666666665</v>
      </c>
      <c r="K73">
        <v>207737</v>
      </c>
      <c r="L73">
        <v>1</v>
      </c>
      <c r="M73" t="s">
        <v>1978</v>
      </c>
      <c r="O73" t="s">
        <v>15</v>
      </c>
      <c r="P73" t="s">
        <v>1802</v>
      </c>
      <c r="Q73">
        <v>30610463513</v>
      </c>
      <c r="R73" t="s">
        <v>1803</v>
      </c>
      <c r="S73" t="s">
        <v>5</v>
      </c>
      <c r="T73">
        <v>3300</v>
      </c>
      <c r="U73" t="s">
        <v>6</v>
      </c>
      <c r="V73" t="s">
        <v>7</v>
      </c>
      <c r="W73">
        <v>376</v>
      </c>
      <c r="X73">
        <v>4432774</v>
      </c>
      <c r="Z73">
        <v>9</v>
      </c>
      <c r="AA73">
        <v>42727</v>
      </c>
      <c r="AB73">
        <v>153817</v>
      </c>
      <c r="AC73">
        <v>0</v>
      </c>
      <c r="AD73">
        <v>360</v>
      </c>
      <c r="AE73">
        <v>447918</v>
      </c>
      <c r="AF73">
        <v>171186</v>
      </c>
      <c r="AG73" t="s">
        <v>1213</v>
      </c>
      <c r="AH73" t="s">
        <v>101</v>
      </c>
    </row>
    <row r="74" spans="1:34" x14ac:dyDescent="0.25">
      <c r="A74">
        <v>22008</v>
      </c>
      <c r="B74" t="s">
        <v>1979</v>
      </c>
      <c r="C74" t="s">
        <v>1831</v>
      </c>
      <c r="D74">
        <v>2014</v>
      </c>
      <c r="E74" t="s">
        <v>1128</v>
      </c>
      <c r="F74" s="8">
        <v>42215</v>
      </c>
      <c r="G74" s="1">
        <v>0.38541666666666669</v>
      </c>
      <c r="H74">
        <v>51947</v>
      </c>
      <c r="I74" s="8">
        <v>42215</v>
      </c>
      <c r="J74" s="1">
        <v>0.54166666666666663</v>
      </c>
      <c r="K74">
        <v>51947</v>
      </c>
      <c r="L74">
        <v>1</v>
      </c>
      <c r="M74" t="s">
        <v>76</v>
      </c>
      <c r="O74" t="s">
        <v>15</v>
      </c>
      <c r="P74" t="s">
        <v>1980</v>
      </c>
      <c r="Q74">
        <v>27934812552</v>
      </c>
      <c r="R74" t="s">
        <v>1981</v>
      </c>
      <c r="S74" t="s">
        <v>45</v>
      </c>
      <c r="T74">
        <v>3370</v>
      </c>
      <c r="U74" t="s">
        <v>6</v>
      </c>
      <c r="V74" t="s">
        <v>7</v>
      </c>
      <c r="W74">
        <v>3757</v>
      </c>
      <c r="X74">
        <v>421062</v>
      </c>
      <c r="Z74">
        <v>9</v>
      </c>
      <c r="AA74">
        <v>42727</v>
      </c>
      <c r="AB74">
        <v>187999</v>
      </c>
      <c r="AC74">
        <v>0</v>
      </c>
      <c r="AD74">
        <v>440</v>
      </c>
      <c r="AE74">
        <v>808257</v>
      </c>
      <c r="AF74">
        <v>0</v>
      </c>
      <c r="AG74" t="s">
        <v>1213</v>
      </c>
      <c r="AH74" t="s">
        <v>1722</v>
      </c>
    </row>
    <row r="75" spans="1:34" x14ac:dyDescent="0.25">
      <c r="A75">
        <v>22006</v>
      </c>
      <c r="B75" t="s">
        <v>1982</v>
      </c>
      <c r="C75" t="s">
        <v>1795</v>
      </c>
      <c r="D75">
        <v>2010</v>
      </c>
      <c r="E75" t="s">
        <v>1128</v>
      </c>
      <c r="F75" s="8">
        <v>42215</v>
      </c>
      <c r="G75" s="1">
        <v>0.34375</v>
      </c>
      <c r="H75">
        <v>90017</v>
      </c>
      <c r="I75" s="8">
        <v>42215</v>
      </c>
      <c r="J75" s="1">
        <v>0.54166666666666663</v>
      </c>
      <c r="K75">
        <v>90017</v>
      </c>
      <c r="L75">
        <v>1</v>
      </c>
      <c r="M75" t="s">
        <v>76</v>
      </c>
      <c r="O75" t="s">
        <v>15</v>
      </c>
      <c r="P75" t="s">
        <v>1983</v>
      </c>
      <c r="Q75">
        <v>20179522633</v>
      </c>
      <c r="R75" t="s">
        <v>1984</v>
      </c>
      <c r="S75" t="s">
        <v>803</v>
      </c>
      <c r="T75">
        <v>3334</v>
      </c>
      <c r="U75" t="s">
        <v>6</v>
      </c>
      <c r="V75" t="s">
        <v>7</v>
      </c>
      <c r="W75">
        <v>3743</v>
      </c>
      <c r="X75">
        <v>476384</v>
      </c>
      <c r="Y75" t="s">
        <v>1985</v>
      </c>
      <c r="Z75">
        <v>9</v>
      </c>
      <c r="AA75">
        <v>42727</v>
      </c>
      <c r="AB75">
        <v>128181</v>
      </c>
      <c r="AC75">
        <v>0</v>
      </c>
      <c r="AD75">
        <v>300</v>
      </c>
      <c r="AE75">
        <v>120906</v>
      </c>
      <c r="AF75">
        <v>35253</v>
      </c>
      <c r="AG75" t="s">
        <v>1213</v>
      </c>
      <c r="AH75" t="s">
        <v>1722</v>
      </c>
    </row>
    <row r="76" spans="1:34" x14ac:dyDescent="0.25">
      <c r="A76">
        <v>22005</v>
      </c>
      <c r="B76" t="s">
        <v>1986</v>
      </c>
      <c r="C76" t="s">
        <v>1795</v>
      </c>
      <c r="D76">
        <v>2010</v>
      </c>
      <c r="E76" t="s">
        <v>1128</v>
      </c>
      <c r="F76" s="8">
        <v>42215</v>
      </c>
      <c r="G76" s="1">
        <v>0.33333333333333331</v>
      </c>
      <c r="H76">
        <v>434560</v>
      </c>
      <c r="I76" s="8">
        <v>42215</v>
      </c>
      <c r="J76" s="1">
        <v>0.5</v>
      </c>
      <c r="K76">
        <v>434560</v>
      </c>
      <c r="L76">
        <v>1</v>
      </c>
      <c r="M76" t="s">
        <v>1987</v>
      </c>
      <c r="O76" t="s">
        <v>15</v>
      </c>
      <c r="P76" t="s">
        <v>1988</v>
      </c>
      <c r="Q76">
        <v>30710840721</v>
      </c>
      <c r="R76" t="s">
        <v>1989</v>
      </c>
      <c r="S76" t="s">
        <v>99</v>
      </c>
      <c r="T76">
        <v>3380</v>
      </c>
      <c r="U76" t="s">
        <v>6</v>
      </c>
      <c r="V76" t="s">
        <v>7</v>
      </c>
      <c r="W76">
        <v>376</v>
      </c>
      <c r="X76">
        <v>4433866</v>
      </c>
      <c r="Z76">
        <v>9</v>
      </c>
      <c r="AA76">
        <v>42727</v>
      </c>
      <c r="AB76">
        <v>106818</v>
      </c>
      <c r="AC76">
        <v>0</v>
      </c>
      <c r="AD76">
        <v>250</v>
      </c>
      <c r="AE76">
        <v>163198</v>
      </c>
      <c r="AF76">
        <v>35253</v>
      </c>
      <c r="AG76" t="s">
        <v>1213</v>
      </c>
      <c r="AH76" t="s">
        <v>1722</v>
      </c>
    </row>
    <row r="77" spans="1:34" x14ac:dyDescent="0.25">
      <c r="A77">
        <v>22004</v>
      </c>
      <c r="B77" t="s">
        <v>1519</v>
      </c>
      <c r="C77" t="s">
        <v>1147</v>
      </c>
      <c r="D77">
        <v>2014</v>
      </c>
      <c r="E77" t="s">
        <v>1128</v>
      </c>
      <c r="F77" s="8">
        <v>42215</v>
      </c>
      <c r="G77" s="1">
        <v>0.36458333333333331</v>
      </c>
      <c r="H77">
        <v>23064</v>
      </c>
      <c r="I77" s="8">
        <v>42215</v>
      </c>
      <c r="J77" s="1">
        <v>0.625</v>
      </c>
      <c r="K77">
        <v>23064</v>
      </c>
      <c r="L77">
        <v>1</v>
      </c>
      <c r="M77" t="s">
        <v>48</v>
      </c>
      <c r="O77" t="s">
        <v>15</v>
      </c>
      <c r="P77" t="s">
        <v>530</v>
      </c>
      <c r="Q77">
        <v>30519177958</v>
      </c>
      <c r="R77" t="s">
        <v>1520</v>
      </c>
      <c r="S77" t="s">
        <v>532</v>
      </c>
      <c r="T77">
        <v>3324</v>
      </c>
      <c r="U77" t="s">
        <v>6</v>
      </c>
      <c r="V77" t="s">
        <v>7</v>
      </c>
      <c r="W77">
        <v>376</v>
      </c>
      <c r="X77">
        <v>4498001</v>
      </c>
      <c r="Z77">
        <v>9</v>
      </c>
      <c r="AA77">
        <v>48471</v>
      </c>
      <c r="AB77">
        <v>106636</v>
      </c>
      <c r="AC77">
        <v>0</v>
      </c>
      <c r="AD77">
        <v>220</v>
      </c>
      <c r="AE77">
        <v>245896</v>
      </c>
      <c r="AF77">
        <v>0</v>
      </c>
      <c r="AG77" t="s">
        <v>1213</v>
      </c>
      <c r="AH77" t="s">
        <v>10</v>
      </c>
    </row>
    <row r="78" spans="1:34" x14ac:dyDescent="0.25">
      <c r="A78">
        <v>22003</v>
      </c>
      <c r="B78" t="s">
        <v>1990</v>
      </c>
      <c r="C78" t="s">
        <v>1805</v>
      </c>
      <c r="D78">
        <v>2009</v>
      </c>
      <c r="E78" t="s">
        <v>1128</v>
      </c>
      <c r="F78" s="8">
        <v>42215</v>
      </c>
      <c r="G78" s="1">
        <v>0.33333333333333331</v>
      </c>
      <c r="H78">
        <v>828566</v>
      </c>
      <c r="I78" s="8">
        <v>42215</v>
      </c>
      <c r="J78" s="1">
        <v>0.54166666666666663</v>
      </c>
      <c r="K78">
        <v>828566</v>
      </c>
      <c r="L78">
        <v>1</v>
      </c>
      <c r="M78" t="s">
        <v>1991</v>
      </c>
      <c r="O78" t="s">
        <v>15</v>
      </c>
      <c r="P78" t="s">
        <v>1992</v>
      </c>
      <c r="Q78">
        <v>30529592759</v>
      </c>
      <c r="R78" t="s">
        <v>1993</v>
      </c>
      <c r="S78" t="s">
        <v>99</v>
      </c>
      <c r="T78">
        <v>3380</v>
      </c>
      <c r="U78" t="s">
        <v>6</v>
      </c>
      <c r="V78" t="s">
        <v>7</v>
      </c>
      <c r="W78">
        <v>3751</v>
      </c>
      <c r="X78">
        <v>421165</v>
      </c>
      <c r="Z78">
        <v>9</v>
      </c>
      <c r="AA78">
        <v>42727</v>
      </c>
      <c r="AB78">
        <v>555451</v>
      </c>
      <c r="AC78">
        <v>0</v>
      </c>
      <c r="AD78">
        <v>1300</v>
      </c>
      <c r="AE78">
        <v>902538</v>
      </c>
      <c r="AF78">
        <v>0</v>
      </c>
      <c r="AG78" t="s">
        <v>1213</v>
      </c>
      <c r="AH78" t="s">
        <v>101</v>
      </c>
    </row>
    <row r="79" spans="1:34" x14ac:dyDescent="0.25">
      <c r="A79">
        <v>22000</v>
      </c>
      <c r="B79" t="s">
        <v>1554</v>
      </c>
      <c r="C79" t="s">
        <v>1155</v>
      </c>
      <c r="D79">
        <v>2011</v>
      </c>
      <c r="E79" t="s">
        <v>1128</v>
      </c>
      <c r="F79" s="8">
        <v>42214</v>
      </c>
      <c r="G79" s="1">
        <v>0.58333333333333337</v>
      </c>
      <c r="H79">
        <v>30913</v>
      </c>
      <c r="I79" s="8">
        <v>42214</v>
      </c>
      <c r="J79" s="1">
        <v>0.70833333333333337</v>
      </c>
      <c r="K79">
        <v>30913</v>
      </c>
      <c r="L79">
        <v>1</v>
      </c>
      <c r="M79" t="s">
        <v>613</v>
      </c>
      <c r="O79" t="s">
        <v>2</v>
      </c>
      <c r="P79" t="s">
        <v>614</v>
      </c>
      <c r="Q79">
        <v>7543155</v>
      </c>
      <c r="R79" t="s">
        <v>615</v>
      </c>
      <c r="S79" t="s">
        <v>5</v>
      </c>
      <c r="T79">
        <v>3300</v>
      </c>
      <c r="U79" t="s">
        <v>6</v>
      </c>
      <c r="V79" t="s">
        <v>7</v>
      </c>
      <c r="W79">
        <v>376</v>
      </c>
      <c r="X79">
        <v>4438964</v>
      </c>
      <c r="Y79" t="s">
        <v>616</v>
      </c>
      <c r="Z79">
        <v>9</v>
      </c>
      <c r="AA79">
        <v>48471</v>
      </c>
      <c r="AB79">
        <v>96942</v>
      </c>
      <c r="AC79">
        <v>0</v>
      </c>
      <c r="AD79">
        <v>200</v>
      </c>
      <c r="AE79">
        <v>0</v>
      </c>
      <c r="AF79">
        <v>0</v>
      </c>
      <c r="AG79" t="s">
        <v>1213</v>
      </c>
      <c r="AH79" t="s">
        <v>10</v>
      </c>
    </row>
    <row r="80" spans="1:34" x14ac:dyDescent="0.25">
      <c r="A80">
        <v>21997</v>
      </c>
      <c r="B80" t="s">
        <v>1994</v>
      </c>
      <c r="C80">
        <v>710</v>
      </c>
      <c r="D80">
        <v>2013</v>
      </c>
      <c r="E80" t="s">
        <v>1128</v>
      </c>
      <c r="F80" s="8">
        <v>42214</v>
      </c>
      <c r="G80" s="1">
        <v>0.34375</v>
      </c>
      <c r="H80">
        <v>128834</v>
      </c>
      <c r="I80" s="8">
        <v>42214</v>
      </c>
      <c r="J80" s="1">
        <v>0.54166666666666663</v>
      </c>
      <c r="K80">
        <v>128834</v>
      </c>
      <c r="L80">
        <v>1</v>
      </c>
      <c r="M80" t="s">
        <v>1995</v>
      </c>
      <c r="O80" t="s">
        <v>15</v>
      </c>
      <c r="P80" t="s">
        <v>1996</v>
      </c>
      <c r="Q80">
        <v>30615210907</v>
      </c>
      <c r="R80" t="s">
        <v>1997</v>
      </c>
      <c r="S80" t="s">
        <v>911</v>
      </c>
      <c r="T80">
        <v>3230</v>
      </c>
      <c r="U80" t="s">
        <v>88</v>
      </c>
      <c r="V80" t="s">
        <v>7</v>
      </c>
      <c r="W80">
        <v>3772</v>
      </c>
      <c r="X80">
        <v>424196</v>
      </c>
      <c r="Z80">
        <v>9</v>
      </c>
      <c r="AA80">
        <v>42727</v>
      </c>
      <c r="AB80">
        <v>111090</v>
      </c>
      <c r="AC80">
        <v>0</v>
      </c>
      <c r="AD80">
        <v>260</v>
      </c>
      <c r="AE80">
        <v>146277</v>
      </c>
      <c r="AF80">
        <v>43087</v>
      </c>
      <c r="AG80" t="s">
        <v>1213</v>
      </c>
      <c r="AH80" t="s">
        <v>101</v>
      </c>
    </row>
    <row r="81" spans="1:34" x14ac:dyDescent="0.25">
      <c r="A81">
        <v>21996</v>
      </c>
      <c r="B81" t="s">
        <v>1484</v>
      </c>
      <c r="C81" t="s">
        <v>1145</v>
      </c>
      <c r="D81">
        <v>2010</v>
      </c>
      <c r="E81" t="s">
        <v>1128</v>
      </c>
      <c r="F81" s="8">
        <v>42212</v>
      </c>
      <c r="G81" s="1">
        <v>0.38541666666666669</v>
      </c>
      <c r="H81">
        <v>43608</v>
      </c>
      <c r="I81" s="8">
        <v>42214</v>
      </c>
      <c r="J81" s="1">
        <v>0.36249999999999999</v>
      </c>
      <c r="K81">
        <v>43608</v>
      </c>
      <c r="L81">
        <v>1</v>
      </c>
      <c r="M81" t="s">
        <v>797</v>
      </c>
      <c r="O81" t="s">
        <v>15</v>
      </c>
      <c r="P81" t="s">
        <v>398</v>
      </c>
      <c r="Q81">
        <v>27187004239</v>
      </c>
      <c r="R81" t="s">
        <v>399</v>
      </c>
      <c r="S81" t="s">
        <v>45</v>
      </c>
      <c r="T81">
        <v>3370</v>
      </c>
      <c r="U81" t="s">
        <v>6</v>
      </c>
      <c r="V81" t="s">
        <v>7</v>
      </c>
      <c r="W81">
        <v>3757</v>
      </c>
      <c r="X81">
        <v>15672283</v>
      </c>
      <c r="Z81">
        <v>9</v>
      </c>
      <c r="AA81">
        <v>48471</v>
      </c>
      <c r="AB81">
        <v>184190</v>
      </c>
      <c r="AC81">
        <v>32500</v>
      </c>
      <c r="AD81">
        <v>380</v>
      </c>
      <c r="AE81">
        <v>1729912</v>
      </c>
      <c r="AF81">
        <v>0</v>
      </c>
      <c r="AG81" t="s">
        <v>1213</v>
      </c>
      <c r="AH81" t="s">
        <v>10</v>
      </c>
    </row>
    <row r="82" spans="1:34" x14ac:dyDescent="0.25">
      <c r="A82">
        <v>21994</v>
      </c>
      <c r="B82" t="s">
        <v>1998</v>
      </c>
      <c r="C82" t="s">
        <v>1795</v>
      </c>
      <c r="D82">
        <v>2011</v>
      </c>
      <c r="E82" t="s">
        <v>1128</v>
      </c>
      <c r="F82" s="8">
        <v>42213</v>
      </c>
      <c r="G82" s="1">
        <v>0.41666666666666669</v>
      </c>
      <c r="H82">
        <v>192629</v>
      </c>
      <c r="I82" s="8">
        <v>42213</v>
      </c>
      <c r="J82" s="1">
        <v>0.70277777777777783</v>
      </c>
      <c r="K82">
        <v>192629</v>
      </c>
      <c r="L82">
        <v>1</v>
      </c>
      <c r="M82" t="s">
        <v>1999</v>
      </c>
      <c r="O82" t="s">
        <v>15</v>
      </c>
      <c r="P82" t="s">
        <v>2000</v>
      </c>
      <c r="Q82">
        <v>30711633711</v>
      </c>
      <c r="R82" t="s">
        <v>2001</v>
      </c>
      <c r="S82" t="s">
        <v>45</v>
      </c>
      <c r="T82">
        <v>3370</v>
      </c>
      <c r="U82" t="s">
        <v>6</v>
      </c>
      <c r="V82" t="s">
        <v>7</v>
      </c>
      <c r="W82">
        <v>3757</v>
      </c>
      <c r="X82">
        <v>425750</v>
      </c>
      <c r="Z82">
        <v>9</v>
      </c>
      <c r="AA82">
        <v>42727</v>
      </c>
      <c r="AB82">
        <v>939994</v>
      </c>
      <c r="AC82">
        <v>908179</v>
      </c>
      <c r="AD82">
        <v>2200</v>
      </c>
      <c r="AE82">
        <v>6124800</v>
      </c>
      <c r="AF82">
        <v>35253</v>
      </c>
      <c r="AG82" t="s">
        <v>1213</v>
      </c>
      <c r="AH82" t="s">
        <v>1722</v>
      </c>
    </row>
    <row r="83" spans="1:34" x14ac:dyDescent="0.25">
      <c r="A83">
        <v>21986</v>
      </c>
      <c r="B83" t="s">
        <v>1960</v>
      </c>
      <c r="C83" t="s">
        <v>1913</v>
      </c>
      <c r="D83">
        <v>2012</v>
      </c>
      <c r="E83" t="s">
        <v>1128</v>
      </c>
      <c r="F83" s="8">
        <v>42213</v>
      </c>
      <c r="G83" s="1">
        <v>0.33333333333333331</v>
      </c>
      <c r="H83">
        <v>111149</v>
      </c>
      <c r="I83" s="8">
        <v>42213</v>
      </c>
      <c r="J83" s="1">
        <v>0.54166666666666663</v>
      </c>
      <c r="K83">
        <v>111149</v>
      </c>
      <c r="L83">
        <v>1</v>
      </c>
      <c r="M83" t="s">
        <v>2002</v>
      </c>
      <c r="N83" t="s">
        <v>2003</v>
      </c>
      <c r="O83" t="s">
        <v>2004</v>
      </c>
      <c r="P83" t="s">
        <v>1962</v>
      </c>
      <c r="Q83">
        <v>30604219953</v>
      </c>
      <c r="R83" t="s">
        <v>1963</v>
      </c>
      <c r="S83" t="s">
        <v>79</v>
      </c>
      <c r="T83">
        <v>3360</v>
      </c>
      <c r="U83" t="s">
        <v>6</v>
      </c>
      <c r="V83" t="s">
        <v>7</v>
      </c>
      <c r="W83">
        <v>3755</v>
      </c>
      <c r="X83">
        <v>408097</v>
      </c>
      <c r="Z83">
        <v>9</v>
      </c>
      <c r="AA83">
        <v>42727</v>
      </c>
      <c r="AB83">
        <v>158090</v>
      </c>
      <c r="AC83">
        <v>0</v>
      </c>
      <c r="AD83">
        <v>370</v>
      </c>
      <c r="AE83">
        <v>834091</v>
      </c>
      <c r="AF83">
        <v>35253</v>
      </c>
      <c r="AG83" t="s">
        <v>1213</v>
      </c>
      <c r="AH83" t="s">
        <v>1722</v>
      </c>
    </row>
    <row r="84" spans="1:34" x14ac:dyDescent="0.25">
      <c r="A84">
        <v>21984</v>
      </c>
      <c r="B84" t="s">
        <v>1614</v>
      </c>
      <c r="C84" t="s">
        <v>1159</v>
      </c>
      <c r="D84">
        <v>2011</v>
      </c>
      <c r="E84" t="s">
        <v>1128</v>
      </c>
      <c r="F84" s="8">
        <v>42213</v>
      </c>
      <c r="G84" s="1">
        <v>0.33333333333333331</v>
      </c>
      <c r="H84">
        <v>64695</v>
      </c>
      <c r="I84" s="8">
        <v>42213</v>
      </c>
      <c r="J84" s="1">
        <v>0.54166666666666663</v>
      </c>
      <c r="K84">
        <v>64695</v>
      </c>
      <c r="L84">
        <v>1</v>
      </c>
      <c r="M84" t="s">
        <v>2005</v>
      </c>
      <c r="N84" t="s">
        <v>2006</v>
      </c>
      <c r="O84" t="s">
        <v>15</v>
      </c>
      <c r="P84" t="s">
        <v>392</v>
      </c>
      <c r="Q84">
        <v>30687935957</v>
      </c>
      <c r="R84" t="s">
        <v>393</v>
      </c>
      <c r="S84" t="s">
        <v>331</v>
      </c>
      <c r="T84">
        <v>3400</v>
      </c>
      <c r="U84" t="s">
        <v>394</v>
      </c>
      <c r="V84" t="s">
        <v>7</v>
      </c>
      <c r="W84">
        <v>3974</v>
      </c>
      <c r="X84">
        <v>638529</v>
      </c>
      <c r="Y84" t="s">
        <v>1455</v>
      </c>
      <c r="Z84">
        <v>9</v>
      </c>
      <c r="AA84">
        <v>48471</v>
      </c>
      <c r="AB84">
        <v>24236</v>
      </c>
      <c r="AC84">
        <v>0</v>
      </c>
      <c r="AD84">
        <v>50</v>
      </c>
      <c r="AE84">
        <v>344960</v>
      </c>
      <c r="AF84">
        <v>0</v>
      </c>
      <c r="AG84" t="s">
        <v>1213</v>
      </c>
      <c r="AH84" t="s">
        <v>10</v>
      </c>
    </row>
    <row r="85" spans="1:34" x14ac:dyDescent="0.25">
      <c r="A85">
        <v>21981</v>
      </c>
      <c r="B85" t="s">
        <v>2007</v>
      </c>
      <c r="C85" t="s">
        <v>1777</v>
      </c>
      <c r="D85">
        <v>2013</v>
      </c>
      <c r="E85" t="s">
        <v>1128</v>
      </c>
      <c r="F85" s="8">
        <v>42212</v>
      </c>
      <c r="G85" s="1">
        <v>0.34375</v>
      </c>
      <c r="H85">
        <v>77844</v>
      </c>
      <c r="I85" s="8">
        <v>42212</v>
      </c>
      <c r="J85" s="1">
        <v>0.66666666666666663</v>
      </c>
      <c r="K85">
        <v>77844</v>
      </c>
      <c r="L85">
        <v>1</v>
      </c>
      <c r="M85" t="s">
        <v>76</v>
      </c>
      <c r="O85" t="s">
        <v>15</v>
      </c>
      <c r="P85" t="s">
        <v>2008</v>
      </c>
      <c r="Q85">
        <v>20392280244</v>
      </c>
      <c r="R85" t="s">
        <v>2009</v>
      </c>
      <c r="S85" t="s">
        <v>5</v>
      </c>
      <c r="T85">
        <v>3300</v>
      </c>
      <c r="U85" t="s">
        <v>6</v>
      </c>
      <c r="V85" t="s">
        <v>7</v>
      </c>
      <c r="W85">
        <v>376</v>
      </c>
      <c r="X85">
        <v>154634606</v>
      </c>
      <c r="Z85">
        <v>9</v>
      </c>
      <c r="AA85">
        <v>42727</v>
      </c>
      <c r="AB85">
        <v>98272</v>
      </c>
      <c r="AC85">
        <v>0</v>
      </c>
      <c r="AD85">
        <v>230</v>
      </c>
      <c r="AE85">
        <v>520230</v>
      </c>
      <c r="AF85">
        <v>0</v>
      </c>
      <c r="AG85" t="s">
        <v>1213</v>
      </c>
      <c r="AH85" t="s">
        <v>1722</v>
      </c>
    </row>
    <row r="86" spans="1:34" x14ac:dyDescent="0.25">
      <c r="A86">
        <v>21980</v>
      </c>
      <c r="B86" t="s">
        <v>2010</v>
      </c>
      <c r="C86">
        <v>2636</v>
      </c>
      <c r="D86">
        <v>2012</v>
      </c>
      <c r="E86" t="s">
        <v>1128</v>
      </c>
      <c r="F86" s="8">
        <v>42212</v>
      </c>
      <c r="G86" s="1">
        <v>0.34375</v>
      </c>
      <c r="H86">
        <v>530617</v>
      </c>
      <c r="I86" s="8">
        <v>42212</v>
      </c>
      <c r="J86" s="1">
        <v>0.75</v>
      </c>
      <c r="K86">
        <v>530617</v>
      </c>
      <c r="L86">
        <v>1</v>
      </c>
      <c r="M86" t="s">
        <v>2011</v>
      </c>
      <c r="O86" t="s">
        <v>15</v>
      </c>
      <c r="P86" t="s">
        <v>2012</v>
      </c>
      <c r="Q86">
        <v>30708820055</v>
      </c>
      <c r="R86" t="s">
        <v>2013</v>
      </c>
      <c r="S86" t="s">
        <v>2014</v>
      </c>
      <c r="T86">
        <v>3381</v>
      </c>
      <c r="U86" t="s">
        <v>6</v>
      </c>
      <c r="V86" t="s">
        <v>7</v>
      </c>
      <c r="W86">
        <v>3751</v>
      </c>
      <c r="X86">
        <v>478635</v>
      </c>
      <c r="Y86" t="s">
        <v>2015</v>
      </c>
      <c r="Z86">
        <v>9</v>
      </c>
      <c r="AA86">
        <v>42727</v>
      </c>
      <c r="AB86">
        <v>367452</v>
      </c>
      <c r="AC86">
        <v>0</v>
      </c>
      <c r="AD86">
        <v>860</v>
      </c>
      <c r="AE86">
        <v>653369</v>
      </c>
      <c r="AF86">
        <v>158904</v>
      </c>
      <c r="AG86" t="s">
        <v>1213</v>
      </c>
      <c r="AH86" t="s">
        <v>101</v>
      </c>
    </row>
    <row r="87" spans="1:34" x14ac:dyDescent="0.25">
      <c r="A87">
        <v>21974</v>
      </c>
      <c r="B87" t="s">
        <v>2016</v>
      </c>
      <c r="C87" t="s">
        <v>1741</v>
      </c>
      <c r="D87">
        <v>2012</v>
      </c>
      <c r="E87" t="s">
        <v>1128</v>
      </c>
      <c r="F87" s="8">
        <v>42209</v>
      </c>
      <c r="G87" s="1">
        <v>0.59375</v>
      </c>
      <c r="H87">
        <v>94526</v>
      </c>
      <c r="I87" s="8">
        <v>42209</v>
      </c>
      <c r="J87" s="1">
        <v>0.72916666666666663</v>
      </c>
      <c r="K87">
        <v>94526</v>
      </c>
      <c r="L87">
        <v>1</v>
      </c>
      <c r="M87" t="s">
        <v>2017</v>
      </c>
      <c r="O87" t="s">
        <v>15</v>
      </c>
      <c r="P87" t="s">
        <v>1833</v>
      </c>
      <c r="Q87">
        <v>20122338283</v>
      </c>
      <c r="R87" t="s">
        <v>1834</v>
      </c>
      <c r="S87" t="s">
        <v>708</v>
      </c>
      <c r="T87">
        <v>3384</v>
      </c>
      <c r="U87" t="s">
        <v>6</v>
      </c>
      <c r="V87" t="s">
        <v>7</v>
      </c>
      <c r="W87">
        <v>3751</v>
      </c>
      <c r="X87">
        <v>4801724</v>
      </c>
      <c r="Z87">
        <v>9</v>
      </c>
      <c r="AA87">
        <v>42727</v>
      </c>
      <c r="AB87">
        <v>183726</v>
      </c>
      <c r="AC87">
        <v>0</v>
      </c>
      <c r="AD87">
        <v>430</v>
      </c>
      <c r="AE87">
        <v>628300</v>
      </c>
      <c r="AF87">
        <v>0</v>
      </c>
      <c r="AG87" t="s">
        <v>1213</v>
      </c>
      <c r="AH87" t="s">
        <v>1722</v>
      </c>
    </row>
    <row r="88" spans="1:34" x14ac:dyDescent="0.25">
      <c r="A88">
        <v>21971</v>
      </c>
      <c r="B88" t="s">
        <v>1560</v>
      </c>
      <c r="C88" t="s">
        <v>1158</v>
      </c>
      <c r="D88">
        <v>2012</v>
      </c>
      <c r="E88" t="s">
        <v>1128</v>
      </c>
      <c r="F88" s="8">
        <v>42209</v>
      </c>
      <c r="G88" s="1">
        <v>0.45833333333333331</v>
      </c>
      <c r="H88">
        <v>46917</v>
      </c>
      <c r="I88" s="8">
        <v>42209</v>
      </c>
      <c r="J88" s="1">
        <v>0.72916666666666663</v>
      </c>
      <c r="K88">
        <v>46917</v>
      </c>
      <c r="L88">
        <v>1</v>
      </c>
      <c r="M88" t="s">
        <v>2018</v>
      </c>
      <c r="N88" t="s">
        <v>2019</v>
      </c>
      <c r="O88" t="s">
        <v>15</v>
      </c>
      <c r="P88" t="s">
        <v>597</v>
      </c>
      <c r="Q88">
        <v>30672463668</v>
      </c>
      <c r="R88" t="s">
        <v>598</v>
      </c>
      <c r="S88" t="s">
        <v>99</v>
      </c>
      <c r="T88">
        <v>3380</v>
      </c>
      <c r="U88" t="s">
        <v>6</v>
      </c>
      <c r="V88" t="s">
        <v>7</v>
      </c>
      <c r="W88">
        <v>3751</v>
      </c>
      <c r="X88">
        <v>429970</v>
      </c>
      <c r="Z88">
        <v>9</v>
      </c>
      <c r="AA88">
        <v>42727</v>
      </c>
      <c r="AB88">
        <v>128181</v>
      </c>
      <c r="AC88">
        <v>0</v>
      </c>
      <c r="AD88">
        <v>300</v>
      </c>
      <c r="AE88">
        <v>238774</v>
      </c>
      <c r="AF88">
        <v>0</v>
      </c>
      <c r="AG88" t="s">
        <v>1213</v>
      </c>
      <c r="AH88" t="s">
        <v>10</v>
      </c>
    </row>
    <row r="89" spans="1:34" x14ac:dyDescent="0.25">
      <c r="A89">
        <v>21970</v>
      </c>
      <c r="B89" t="s">
        <v>2020</v>
      </c>
      <c r="C89" t="s">
        <v>1777</v>
      </c>
      <c r="D89">
        <v>2014</v>
      </c>
      <c r="E89" t="s">
        <v>1128</v>
      </c>
      <c r="F89" s="8">
        <v>42209</v>
      </c>
      <c r="G89" s="1">
        <v>0.40277777777777773</v>
      </c>
      <c r="H89">
        <v>54248</v>
      </c>
      <c r="I89" s="8">
        <v>42209</v>
      </c>
      <c r="J89" s="1">
        <v>0.72916666666666663</v>
      </c>
      <c r="K89">
        <v>54248</v>
      </c>
      <c r="L89">
        <v>1</v>
      </c>
      <c r="M89" t="s">
        <v>2021</v>
      </c>
      <c r="N89" t="s">
        <v>2022</v>
      </c>
      <c r="O89" t="s">
        <v>15</v>
      </c>
      <c r="P89" t="s">
        <v>1980</v>
      </c>
      <c r="Q89">
        <v>27934812552</v>
      </c>
      <c r="R89" t="s">
        <v>1981</v>
      </c>
      <c r="S89" t="s">
        <v>45</v>
      </c>
      <c r="T89">
        <v>3370</v>
      </c>
      <c r="U89" t="s">
        <v>6</v>
      </c>
      <c r="V89" t="s">
        <v>7</v>
      </c>
      <c r="W89">
        <v>3757</v>
      </c>
      <c r="X89">
        <v>421062</v>
      </c>
      <c r="Z89">
        <v>9</v>
      </c>
      <c r="AA89">
        <v>42727</v>
      </c>
      <c r="AB89">
        <v>217908</v>
      </c>
      <c r="AC89">
        <v>0</v>
      </c>
      <c r="AD89">
        <v>510</v>
      </c>
      <c r="AE89">
        <v>788644</v>
      </c>
      <c r="AF89">
        <v>0</v>
      </c>
      <c r="AG89" t="s">
        <v>1213</v>
      </c>
      <c r="AH89" t="s">
        <v>1722</v>
      </c>
    </row>
    <row r="90" spans="1:34" x14ac:dyDescent="0.25">
      <c r="A90">
        <v>21967</v>
      </c>
      <c r="B90" t="s">
        <v>2023</v>
      </c>
      <c r="C90" t="s">
        <v>1741</v>
      </c>
      <c r="D90">
        <v>2013</v>
      </c>
      <c r="E90" t="s">
        <v>1128</v>
      </c>
      <c r="F90" s="8">
        <v>42208</v>
      </c>
      <c r="G90" s="1">
        <v>0.625</v>
      </c>
      <c r="H90">
        <v>181396</v>
      </c>
      <c r="I90" s="8">
        <v>42209</v>
      </c>
      <c r="J90" s="1">
        <v>0.75</v>
      </c>
      <c r="K90">
        <v>181396</v>
      </c>
      <c r="L90">
        <v>1</v>
      </c>
      <c r="M90" t="s">
        <v>2024</v>
      </c>
      <c r="O90" t="s">
        <v>15</v>
      </c>
      <c r="P90" t="s">
        <v>1983</v>
      </c>
      <c r="Q90">
        <v>20179522633</v>
      </c>
      <c r="R90" t="s">
        <v>1984</v>
      </c>
      <c r="S90" t="s">
        <v>803</v>
      </c>
      <c r="T90">
        <v>3334</v>
      </c>
      <c r="U90" t="s">
        <v>6</v>
      </c>
      <c r="V90" t="s">
        <v>7</v>
      </c>
      <c r="W90">
        <v>3743</v>
      </c>
      <c r="X90">
        <v>476384</v>
      </c>
      <c r="Y90" t="s">
        <v>1985</v>
      </c>
      <c r="Z90">
        <v>9</v>
      </c>
      <c r="AA90">
        <v>42727</v>
      </c>
      <c r="AB90">
        <v>132454</v>
      </c>
      <c r="AC90">
        <v>0</v>
      </c>
      <c r="AD90">
        <v>310</v>
      </c>
      <c r="AE90">
        <v>405252</v>
      </c>
      <c r="AF90">
        <v>0</v>
      </c>
      <c r="AG90" t="s">
        <v>1213</v>
      </c>
      <c r="AH90" t="s">
        <v>1722</v>
      </c>
    </row>
    <row r="91" spans="1:34" x14ac:dyDescent="0.25">
      <c r="A91">
        <v>21961</v>
      </c>
      <c r="B91" t="s">
        <v>2025</v>
      </c>
      <c r="C91" t="s">
        <v>1795</v>
      </c>
      <c r="D91">
        <v>2009</v>
      </c>
      <c r="E91" t="s">
        <v>1128</v>
      </c>
      <c r="F91" s="8">
        <v>42208</v>
      </c>
      <c r="G91" s="1">
        <v>0.41666666666666669</v>
      </c>
      <c r="H91">
        <v>90654</v>
      </c>
      <c r="I91" s="8">
        <v>42209</v>
      </c>
      <c r="J91" s="1">
        <v>0.75</v>
      </c>
      <c r="K91">
        <v>90654</v>
      </c>
      <c r="L91">
        <v>1</v>
      </c>
      <c r="M91" t="s">
        <v>2026</v>
      </c>
      <c r="O91" t="s">
        <v>2</v>
      </c>
      <c r="P91" t="s">
        <v>2027</v>
      </c>
      <c r="Q91">
        <v>30626625122</v>
      </c>
      <c r="R91" t="s">
        <v>2028</v>
      </c>
      <c r="S91" t="s">
        <v>5</v>
      </c>
      <c r="T91">
        <v>3300</v>
      </c>
      <c r="U91" t="s">
        <v>6</v>
      </c>
      <c r="V91" t="s">
        <v>7</v>
      </c>
      <c r="W91">
        <v>3764</v>
      </c>
      <c r="X91">
        <v>426851</v>
      </c>
      <c r="Z91">
        <v>9</v>
      </c>
      <c r="AA91">
        <v>42727</v>
      </c>
      <c r="AB91">
        <v>213635</v>
      </c>
      <c r="AC91">
        <v>0</v>
      </c>
      <c r="AD91">
        <v>500</v>
      </c>
      <c r="AE91">
        <v>471592</v>
      </c>
      <c r="AF91">
        <v>0</v>
      </c>
      <c r="AG91" t="s">
        <v>1213</v>
      </c>
      <c r="AH91" t="s">
        <v>1722</v>
      </c>
    </row>
    <row r="92" spans="1:34" x14ac:dyDescent="0.25">
      <c r="A92">
        <v>21960</v>
      </c>
      <c r="B92" t="s">
        <v>1950</v>
      </c>
      <c r="C92" t="s">
        <v>1913</v>
      </c>
      <c r="D92">
        <v>2012</v>
      </c>
      <c r="E92" t="s">
        <v>1128</v>
      </c>
      <c r="F92" s="8">
        <v>42208</v>
      </c>
      <c r="G92" s="1">
        <v>0.375</v>
      </c>
      <c r="H92">
        <v>230532</v>
      </c>
      <c r="I92" s="8">
        <v>42208</v>
      </c>
      <c r="J92" s="1">
        <v>0.75</v>
      </c>
      <c r="K92">
        <v>230532</v>
      </c>
      <c r="L92">
        <v>1</v>
      </c>
      <c r="M92" t="s">
        <v>2029</v>
      </c>
      <c r="O92" t="s">
        <v>2</v>
      </c>
      <c r="P92" t="s">
        <v>1952</v>
      </c>
      <c r="Q92">
        <v>94602437</v>
      </c>
      <c r="R92" t="s">
        <v>1953</v>
      </c>
      <c r="S92" t="s">
        <v>1954</v>
      </c>
      <c r="T92">
        <v>1650</v>
      </c>
      <c r="U92" t="s">
        <v>117</v>
      </c>
      <c r="V92" t="s">
        <v>7</v>
      </c>
      <c r="W92">
        <v>3754</v>
      </c>
      <c r="X92">
        <v>15527367</v>
      </c>
      <c r="Z92">
        <v>9</v>
      </c>
      <c r="AA92">
        <v>42727</v>
      </c>
      <c r="AB92">
        <v>85454</v>
      </c>
      <c r="AC92">
        <v>0</v>
      </c>
      <c r="AD92">
        <v>200</v>
      </c>
      <c r="AE92">
        <v>0</v>
      </c>
      <c r="AF92">
        <v>0</v>
      </c>
      <c r="AG92" t="s">
        <v>1213</v>
      </c>
      <c r="AH92" t="s">
        <v>1722</v>
      </c>
    </row>
    <row r="93" spans="1:34" x14ac:dyDescent="0.25">
      <c r="A93">
        <v>21958</v>
      </c>
      <c r="B93" t="s">
        <v>2030</v>
      </c>
      <c r="C93" t="s">
        <v>2031</v>
      </c>
      <c r="D93">
        <v>2011</v>
      </c>
      <c r="E93" t="s">
        <v>1128</v>
      </c>
      <c r="F93" s="8">
        <v>42207</v>
      </c>
      <c r="G93" s="1">
        <v>0.59375</v>
      </c>
      <c r="H93">
        <v>585067</v>
      </c>
      <c r="I93" s="8">
        <v>42208</v>
      </c>
      <c r="J93" s="1">
        <v>0.70833333333333337</v>
      </c>
      <c r="K93">
        <v>585067</v>
      </c>
      <c r="L93">
        <v>1</v>
      </c>
      <c r="M93" t="s">
        <v>2032</v>
      </c>
      <c r="O93" t="s">
        <v>15</v>
      </c>
      <c r="P93" t="s">
        <v>1939</v>
      </c>
      <c r="Q93">
        <v>20077063111</v>
      </c>
      <c r="R93" t="s">
        <v>1940</v>
      </c>
      <c r="S93" t="s">
        <v>142</v>
      </c>
      <c r="T93">
        <v>3315</v>
      </c>
      <c r="U93" t="s">
        <v>6</v>
      </c>
      <c r="V93" t="s">
        <v>7</v>
      </c>
      <c r="W93">
        <v>3754</v>
      </c>
      <c r="X93">
        <v>454303</v>
      </c>
      <c r="Z93">
        <v>9</v>
      </c>
      <c r="AA93">
        <v>42727</v>
      </c>
      <c r="AB93">
        <v>337543</v>
      </c>
      <c r="AC93">
        <v>0</v>
      </c>
      <c r="AD93">
        <v>790</v>
      </c>
      <c r="AE93">
        <v>217192</v>
      </c>
      <c r="AF93">
        <v>156680</v>
      </c>
      <c r="AG93" t="s">
        <v>1213</v>
      </c>
      <c r="AH93" t="s">
        <v>101</v>
      </c>
    </row>
    <row r="94" spans="1:34" x14ac:dyDescent="0.25">
      <c r="A94">
        <v>21956</v>
      </c>
      <c r="B94" t="s">
        <v>2033</v>
      </c>
      <c r="C94">
        <v>2636</v>
      </c>
      <c r="D94">
        <v>0</v>
      </c>
      <c r="E94" t="s">
        <v>1128</v>
      </c>
      <c r="F94" s="8">
        <v>42207</v>
      </c>
      <c r="G94" s="1">
        <v>0.58333333333333337</v>
      </c>
      <c r="H94">
        <v>28298</v>
      </c>
      <c r="I94" s="8">
        <v>42207</v>
      </c>
      <c r="J94" s="1">
        <v>0.72916666666666663</v>
      </c>
      <c r="K94">
        <v>28298</v>
      </c>
      <c r="L94">
        <v>1</v>
      </c>
      <c r="M94" t="s">
        <v>2034</v>
      </c>
      <c r="O94" t="s">
        <v>15</v>
      </c>
      <c r="P94" t="s">
        <v>1932</v>
      </c>
      <c r="Q94">
        <v>30515637210</v>
      </c>
      <c r="R94" t="s">
        <v>1933</v>
      </c>
      <c r="S94" t="s">
        <v>5</v>
      </c>
      <c r="T94">
        <v>3300</v>
      </c>
      <c r="U94" t="s">
        <v>6</v>
      </c>
      <c r="V94" t="s">
        <v>7</v>
      </c>
      <c r="W94">
        <v>376</v>
      </c>
      <c r="X94">
        <v>4481240</v>
      </c>
      <c r="Z94">
        <v>9</v>
      </c>
      <c r="AA94">
        <v>42727</v>
      </c>
      <c r="AB94">
        <v>192272</v>
      </c>
      <c r="AC94">
        <v>0</v>
      </c>
      <c r="AD94">
        <v>450</v>
      </c>
      <c r="AE94">
        <v>864196</v>
      </c>
      <c r="AF94">
        <v>0</v>
      </c>
      <c r="AG94" t="s">
        <v>1213</v>
      </c>
      <c r="AH94" t="s">
        <v>101</v>
      </c>
    </row>
    <row r="95" spans="1:34" x14ac:dyDescent="0.25">
      <c r="A95">
        <v>21955</v>
      </c>
      <c r="B95" t="s">
        <v>2035</v>
      </c>
      <c r="C95" t="s">
        <v>1783</v>
      </c>
      <c r="D95">
        <v>2014</v>
      </c>
      <c r="E95" t="s">
        <v>1128</v>
      </c>
      <c r="F95" s="8">
        <v>42205</v>
      </c>
      <c r="G95" s="1">
        <v>0.33333333333333331</v>
      </c>
      <c r="H95">
        <v>27994</v>
      </c>
      <c r="I95" s="8">
        <v>42207</v>
      </c>
      <c r="J95" s="1">
        <v>0.75</v>
      </c>
      <c r="K95">
        <v>27994</v>
      </c>
      <c r="L95">
        <v>1</v>
      </c>
      <c r="M95" t="s">
        <v>2036</v>
      </c>
      <c r="N95" t="s">
        <v>2037</v>
      </c>
      <c r="O95" t="s">
        <v>15</v>
      </c>
      <c r="P95" t="s">
        <v>2038</v>
      </c>
      <c r="Q95">
        <v>30607086989</v>
      </c>
      <c r="R95" t="s">
        <v>2039</v>
      </c>
      <c r="S95" t="s">
        <v>5</v>
      </c>
      <c r="T95">
        <v>3300</v>
      </c>
      <c r="U95" t="s">
        <v>6</v>
      </c>
      <c r="V95" t="s">
        <v>7</v>
      </c>
      <c r="W95">
        <v>376</v>
      </c>
      <c r="X95">
        <v>154681730</v>
      </c>
      <c r="Z95">
        <v>9</v>
      </c>
      <c r="AA95">
        <v>42727</v>
      </c>
      <c r="AB95">
        <v>243544</v>
      </c>
      <c r="AC95">
        <v>0</v>
      </c>
      <c r="AD95">
        <v>570</v>
      </c>
      <c r="AE95">
        <v>1210794</v>
      </c>
      <c r="AF95">
        <v>156680</v>
      </c>
      <c r="AG95" t="s">
        <v>1213</v>
      </c>
      <c r="AH95" t="s">
        <v>101</v>
      </c>
    </row>
    <row r="96" spans="1:34" x14ac:dyDescent="0.25">
      <c r="A96">
        <v>21954</v>
      </c>
      <c r="B96" t="s">
        <v>2040</v>
      </c>
      <c r="C96" t="s">
        <v>2041</v>
      </c>
      <c r="D96">
        <v>2012</v>
      </c>
      <c r="E96" t="s">
        <v>1128</v>
      </c>
      <c r="F96" s="8">
        <v>42207</v>
      </c>
      <c r="G96" s="1">
        <v>0.33333333333333331</v>
      </c>
      <c r="H96">
        <v>69859</v>
      </c>
      <c r="I96" s="8">
        <v>42207</v>
      </c>
      <c r="J96" s="1">
        <v>0.52083333333333337</v>
      </c>
      <c r="K96">
        <v>69859</v>
      </c>
      <c r="L96">
        <v>1</v>
      </c>
      <c r="M96" t="s">
        <v>2042</v>
      </c>
      <c r="O96" t="s">
        <v>15</v>
      </c>
      <c r="P96" t="s">
        <v>2043</v>
      </c>
      <c r="Q96">
        <v>20922791326</v>
      </c>
      <c r="R96" t="s">
        <v>2044</v>
      </c>
      <c r="S96" t="s">
        <v>99</v>
      </c>
      <c r="T96">
        <v>3380</v>
      </c>
      <c r="U96" t="s">
        <v>6</v>
      </c>
      <c r="V96" t="s">
        <v>7</v>
      </c>
      <c r="W96">
        <v>3751</v>
      </c>
      <c r="X96">
        <v>15522501</v>
      </c>
      <c r="Z96">
        <v>9</v>
      </c>
      <c r="AA96">
        <v>42727</v>
      </c>
      <c r="AB96">
        <v>145272</v>
      </c>
      <c r="AC96">
        <v>0</v>
      </c>
      <c r="AD96">
        <v>340</v>
      </c>
      <c r="AE96">
        <v>618264</v>
      </c>
      <c r="AF96">
        <v>0</v>
      </c>
      <c r="AG96" t="s">
        <v>1213</v>
      </c>
      <c r="AH96" t="s">
        <v>1722</v>
      </c>
    </row>
    <row r="97" spans="1:34" x14ac:dyDescent="0.25">
      <c r="A97">
        <v>21951</v>
      </c>
      <c r="B97" t="s">
        <v>1683</v>
      </c>
      <c r="C97" t="s">
        <v>1179</v>
      </c>
      <c r="D97">
        <v>2010</v>
      </c>
      <c r="E97" t="s">
        <v>1128</v>
      </c>
      <c r="F97" s="8">
        <v>42206</v>
      </c>
      <c r="G97" s="1">
        <v>0.625</v>
      </c>
      <c r="H97">
        <v>95710</v>
      </c>
      <c r="I97" s="8">
        <v>42207</v>
      </c>
      <c r="J97" s="1">
        <v>0.66666666666666663</v>
      </c>
      <c r="K97">
        <v>95710</v>
      </c>
      <c r="L97">
        <v>1</v>
      </c>
      <c r="M97" t="s">
        <v>403</v>
      </c>
      <c r="O97" t="s">
        <v>15</v>
      </c>
      <c r="P97" t="s">
        <v>398</v>
      </c>
      <c r="Q97">
        <v>27187004239</v>
      </c>
      <c r="R97" t="s">
        <v>399</v>
      </c>
      <c r="S97" t="s">
        <v>45</v>
      </c>
      <c r="T97">
        <v>3370</v>
      </c>
      <c r="U97" t="s">
        <v>6</v>
      </c>
      <c r="V97" t="s">
        <v>7</v>
      </c>
      <c r="W97">
        <v>3757</v>
      </c>
      <c r="X97">
        <v>15672283</v>
      </c>
      <c r="Z97">
        <v>9</v>
      </c>
      <c r="AA97">
        <v>42727</v>
      </c>
      <c r="AB97">
        <v>0</v>
      </c>
      <c r="AC97">
        <v>349993</v>
      </c>
      <c r="AD97">
        <v>0</v>
      </c>
      <c r="AE97">
        <v>1728536</v>
      </c>
      <c r="AF97">
        <v>0</v>
      </c>
      <c r="AG97" t="s">
        <v>1213</v>
      </c>
      <c r="AH97" t="s">
        <v>10</v>
      </c>
    </row>
    <row r="98" spans="1:34" x14ac:dyDescent="0.25">
      <c r="A98">
        <v>21950</v>
      </c>
      <c r="B98" t="s">
        <v>1830</v>
      </c>
      <c r="C98" t="s">
        <v>1831</v>
      </c>
      <c r="D98">
        <v>2014</v>
      </c>
      <c r="E98" t="s">
        <v>1128</v>
      </c>
      <c r="F98" s="8">
        <v>42206</v>
      </c>
      <c r="G98" s="1">
        <v>0.58333333333333337</v>
      </c>
      <c r="H98">
        <v>42656</v>
      </c>
      <c r="I98" s="8">
        <v>42206</v>
      </c>
      <c r="J98" s="1">
        <v>0.72916666666666663</v>
      </c>
      <c r="K98">
        <v>42656</v>
      </c>
      <c r="L98">
        <v>1</v>
      </c>
      <c r="M98" t="s">
        <v>2045</v>
      </c>
      <c r="O98" t="s">
        <v>15</v>
      </c>
      <c r="P98" t="s">
        <v>1833</v>
      </c>
      <c r="Q98">
        <v>20122338283</v>
      </c>
      <c r="R98" t="s">
        <v>1834</v>
      </c>
      <c r="S98" t="s">
        <v>708</v>
      </c>
      <c r="T98">
        <v>3384</v>
      </c>
      <c r="U98" t="s">
        <v>6</v>
      </c>
      <c r="V98" t="s">
        <v>7</v>
      </c>
      <c r="W98">
        <v>3751</v>
      </c>
      <c r="X98">
        <v>4801724</v>
      </c>
      <c r="Z98">
        <v>9</v>
      </c>
      <c r="AA98">
        <v>42727</v>
      </c>
      <c r="AB98">
        <v>93999</v>
      </c>
      <c r="AC98">
        <v>0</v>
      </c>
      <c r="AD98">
        <v>220</v>
      </c>
      <c r="AE98">
        <v>272423</v>
      </c>
      <c r="AF98">
        <v>0</v>
      </c>
      <c r="AG98" t="s">
        <v>1213</v>
      </c>
      <c r="AH98" t="s">
        <v>1722</v>
      </c>
    </row>
    <row r="99" spans="1:34" x14ac:dyDescent="0.25">
      <c r="A99">
        <v>21948</v>
      </c>
      <c r="B99" t="s">
        <v>2046</v>
      </c>
      <c r="C99" t="s">
        <v>2047</v>
      </c>
      <c r="D99">
        <v>2012</v>
      </c>
      <c r="E99" t="s">
        <v>1128</v>
      </c>
      <c r="F99" s="8">
        <v>42206</v>
      </c>
      <c r="G99" s="1">
        <v>0.40277777777777773</v>
      </c>
      <c r="H99">
        <v>60861</v>
      </c>
      <c r="I99" s="8">
        <v>42207</v>
      </c>
      <c r="J99" s="1">
        <v>0.41666666666666669</v>
      </c>
      <c r="K99">
        <v>60861</v>
      </c>
      <c r="L99">
        <v>1</v>
      </c>
      <c r="M99" t="s">
        <v>2048</v>
      </c>
      <c r="O99" t="s">
        <v>2</v>
      </c>
      <c r="P99" t="s">
        <v>2049</v>
      </c>
      <c r="Q99">
        <v>94149310</v>
      </c>
      <c r="R99" t="s">
        <v>2050</v>
      </c>
      <c r="S99" t="s">
        <v>2051</v>
      </c>
      <c r="T99">
        <v>3306</v>
      </c>
      <c r="U99" t="s">
        <v>6</v>
      </c>
      <c r="V99" t="s">
        <v>7</v>
      </c>
      <c r="W99">
        <v>376</v>
      </c>
      <c r="X99">
        <v>154925838</v>
      </c>
      <c r="Z99">
        <v>9</v>
      </c>
      <c r="AA99">
        <v>42727</v>
      </c>
      <c r="AB99">
        <v>149545</v>
      </c>
      <c r="AC99">
        <v>0</v>
      </c>
      <c r="AD99">
        <v>350</v>
      </c>
      <c r="AE99">
        <v>371800</v>
      </c>
      <c r="AF99">
        <v>46436</v>
      </c>
      <c r="AG99" t="s">
        <v>1213</v>
      </c>
      <c r="AH99" t="s">
        <v>1722</v>
      </c>
    </row>
    <row r="100" spans="1:34" x14ac:dyDescent="0.25">
      <c r="A100">
        <v>21947</v>
      </c>
      <c r="B100" t="s">
        <v>2052</v>
      </c>
      <c r="C100" t="s">
        <v>1831</v>
      </c>
      <c r="D100">
        <v>2014</v>
      </c>
      <c r="E100" t="s">
        <v>1128</v>
      </c>
      <c r="F100" s="8">
        <v>42206</v>
      </c>
      <c r="G100" s="1">
        <v>0.3888888888888889</v>
      </c>
      <c r="H100">
        <v>30701</v>
      </c>
      <c r="I100" s="8">
        <v>42206</v>
      </c>
      <c r="J100" s="1">
        <v>0.54166666666666663</v>
      </c>
      <c r="K100">
        <v>30701</v>
      </c>
      <c r="L100">
        <v>1</v>
      </c>
      <c r="M100" t="s">
        <v>2053</v>
      </c>
      <c r="O100" t="s">
        <v>15</v>
      </c>
      <c r="P100" t="s">
        <v>2054</v>
      </c>
      <c r="Q100">
        <v>20113262185</v>
      </c>
      <c r="R100" t="s">
        <v>2055</v>
      </c>
      <c r="S100" t="s">
        <v>99</v>
      </c>
      <c r="T100">
        <v>3380</v>
      </c>
      <c r="U100" t="s">
        <v>6</v>
      </c>
      <c r="V100" t="s">
        <v>7</v>
      </c>
      <c r="W100">
        <v>3751</v>
      </c>
      <c r="X100">
        <v>424504</v>
      </c>
      <c r="Z100">
        <v>9</v>
      </c>
      <c r="AA100">
        <v>42727</v>
      </c>
      <c r="AB100">
        <v>93999</v>
      </c>
      <c r="AC100">
        <v>0</v>
      </c>
      <c r="AD100">
        <v>220</v>
      </c>
      <c r="AE100">
        <v>426509</v>
      </c>
      <c r="AF100">
        <v>0</v>
      </c>
      <c r="AG100" t="s">
        <v>1213</v>
      </c>
      <c r="AH100" t="s">
        <v>1722</v>
      </c>
    </row>
    <row r="101" spans="1:34" x14ac:dyDescent="0.25">
      <c r="A101">
        <v>21946</v>
      </c>
      <c r="B101" t="s">
        <v>2056</v>
      </c>
      <c r="C101" t="s">
        <v>1805</v>
      </c>
      <c r="D101">
        <v>2014</v>
      </c>
      <c r="E101" t="s">
        <v>1128</v>
      </c>
      <c r="F101" s="8">
        <v>42205</v>
      </c>
      <c r="G101" s="1">
        <v>0.41666666666666669</v>
      </c>
      <c r="H101">
        <v>153126</v>
      </c>
      <c r="I101" s="8">
        <v>42205</v>
      </c>
      <c r="J101" s="1">
        <v>0.70833333333333337</v>
      </c>
      <c r="K101">
        <v>153126</v>
      </c>
      <c r="L101">
        <v>1</v>
      </c>
      <c r="M101" t="s">
        <v>2057</v>
      </c>
      <c r="O101" t="s">
        <v>15</v>
      </c>
      <c r="P101" t="s">
        <v>1883</v>
      </c>
      <c r="Q101">
        <v>30612310900</v>
      </c>
      <c r="R101" t="s">
        <v>1884</v>
      </c>
      <c r="S101" t="s">
        <v>202</v>
      </c>
      <c r="T101">
        <v>3364</v>
      </c>
      <c r="U101" t="s">
        <v>6</v>
      </c>
      <c r="V101" t="s">
        <v>7</v>
      </c>
      <c r="W101">
        <v>3755</v>
      </c>
      <c r="X101">
        <v>470179</v>
      </c>
      <c r="Y101" t="s">
        <v>1885</v>
      </c>
      <c r="Z101">
        <v>9</v>
      </c>
      <c r="AA101">
        <v>42727</v>
      </c>
      <c r="AB101">
        <v>128181</v>
      </c>
      <c r="AC101">
        <v>0</v>
      </c>
      <c r="AD101">
        <v>300</v>
      </c>
      <c r="AE101">
        <v>280952</v>
      </c>
      <c r="AF101">
        <v>117510</v>
      </c>
      <c r="AG101" t="s">
        <v>1213</v>
      </c>
      <c r="AH101" t="s">
        <v>101</v>
      </c>
    </row>
    <row r="102" spans="1:34" x14ac:dyDescent="0.25">
      <c r="A102">
        <v>21944</v>
      </c>
      <c r="B102" t="s">
        <v>1580</v>
      </c>
      <c r="C102" t="s">
        <v>1134</v>
      </c>
      <c r="D102">
        <v>2010</v>
      </c>
      <c r="E102" t="s">
        <v>1128</v>
      </c>
      <c r="F102" s="8">
        <v>42205</v>
      </c>
      <c r="G102" s="1">
        <v>0.39583333333333331</v>
      </c>
      <c r="H102">
        <v>94403</v>
      </c>
      <c r="I102" s="8">
        <v>42205</v>
      </c>
      <c r="J102" s="1">
        <v>0.54166666666666663</v>
      </c>
      <c r="K102">
        <v>94403</v>
      </c>
      <c r="L102">
        <v>1</v>
      </c>
      <c r="M102" t="s">
        <v>2058</v>
      </c>
      <c r="N102" t="s">
        <v>2059</v>
      </c>
      <c r="O102" t="s">
        <v>2</v>
      </c>
      <c r="P102" t="s">
        <v>2060</v>
      </c>
      <c r="Q102">
        <v>12622735</v>
      </c>
      <c r="R102" t="s">
        <v>1582</v>
      </c>
      <c r="S102" t="s">
        <v>5</v>
      </c>
      <c r="T102">
        <v>3300</v>
      </c>
      <c r="U102" t="s">
        <v>6</v>
      </c>
      <c r="V102" t="s">
        <v>7</v>
      </c>
      <c r="W102">
        <v>376</v>
      </c>
      <c r="X102">
        <v>154210336</v>
      </c>
      <c r="Y102" t="s">
        <v>1583</v>
      </c>
      <c r="Z102">
        <v>9</v>
      </c>
      <c r="AA102">
        <v>48471</v>
      </c>
      <c r="AB102">
        <v>82401</v>
      </c>
      <c r="AC102">
        <v>0</v>
      </c>
      <c r="AD102">
        <v>170</v>
      </c>
      <c r="AE102">
        <v>225696</v>
      </c>
      <c r="AF102">
        <v>0</v>
      </c>
      <c r="AG102" t="s">
        <v>1213</v>
      </c>
      <c r="AH102" t="s">
        <v>10</v>
      </c>
    </row>
    <row r="103" spans="1:34" x14ac:dyDescent="0.25">
      <c r="A103">
        <v>21941</v>
      </c>
      <c r="B103" t="s">
        <v>2061</v>
      </c>
      <c r="C103" t="s">
        <v>1970</v>
      </c>
      <c r="D103">
        <v>2015</v>
      </c>
      <c r="E103" t="s">
        <v>1128</v>
      </c>
      <c r="F103" s="8">
        <v>42202</v>
      </c>
      <c r="G103" s="1">
        <v>0.625</v>
      </c>
      <c r="H103">
        <v>34957</v>
      </c>
      <c r="I103" s="8">
        <v>42202</v>
      </c>
      <c r="J103" s="1">
        <v>0.72916666666666663</v>
      </c>
      <c r="K103">
        <v>34957</v>
      </c>
      <c r="L103">
        <v>1</v>
      </c>
      <c r="M103" t="s">
        <v>76</v>
      </c>
      <c r="O103" t="s">
        <v>15</v>
      </c>
      <c r="P103" t="s">
        <v>2062</v>
      </c>
      <c r="Q103">
        <v>23295961309</v>
      </c>
      <c r="R103" t="s">
        <v>2063</v>
      </c>
      <c r="S103" t="s">
        <v>2064</v>
      </c>
      <c r="T103">
        <v>3300</v>
      </c>
      <c r="U103" t="s">
        <v>6</v>
      </c>
      <c r="V103" t="s">
        <v>7</v>
      </c>
      <c r="W103">
        <v>376</v>
      </c>
      <c r="X103">
        <v>154565255</v>
      </c>
      <c r="Y103" t="s">
        <v>2065</v>
      </c>
      <c r="Z103">
        <v>9</v>
      </c>
      <c r="AA103">
        <v>42727</v>
      </c>
      <c r="AB103">
        <v>93999</v>
      </c>
      <c r="AC103">
        <v>0</v>
      </c>
      <c r="AD103">
        <v>220</v>
      </c>
      <c r="AE103">
        <v>426440</v>
      </c>
      <c r="AF103">
        <v>0</v>
      </c>
      <c r="AG103" t="s">
        <v>1213</v>
      </c>
      <c r="AH103" t="s">
        <v>1722</v>
      </c>
    </row>
    <row r="104" spans="1:34" x14ac:dyDescent="0.25">
      <c r="A104">
        <v>21940</v>
      </c>
      <c r="B104" t="s">
        <v>1631</v>
      </c>
      <c r="C104" t="s">
        <v>1168</v>
      </c>
      <c r="D104">
        <v>2013</v>
      </c>
      <c r="E104" t="s">
        <v>1128</v>
      </c>
      <c r="F104" s="8">
        <v>42202</v>
      </c>
      <c r="G104" s="1">
        <v>0.60416666666666663</v>
      </c>
      <c r="H104">
        <v>68944</v>
      </c>
      <c r="I104" s="8">
        <v>42202</v>
      </c>
      <c r="J104" s="1">
        <v>0.72916666666666663</v>
      </c>
      <c r="K104">
        <v>68944</v>
      </c>
      <c r="L104">
        <v>1</v>
      </c>
      <c r="M104" t="s">
        <v>76</v>
      </c>
      <c r="O104" t="s">
        <v>15</v>
      </c>
      <c r="P104" t="s">
        <v>223</v>
      </c>
      <c r="Q104">
        <v>30710868928</v>
      </c>
      <c r="R104" t="s">
        <v>224</v>
      </c>
      <c r="S104" t="s">
        <v>5</v>
      </c>
      <c r="T104">
        <v>3300</v>
      </c>
      <c r="U104" t="s">
        <v>6</v>
      </c>
      <c r="V104" t="s">
        <v>7</v>
      </c>
      <c r="W104">
        <v>376</v>
      </c>
      <c r="X104">
        <v>154685711</v>
      </c>
      <c r="Z104">
        <v>9</v>
      </c>
      <c r="AA104">
        <v>48471</v>
      </c>
      <c r="AB104">
        <v>92095</v>
      </c>
      <c r="AC104">
        <v>0</v>
      </c>
      <c r="AD104">
        <v>190</v>
      </c>
      <c r="AE104">
        <v>260011</v>
      </c>
      <c r="AF104">
        <v>0</v>
      </c>
      <c r="AG104" t="s">
        <v>1213</v>
      </c>
      <c r="AH104" t="s">
        <v>10</v>
      </c>
    </row>
    <row r="105" spans="1:34" x14ac:dyDescent="0.25">
      <c r="A105">
        <v>21938</v>
      </c>
      <c r="B105" t="s">
        <v>1593</v>
      </c>
      <c r="C105" t="s">
        <v>1163</v>
      </c>
      <c r="D105">
        <v>2013</v>
      </c>
      <c r="E105" t="s">
        <v>1128</v>
      </c>
      <c r="F105" s="8">
        <v>42202</v>
      </c>
      <c r="G105" s="1">
        <v>0.375</v>
      </c>
      <c r="H105">
        <v>42734</v>
      </c>
      <c r="I105" s="8">
        <v>42202</v>
      </c>
      <c r="J105" s="1">
        <v>0.54166666666666663</v>
      </c>
      <c r="K105">
        <v>42734</v>
      </c>
      <c r="L105">
        <v>1</v>
      </c>
      <c r="M105" t="s">
        <v>76</v>
      </c>
      <c r="O105" t="s">
        <v>2</v>
      </c>
      <c r="P105" t="s">
        <v>283</v>
      </c>
      <c r="Q105">
        <v>20161215547</v>
      </c>
      <c r="R105" t="s">
        <v>284</v>
      </c>
      <c r="S105" t="s">
        <v>5</v>
      </c>
      <c r="T105">
        <v>3300</v>
      </c>
      <c r="U105" t="s">
        <v>6</v>
      </c>
      <c r="V105" t="s">
        <v>7</v>
      </c>
      <c r="W105">
        <v>376</v>
      </c>
      <c r="X105">
        <v>154883570</v>
      </c>
      <c r="Y105" t="s">
        <v>285</v>
      </c>
      <c r="Z105">
        <v>9</v>
      </c>
      <c r="AA105">
        <v>48471</v>
      </c>
      <c r="AB105">
        <v>87248</v>
      </c>
      <c r="AC105">
        <v>0</v>
      </c>
      <c r="AD105">
        <v>180</v>
      </c>
      <c r="AE105">
        <v>240055</v>
      </c>
      <c r="AF105">
        <v>0</v>
      </c>
      <c r="AG105" t="s">
        <v>1213</v>
      </c>
      <c r="AH105" t="s">
        <v>101</v>
      </c>
    </row>
    <row r="106" spans="1:34" x14ac:dyDescent="0.25">
      <c r="A106">
        <v>21937</v>
      </c>
      <c r="B106" t="s">
        <v>2066</v>
      </c>
      <c r="C106" t="s">
        <v>2067</v>
      </c>
      <c r="D106">
        <v>2008</v>
      </c>
      <c r="E106" t="s">
        <v>1128</v>
      </c>
      <c r="F106" s="8">
        <v>42202</v>
      </c>
      <c r="G106" s="1">
        <v>0.35416666666666669</v>
      </c>
      <c r="H106">
        <v>596855</v>
      </c>
      <c r="I106" s="8">
        <v>42202</v>
      </c>
      <c r="J106" s="1">
        <v>0.52083333333333337</v>
      </c>
      <c r="K106">
        <v>596855</v>
      </c>
      <c r="L106">
        <v>1</v>
      </c>
      <c r="M106" t="s">
        <v>2068</v>
      </c>
      <c r="O106" t="s">
        <v>15</v>
      </c>
      <c r="P106" t="s">
        <v>2069</v>
      </c>
      <c r="Q106">
        <v>30626296250</v>
      </c>
      <c r="R106" t="s">
        <v>2070</v>
      </c>
      <c r="S106" t="s">
        <v>183</v>
      </c>
      <c r="T106">
        <v>3304</v>
      </c>
      <c r="U106" t="s">
        <v>6</v>
      </c>
      <c r="V106" t="s">
        <v>7</v>
      </c>
      <c r="W106">
        <v>376</v>
      </c>
      <c r="X106">
        <v>4482223</v>
      </c>
      <c r="Z106">
        <v>9</v>
      </c>
      <c r="AA106">
        <v>42727</v>
      </c>
      <c r="AB106">
        <v>170908</v>
      </c>
      <c r="AC106">
        <v>0</v>
      </c>
      <c r="AD106">
        <v>400</v>
      </c>
      <c r="AE106">
        <v>0</v>
      </c>
      <c r="AF106">
        <v>0</v>
      </c>
      <c r="AG106" t="s">
        <v>1213</v>
      </c>
      <c r="AH106" t="s">
        <v>1841</v>
      </c>
    </row>
    <row r="107" spans="1:34" x14ac:dyDescent="0.25">
      <c r="A107">
        <v>21929</v>
      </c>
      <c r="B107" t="s">
        <v>1484</v>
      </c>
      <c r="C107" t="s">
        <v>1145</v>
      </c>
      <c r="D107">
        <v>2010</v>
      </c>
      <c r="E107" t="s">
        <v>1128</v>
      </c>
      <c r="F107" s="8">
        <v>42201</v>
      </c>
      <c r="G107" s="1">
        <v>0.38541666666666669</v>
      </c>
      <c r="H107">
        <v>43608</v>
      </c>
      <c r="I107" s="8">
        <v>42201</v>
      </c>
      <c r="J107" s="1">
        <v>0.54166666666666663</v>
      </c>
      <c r="K107">
        <v>43608</v>
      </c>
      <c r="L107">
        <v>1</v>
      </c>
      <c r="M107" t="s">
        <v>795</v>
      </c>
      <c r="O107" t="s">
        <v>15</v>
      </c>
      <c r="P107" t="s">
        <v>398</v>
      </c>
      <c r="Q107">
        <v>27187004239</v>
      </c>
      <c r="R107" t="s">
        <v>399</v>
      </c>
      <c r="S107" t="s">
        <v>45</v>
      </c>
      <c r="T107">
        <v>3370</v>
      </c>
      <c r="U107" t="s">
        <v>6</v>
      </c>
      <c r="V107" t="s">
        <v>7</v>
      </c>
      <c r="W107">
        <v>3757</v>
      </c>
      <c r="X107">
        <v>15672283</v>
      </c>
      <c r="Z107">
        <v>9</v>
      </c>
      <c r="AA107">
        <v>48471</v>
      </c>
      <c r="AB107">
        <v>82401</v>
      </c>
      <c r="AC107">
        <v>0</v>
      </c>
      <c r="AD107">
        <v>170</v>
      </c>
      <c r="AE107">
        <v>625998</v>
      </c>
      <c r="AF107">
        <v>0</v>
      </c>
      <c r="AG107" t="s">
        <v>1213</v>
      </c>
      <c r="AH107" t="s">
        <v>10</v>
      </c>
    </row>
    <row r="108" spans="1:34" x14ac:dyDescent="0.25">
      <c r="A108">
        <v>21928</v>
      </c>
      <c r="B108" t="s">
        <v>2071</v>
      </c>
      <c r="C108" t="s">
        <v>2072</v>
      </c>
      <c r="D108">
        <v>1998</v>
      </c>
      <c r="E108" t="s">
        <v>1128</v>
      </c>
      <c r="F108" s="8">
        <v>42201</v>
      </c>
      <c r="G108" s="1">
        <v>0.33333333333333331</v>
      </c>
      <c r="H108">
        <v>175004</v>
      </c>
      <c r="I108" s="8">
        <v>42201</v>
      </c>
      <c r="J108" s="1">
        <v>0.75</v>
      </c>
      <c r="K108">
        <v>175004</v>
      </c>
      <c r="L108">
        <v>1</v>
      </c>
      <c r="M108" t="s">
        <v>2073</v>
      </c>
      <c r="O108" t="s">
        <v>2</v>
      </c>
      <c r="P108" t="s">
        <v>2074</v>
      </c>
      <c r="Q108">
        <v>7556534</v>
      </c>
      <c r="R108" t="s">
        <v>2075</v>
      </c>
      <c r="S108" t="s">
        <v>1775</v>
      </c>
      <c r="T108">
        <v>3304</v>
      </c>
      <c r="U108" t="s">
        <v>6</v>
      </c>
      <c r="V108" t="s">
        <v>7</v>
      </c>
      <c r="W108">
        <v>376</v>
      </c>
      <c r="X108">
        <v>4480811</v>
      </c>
      <c r="Z108">
        <v>9</v>
      </c>
      <c r="AA108">
        <v>48471</v>
      </c>
      <c r="AB108">
        <v>193884</v>
      </c>
      <c r="AC108">
        <v>0</v>
      </c>
      <c r="AD108">
        <v>400</v>
      </c>
      <c r="AE108">
        <v>213068</v>
      </c>
      <c r="AF108">
        <v>0</v>
      </c>
      <c r="AG108" t="s">
        <v>1213</v>
      </c>
      <c r="AH108" t="s">
        <v>10</v>
      </c>
    </row>
    <row r="109" spans="1:34" x14ac:dyDescent="0.25">
      <c r="A109">
        <v>21919</v>
      </c>
      <c r="B109" t="s">
        <v>1663</v>
      </c>
      <c r="C109" t="s">
        <v>1162</v>
      </c>
      <c r="D109">
        <v>2013</v>
      </c>
      <c r="E109" t="s">
        <v>1128</v>
      </c>
      <c r="F109" s="8">
        <v>42200</v>
      </c>
      <c r="G109" s="1">
        <v>0.33333333333333331</v>
      </c>
      <c r="H109">
        <v>29165</v>
      </c>
      <c r="I109" s="8">
        <v>42200</v>
      </c>
      <c r="J109" s="1">
        <v>0.54166666666666663</v>
      </c>
      <c r="K109">
        <v>29165</v>
      </c>
      <c r="L109">
        <v>1</v>
      </c>
      <c r="M109" t="s">
        <v>2076</v>
      </c>
      <c r="N109" t="s">
        <v>2077</v>
      </c>
      <c r="O109" t="s">
        <v>2078</v>
      </c>
      <c r="P109" t="s">
        <v>2079</v>
      </c>
      <c r="Q109">
        <v>29210312</v>
      </c>
      <c r="R109" t="s">
        <v>1664</v>
      </c>
      <c r="S109" t="s">
        <v>5</v>
      </c>
      <c r="T109">
        <v>3300</v>
      </c>
      <c r="U109" t="s">
        <v>6</v>
      </c>
      <c r="V109" t="s">
        <v>7</v>
      </c>
      <c r="W109">
        <v>-376</v>
      </c>
      <c r="X109">
        <v>154565572</v>
      </c>
      <c r="Z109">
        <v>9</v>
      </c>
      <c r="AA109">
        <v>48471</v>
      </c>
      <c r="AB109">
        <v>72707</v>
      </c>
      <c r="AC109">
        <v>0</v>
      </c>
      <c r="AD109">
        <v>150</v>
      </c>
      <c r="AE109">
        <v>250109</v>
      </c>
      <c r="AF109">
        <v>0</v>
      </c>
      <c r="AG109" t="s">
        <v>1213</v>
      </c>
      <c r="AH109" t="s">
        <v>10</v>
      </c>
    </row>
    <row r="110" spans="1:34" x14ac:dyDescent="0.25">
      <c r="A110">
        <v>21910</v>
      </c>
      <c r="B110" t="s">
        <v>1571</v>
      </c>
      <c r="C110" t="s">
        <v>1159</v>
      </c>
      <c r="D110">
        <v>2008</v>
      </c>
      <c r="E110" t="s">
        <v>1128</v>
      </c>
      <c r="F110" s="8">
        <v>42199</v>
      </c>
      <c r="G110" s="1">
        <v>0.52083333333333337</v>
      </c>
      <c r="H110">
        <v>120348</v>
      </c>
      <c r="I110" s="8">
        <v>42199</v>
      </c>
      <c r="J110" s="1">
        <v>0.66666666666666663</v>
      </c>
      <c r="K110">
        <v>120348</v>
      </c>
      <c r="L110">
        <v>1</v>
      </c>
      <c r="M110" t="s">
        <v>677</v>
      </c>
      <c r="O110" t="s">
        <v>15</v>
      </c>
      <c r="P110" t="s">
        <v>673</v>
      </c>
      <c r="Q110">
        <v>30712149996</v>
      </c>
      <c r="R110" t="s">
        <v>674</v>
      </c>
      <c r="S110" t="s">
        <v>675</v>
      </c>
      <c r="T110">
        <v>1714</v>
      </c>
      <c r="U110" t="s">
        <v>394</v>
      </c>
      <c r="V110" t="s">
        <v>7</v>
      </c>
      <c r="W110">
        <v>3786</v>
      </c>
      <c r="X110">
        <v>421645</v>
      </c>
      <c r="Z110">
        <v>9</v>
      </c>
      <c r="AA110">
        <v>48471</v>
      </c>
      <c r="AB110">
        <v>48471</v>
      </c>
      <c r="AC110">
        <v>0</v>
      </c>
      <c r="AD110">
        <v>100</v>
      </c>
      <c r="AE110">
        <v>111425</v>
      </c>
      <c r="AF110">
        <v>0</v>
      </c>
      <c r="AG110" t="s">
        <v>1213</v>
      </c>
      <c r="AH110" t="s">
        <v>10</v>
      </c>
    </row>
    <row r="111" spans="1:34" x14ac:dyDescent="0.25">
      <c r="A111">
        <v>21907</v>
      </c>
      <c r="B111" t="s">
        <v>2080</v>
      </c>
      <c r="C111" t="s">
        <v>1741</v>
      </c>
      <c r="D111">
        <v>2012</v>
      </c>
      <c r="E111" t="s">
        <v>1128</v>
      </c>
      <c r="F111" s="8">
        <v>42199</v>
      </c>
      <c r="G111" s="1">
        <v>0.41666666666666669</v>
      </c>
      <c r="H111">
        <v>77945</v>
      </c>
      <c r="I111" s="8">
        <v>42199</v>
      </c>
      <c r="J111" s="1">
        <v>0.70833333333333337</v>
      </c>
      <c r="K111">
        <v>77945</v>
      </c>
      <c r="L111">
        <v>1</v>
      </c>
      <c r="M111" t="s">
        <v>76</v>
      </c>
      <c r="O111" t="s">
        <v>15</v>
      </c>
      <c r="P111" t="s">
        <v>2081</v>
      </c>
      <c r="Q111">
        <v>27927828583</v>
      </c>
      <c r="R111" t="s">
        <v>2082</v>
      </c>
      <c r="S111" t="s">
        <v>304</v>
      </c>
      <c r="T111">
        <v>3350</v>
      </c>
      <c r="U111" t="s">
        <v>6</v>
      </c>
      <c r="V111" t="s">
        <v>7</v>
      </c>
      <c r="W111">
        <v>3758</v>
      </c>
      <c r="X111">
        <v>15527187</v>
      </c>
      <c r="Z111">
        <v>9</v>
      </c>
      <c r="AA111">
        <v>42727</v>
      </c>
      <c r="AB111">
        <v>93999</v>
      </c>
      <c r="AC111">
        <v>0</v>
      </c>
      <c r="AD111">
        <v>220</v>
      </c>
      <c r="AE111">
        <v>440540</v>
      </c>
      <c r="AF111">
        <v>0</v>
      </c>
      <c r="AG111" t="s">
        <v>1213</v>
      </c>
      <c r="AH111" t="s">
        <v>1722</v>
      </c>
    </row>
    <row r="112" spans="1:34" x14ac:dyDescent="0.25">
      <c r="A112">
        <v>21906</v>
      </c>
      <c r="B112" t="s">
        <v>2083</v>
      </c>
      <c r="C112" t="s">
        <v>2084</v>
      </c>
      <c r="D112">
        <v>2014</v>
      </c>
      <c r="E112" t="s">
        <v>1128</v>
      </c>
      <c r="F112" s="8">
        <v>42199</v>
      </c>
      <c r="G112" s="1">
        <v>0.41666666666666669</v>
      </c>
      <c r="H112">
        <v>23033</v>
      </c>
      <c r="I112" s="8">
        <v>42199</v>
      </c>
      <c r="J112" s="1">
        <v>0.66666666666666663</v>
      </c>
      <c r="K112">
        <v>23033</v>
      </c>
      <c r="L112">
        <v>1</v>
      </c>
      <c r="M112" t="s">
        <v>2085</v>
      </c>
      <c r="O112" t="s">
        <v>15</v>
      </c>
      <c r="P112" t="s">
        <v>2086</v>
      </c>
      <c r="Q112">
        <v>33707712029</v>
      </c>
      <c r="R112" t="s">
        <v>2087</v>
      </c>
      <c r="S112" t="s">
        <v>1781</v>
      </c>
      <c r="T112">
        <v>1010</v>
      </c>
      <c r="U112" t="s">
        <v>117</v>
      </c>
      <c r="V112" t="s">
        <v>7</v>
      </c>
      <c r="W112">
        <v>37644</v>
      </c>
      <c r="X112">
        <v>51800445</v>
      </c>
      <c r="Z112">
        <v>9</v>
      </c>
      <c r="AA112">
        <v>42727</v>
      </c>
      <c r="AB112">
        <v>149545</v>
      </c>
      <c r="AC112">
        <v>0</v>
      </c>
      <c r="AD112">
        <v>350</v>
      </c>
      <c r="AE112">
        <v>306009</v>
      </c>
      <c r="AF112">
        <v>117510</v>
      </c>
      <c r="AG112" t="s">
        <v>1213</v>
      </c>
      <c r="AH112" t="s">
        <v>101</v>
      </c>
    </row>
    <row r="113" spans="1:34" x14ac:dyDescent="0.25">
      <c r="A113">
        <v>21902</v>
      </c>
      <c r="B113" t="s">
        <v>2088</v>
      </c>
      <c r="C113" t="s">
        <v>2041</v>
      </c>
      <c r="D113">
        <v>2014</v>
      </c>
      <c r="E113" t="s">
        <v>1128</v>
      </c>
      <c r="F113" s="8">
        <v>42199</v>
      </c>
      <c r="G113" s="1">
        <v>0.33333333333333331</v>
      </c>
      <c r="H113">
        <v>31873</v>
      </c>
      <c r="I113" s="8">
        <v>42199</v>
      </c>
      <c r="J113" s="1">
        <v>0.54166666666666663</v>
      </c>
      <c r="K113">
        <v>31873</v>
      </c>
      <c r="L113">
        <v>1</v>
      </c>
      <c r="M113" t="s">
        <v>2089</v>
      </c>
      <c r="O113" t="s">
        <v>15</v>
      </c>
      <c r="P113" t="s">
        <v>2090</v>
      </c>
      <c r="Q113">
        <v>30708876166</v>
      </c>
      <c r="R113" t="s">
        <v>1973</v>
      </c>
      <c r="S113" t="s">
        <v>5</v>
      </c>
      <c r="T113">
        <v>3300</v>
      </c>
      <c r="U113" t="s">
        <v>6</v>
      </c>
      <c r="V113" t="s">
        <v>7</v>
      </c>
      <c r="W113">
        <v>376</v>
      </c>
      <c r="X113">
        <v>4482049</v>
      </c>
      <c r="Y113" t="s">
        <v>1455</v>
      </c>
      <c r="Z113">
        <v>9</v>
      </c>
      <c r="AA113">
        <v>42727</v>
      </c>
      <c r="AB113">
        <v>93999</v>
      </c>
      <c r="AC113">
        <v>0</v>
      </c>
      <c r="AD113">
        <v>220</v>
      </c>
      <c r="AE113">
        <v>476890</v>
      </c>
      <c r="AF113">
        <v>0</v>
      </c>
      <c r="AG113" t="s">
        <v>1213</v>
      </c>
      <c r="AH113" t="s">
        <v>1722</v>
      </c>
    </row>
    <row r="114" spans="1:34" x14ac:dyDescent="0.25">
      <c r="A114">
        <v>21901</v>
      </c>
      <c r="B114" t="s">
        <v>2091</v>
      </c>
      <c r="C114" t="s">
        <v>1783</v>
      </c>
      <c r="D114">
        <v>2015</v>
      </c>
      <c r="E114" t="s">
        <v>1128</v>
      </c>
      <c r="F114" s="8">
        <v>42199</v>
      </c>
      <c r="G114" s="1">
        <v>0.33333333333333331</v>
      </c>
      <c r="H114">
        <v>31788</v>
      </c>
      <c r="I114" s="8">
        <v>42199</v>
      </c>
      <c r="J114" s="1">
        <v>0.72916666666666663</v>
      </c>
      <c r="K114">
        <v>31788</v>
      </c>
      <c r="L114">
        <v>1</v>
      </c>
      <c r="M114" t="s">
        <v>2092</v>
      </c>
      <c r="O114" t="s">
        <v>15</v>
      </c>
      <c r="P114" t="s">
        <v>2093</v>
      </c>
      <c r="Q114">
        <v>20180474022</v>
      </c>
      <c r="R114" t="s">
        <v>2094</v>
      </c>
      <c r="S114" t="s">
        <v>142</v>
      </c>
      <c r="T114">
        <v>3315</v>
      </c>
      <c r="U114" t="s">
        <v>6</v>
      </c>
      <c r="V114" t="s">
        <v>7</v>
      </c>
      <c r="W114">
        <v>3754</v>
      </c>
      <c r="X114">
        <v>421155</v>
      </c>
      <c r="Z114">
        <v>9</v>
      </c>
      <c r="AA114">
        <v>42727</v>
      </c>
      <c r="AB114">
        <v>230726</v>
      </c>
      <c r="AC114">
        <v>0</v>
      </c>
      <c r="AD114">
        <v>540</v>
      </c>
      <c r="AE114">
        <v>942605</v>
      </c>
      <c r="AF114">
        <v>156680</v>
      </c>
      <c r="AG114" t="s">
        <v>1213</v>
      </c>
      <c r="AH114" t="s">
        <v>101</v>
      </c>
    </row>
    <row r="115" spans="1:34" x14ac:dyDescent="0.25">
      <c r="A115">
        <v>21900</v>
      </c>
      <c r="B115" t="s">
        <v>2095</v>
      </c>
      <c r="C115" t="s">
        <v>1148</v>
      </c>
      <c r="D115">
        <v>2015</v>
      </c>
      <c r="E115" t="s">
        <v>1128</v>
      </c>
      <c r="F115" s="8">
        <v>42198</v>
      </c>
      <c r="G115" s="1">
        <v>0.66666666666666663</v>
      </c>
      <c r="H115">
        <v>14</v>
      </c>
      <c r="I115" s="8">
        <v>42198</v>
      </c>
      <c r="J115" s="1">
        <v>0.75</v>
      </c>
      <c r="K115">
        <v>14</v>
      </c>
      <c r="L115">
        <v>1</v>
      </c>
      <c r="M115" t="s">
        <v>2096</v>
      </c>
      <c r="O115" t="s">
        <v>15</v>
      </c>
      <c r="P115" t="s">
        <v>181</v>
      </c>
      <c r="Q115">
        <v>30708379456</v>
      </c>
      <c r="R115" t="s">
        <v>182</v>
      </c>
      <c r="S115" t="s">
        <v>183</v>
      </c>
      <c r="T115">
        <v>3304</v>
      </c>
      <c r="U115" t="s">
        <v>6</v>
      </c>
      <c r="V115" t="s">
        <v>7</v>
      </c>
      <c r="W115">
        <v>376</v>
      </c>
      <c r="X115">
        <v>4481488</v>
      </c>
      <c r="Z115">
        <v>9</v>
      </c>
      <c r="AA115">
        <v>42727</v>
      </c>
      <c r="AB115">
        <v>102545</v>
      </c>
      <c r="AC115">
        <v>0</v>
      </c>
      <c r="AD115">
        <v>240</v>
      </c>
      <c r="AE115">
        <v>57001</v>
      </c>
      <c r="AF115">
        <v>0</v>
      </c>
      <c r="AG115" t="s">
        <v>1213</v>
      </c>
      <c r="AH115" t="s">
        <v>10</v>
      </c>
    </row>
    <row r="116" spans="1:34" x14ac:dyDescent="0.25">
      <c r="A116">
        <v>21899</v>
      </c>
      <c r="B116" t="s">
        <v>1605</v>
      </c>
      <c r="C116" t="s">
        <v>1162</v>
      </c>
      <c r="D116">
        <v>2013</v>
      </c>
      <c r="E116" t="s">
        <v>1128</v>
      </c>
      <c r="F116" s="8">
        <v>42198</v>
      </c>
      <c r="G116" s="1">
        <v>0.64583333333333337</v>
      </c>
      <c r="H116">
        <v>31461</v>
      </c>
      <c r="I116" s="8">
        <v>42198</v>
      </c>
      <c r="J116" s="1">
        <v>0.70833333333333337</v>
      </c>
      <c r="K116">
        <v>31461</v>
      </c>
      <c r="L116">
        <v>1</v>
      </c>
      <c r="M116" t="s">
        <v>767</v>
      </c>
      <c r="O116" t="s">
        <v>15</v>
      </c>
      <c r="P116" t="s">
        <v>764</v>
      </c>
      <c r="Q116">
        <v>20240460441</v>
      </c>
      <c r="R116" t="s">
        <v>765</v>
      </c>
      <c r="S116" t="s">
        <v>5</v>
      </c>
      <c r="T116">
        <v>3300</v>
      </c>
      <c r="U116" t="s">
        <v>6</v>
      </c>
      <c r="V116" t="s">
        <v>7</v>
      </c>
      <c r="W116">
        <v>376</v>
      </c>
      <c r="X116">
        <v>154608181</v>
      </c>
      <c r="Z116">
        <v>9</v>
      </c>
      <c r="AA116">
        <v>48471</v>
      </c>
      <c r="AB116">
        <v>48471</v>
      </c>
      <c r="AC116">
        <v>0</v>
      </c>
      <c r="AD116">
        <v>100</v>
      </c>
      <c r="AE116">
        <v>37018</v>
      </c>
      <c r="AF116">
        <v>0</v>
      </c>
      <c r="AG116" t="s">
        <v>1213</v>
      </c>
      <c r="AH116" t="s">
        <v>10</v>
      </c>
    </row>
    <row r="117" spans="1:34" x14ac:dyDescent="0.25">
      <c r="A117">
        <v>21896</v>
      </c>
      <c r="B117" t="s">
        <v>2097</v>
      </c>
      <c r="C117" t="s">
        <v>1770</v>
      </c>
      <c r="D117">
        <v>2013</v>
      </c>
      <c r="E117" t="s">
        <v>1128</v>
      </c>
      <c r="F117" s="8">
        <v>42198</v>
      </c>
      <c r="G117" s="1">
        <v>0.5</v>
      </c>
      <c r="H117">
        <v>83495</v>
      </c>
      <c r="I117" s="8">
        <v>42199</v>
      </c>
      <c r="J117" s="1">
        <v>0.54166666666666663</v>
      </c>
      <c r="K117">
        <v>83495</v>
      </c>
      <c r="L117">
        <v>1</v>
      </c>
      <c r="M117" t="s">
        <v>76</v>
      </c>
      <c r="O117" t="s">
        <v>15</v>
      </c>
      <c r="P117" t="s">
        <v>2098</v>
      </c>
      <c r="Q117">
        <v>20121183421</v>
      </c>
      <c r="R117" t="s">
        <v>2099</v>
      </c>
      <c r="S117" t="s">
        <v>5</v>
      </c>
      <c r="T117">
        <v>3300</v>
      </c>
      <c r="U117" t="s">
        <v>6</v>
      </c>
      <c r="V117" t="s">
        <v>7</v>
      </c>
      <c r="W117">
        <v>376</v>
      </c>
      <c r="X117">
        <v>154506113</v>
      </c>
      <c r="Z117">
        <v>9</v>
      </c>
      <c r="AA117">
        <v>42727</v>
      </c>
      <c r="AB117">
        <v>123908</v>
      </c>
      <c r="AC117">
        <v>0</v>
      </c>
      <c r="AD117">
        <v>290</v>
      </c>
      <c r="AE117">
        <v>502226</v>
      </c>
      <c r="AF117">
        <v>0</v>
      </c>
      <c r="AG117" t="s">
        <v>1213</v>
      </c>
      <c r="AH117" t="s">
        <v>1722</v>
      </c>
    </row>
    <row r="118" spans="1:34" x14ac:dyDescent="0.25">
      <c r="A118">
        <v>21894</v>
      </c>
      <c r="B118" t="s">
        <v>2100</v>
      </c>
      <c r="C118" t="s">
        <v>2101</v>
      </c>
      <c r="D118">
        <v>2014</v>
      </c>
      <c r="E118" t="s">
        <v>1128</v>
      </c>
      <c r="F118" s="8">
        <v>42198</v>
      </c>
      <c r="G118" s="1">
        <v>0.35416666666666669</v>
      </c>
      <c r="H118">
        <v>19771</v>
      </c>
      <c r="I118" s="8">
        <v>42198</v>
      </c>
      <c r="J118" s="1">
        <v>0.54166666666666663</v>
      </c>
      <c r="K118">
        <v>19771</v>
      </c>
      <c r="L118">
        <v>1</v>
      </c>
      <c r="M118" t="s">
        <v>76</v>
      </c>
      <c r="O118" t="s">
        <v>2</v>
      </c>
      <c r="P118" t="s">
        <v>1773</v>
      </c>
      <c r="Q118">
        <v>30598218095</v>
      </c>
      <c r="R118" t="s">
        <v>1774</v>
      </c>
      <c r="S118" t="s">
        <v>1775</v>
      </c>
      <c r="T118">
        <v>3304</v>
      </c>
      <c r="U118" t="s">
        <v>6</v>
      </c>
      <c r="V118" t="s">
        <v>7</v>
      </c>
      <c r="W118">
        <v>3751</v>
      </c>
      <c r="X118">
        <v>431526</v>
      </c>
      <c r="Z118">
        <v>9</v>
      </c>
      <c r="AA118">
        <v>42727</v>
      </c>
      <c r="AB118">
        <v>93999</v>
      </c>
      <c r="AC118">
        <v>0</v>
      </c>
      <c r="AD118">
        <v>220</v>
      </c>
      <c r="AE118">
        <v>447000</v>
      </c>
      <c r="AF118">
        <v>0</v>
      </c>
      <c r="AG118" t="s">
        <v>1213</v>
      </c>
      <c r="AH118" t="s">
        <v>1722</v>
      </c>
    </row>
    <row r="119" spans="1:34" x14ac:dyDescent="0.25">
      <c r="A119">
        <v>21892</v>
      </c>
      <c r="B119" t="s">
        <v>1836</v>
      </c>
      <c r="C119" t="s">
        <v>1837</v>
      </c>
      <c r="D119">
        <v>2015</v>
      </c>
      <c r="E119" t="s">
        <v>1128</v>
      </c>
      <c r="F119" s="8">
        <v>42198</v>
      </c>
      <c r="G119" s="1">
        <v>0.38541666666666669</v>
      </c>
      <c r="H119">
        <v>76940</v>
      </c>
      <c r="I119" s="8">
        <v>42199</v>
      </c>
      <c r="J119" s="1">
        <v>0.75</v>
      </c>
      <c r="K119">
        <v>76940</v>
      </c>
      <c r="L119">
        <v>1</v>
      </c>
      <c r="M119" t="s">
        <v>2102</v>
      </c>
      <c r="O119" t="s">
        <v>15</v>
      </c>
      <c r="P119" t="s">
        <v>1838</v>
      </c>
      <c r="Q119">
        <v>20924372371</v>
      </c>
      <c r="R119" t="s">
        <v>1839</v>
      </c>
      <c r="S119" t="s">
        <v>1840</v>
      </c>
      <c r="T119">
        <v>3328</v>
      </c>
      <c r="U119" t="s">
        <v>6</v>
      </c>
      <c r="V119" t="s">
        <v>7</v>
      </c>
      <c r="W119">
        <v>3743</v>
      </c>
      <c r="X119">
        <v>461032</v>
      </c>
      <c r="Z119">
        <v>9</v>
      </c>
      <c r="AA119">
        <v>42727</v>
      </c>
      <c r="AB119">
        <v>42727</v>
      </c>
      <c r="AC119">
        <v>0</v>
      </c>
      <c r="AD119">
        <v>100</v>
      </c>
      <c r="AE119">
        <v>23562</v>
      </c>
      <c r="AF119">
        <v>66589</v>
      </c>
      <c r="AG119" t="s">
        <v>1213</v>
      </c>
      <c r="AH119" t="s">
        <v>1841</v>
      </c>
    </row>
    <row r="120" spans="1:34" x14ac:dyDescent="0.25">
      <c r="A120">
        <v>21889</v>
      </c>
      <c r="B120" t="s">
        <v>2103</v>
      </c>
      <c r="C120" t="s">
        <v>1805</v>
      </c>
      <c r="D120">
        <v>2009</v>
      </c>
      <c r="E120" t="s">
        <v>1128</v>
      </c>
      <c r="F120" s="8">
        <v>42198</v>
      </c>
      <c r="G120" s="1">
        <v>0.33333333333333331</v>
      </c>
      <c r="H120">
        <v>290000</v>
      </c>
      <c r="I120" s="8">
        <v>42199</v>
      </c>
      <c r="J120" s="1">
        <v>0.75</v>
      </c>
      <c r="K120">
        <v>290000</v>
      </c>
      <c r="L120">
        <v>1</v>
      </c>
      <c r="M120" t="s">
        <v>2104</v>
      </c>
      <c r="N120" t="s">
        <v>2105</v>
      </c>
      <c r="O120" t="s">
        <v>15</v>
      </c>
      <c r="P120" t="s">
        <v>2106</v>
      </c>
      <c r="Q120">
        <v>20122113044</v>
      </c>
      <c r="R120" t="s">
        <v>2107</v>
      </c>
      <c r="S120" t="s">
        <v>5</v>
      </c>
      <c r="T120">
        <v>3300</v>
      </c>
      <c r="U120" t="s">
        <v>6</v>
      </c>
      <c r="V120" t="s">
        <v>7</v>
      </c>
      <c r="W120">
        <v>376</v>
      </c>
      <c r="X120">
        <v>4430940</v>
      </c>
      <c r="Z120">
        <v>9</v>
      </c>
      <c r="AA120">
        <v>42727</v>
      </c>
      <c r="AB120">
        <v>85454</v>
      </c>
      <c r="AC120">
        <v>0</v>
      </c>
      <c r="AD120">
        <v>200</v>
      </c>
      <c r="AE120">
        <v>1781</v>
      </c>
      <c r="AF120">
        <v>0</v>
      </c>
      <c r="AG120" t="s">
        <v>1213</v>
      </c>
      <c r="AH120" t="s">
        <v>101</v>
      </c>
    </row>
    <row r="121" spans="1:34" x14ac:dyDescent="0.25">
      <c r="A121">
        <v>21887</v>
      </c>
      <c r="B121" t="s">
        <v>2108</v>
      </c>
      <c r="C121" t="s">
        <v>2109</v>
      </c>
      <c r="D121">
        <v>2015</v>
      </c>
      <c r="E121" t="s">
        <v>1128</v>
      </c>
      <c r="F121" s="8">
        <v>42195</v>
      </c>
      <c r="G121" s="1">
        <v>0.33333333333333331</v>
      </c>
      <c r="H121">
        <v>3862</v>
      </c>
      <c r="I121" s="8">
        <v>42195</v>
      </c>
      <c r="J121" s="1">
        <v>0.50138888888888888</v>
      </c>
      <c r="K121">
        <v>3862</v>
      </c>
      <c r="L121">
        <v>1</v>
      </c>
      <c r="M121" t="s">
        <v>2110</v>
      </c>
      <c r="O121" t="s">
        <v>2</v>
      </c>
      <c r="P121" t="s">
        <v>2111</v>
      </c>
      <c r="Q121">
        <v>13758053</v>
      </c>
      <c r="R121" t="s">
        <v>2112</v>
      </c>
      <c r="S121" t="s">
        <v>5</v>
      </c>
      <c r="T121">
        <v>3300</v>
      </c>
      <c r="U121" t="s">
        <v>6</v>
      </c>
      <c r="V121" t="s">
        <v>7</v>
      </c>
      <c r="W121">
        <v>-376</v>
      </c>
      <c r="X121">
        <v>4623701</v>
      </c>
      <c r="Z121">
        <v>9</v>
      </c>
      <c r="AA121">
        <v>42727</v>
      </c>
      <c r="AB121">
        <v>21364</v>
      </c>
      <c r="AC121">
        <v>0</v>
      </c>
      <c r="AD121">
        <v>50</v>
      </c>
      <c r="AE121">
        <v>3490</v>
      </c>
      <c r="AF121">
        <v>0</v>
      </c>
      <c r="AG121" t="s">
        <v>1213</v>
      </c>
      <c r="AH121" t="s">
        <v>1722</v>
      </c>
    </row>
    <row r="122" spans="1:34" x14ac:dyDescent="0.25">
      <c r="A122">
        <v>21886</v>
      </c>
      <c r="B122" t="s">
        <v>2113</v>
      </c>
      <c r="C122" t="s">
        <v>1763</v>
      </c>
      <c r="D122">
        <v>2015</v>
      </c>
      <c r="E122" t="s">
        <v>1128</v>
      </c>
      <c r="F122" s="8">
        <v>42192</v>
      </c>
      <c r="G122" s="1">
        <v>0.34375</v>
      </c>
      <c r="H122">
        <v>6447</v>
      </c>
      <c r="I122" s="8">
        <v>42195</v>
      </c>
      <c r="J122" s="1">
        <v>0.5</v>
      </c>
      <c r="K122">
        <v>6447</v>
      </c>
      <c r="L122">
        <v>1</v>
      </c>
      <c r="M122" t="s">
        <v>2114</v>
      </c>
      <c r="O122" t="s">
        <v>2</v>
      </c>
      <c r="P122" t="s">
        <v>2115</v>
      </c>
      <c r="Q122">
        <v>30999145783</v>
      </c>
      <c r="R122" t="s">
        <v>1719</v>
      </c>
      <c r="S122" t="s">
        <v>99</v>
      </c>
      <c r="T122">
        <v>3380</v>
      </c>
      <c r="U122" t="s">
        <v>6</v>
      </c>
      <c r="V122" t="s">
        <v>7</v>
      </c>
      <c r="W122">
        <v>3751</v>
      </c>
      <c r="X122">
        <v>421787</v>
      </c>
      <c r="Z122">
        <v>9</v>
      </c>
      <c r="AA122">
        <v>42727</v>
      </c>
      <c r="AB122">
        <v>21364</v>
      </c>
      <c r="AC122">
        <v>0</v>
      </c>
      <c r="AD122">
        <v>50</v>
      </c>
      <c r="AE122">
        <v>3490</v>
      </c>
      <c r="AF122">
        <v>0</v>
      </c>
      <c r="AG122" t="s">
        <v>1213</v>
      </c>
      <c r="AH122" t="s">
        <v>1722</v>
      </c>
    </row>
    <row r="123" spans="1:34" x14ac:dyDescent="0.25">
      <c r="A123">
        <v>21885</v>
      </c>
      <c r="B123" t="s">
        <v>2116</v>
      </c>
      <c r="C123" t="s">
        <v>2117</v>
      </c>
      <c r="D123">
        <v>2015</v>
      </c>
      <c r="E123" t="s">
        <v>1128</v>
      </c>
      <c r="F123" s="8">
        <v>42195</v>
      </c>
      <c r="G123" s="1">
        <v>0.35416666666666669</v>
      </c>
      <c r="H123">
        <v>5086</v>
      </c>
      <c r="I123" s="8">
        <v>42195</v>
      </c>
      <c r="J123" s="1">
        <v>0.39583333333333331</v>
      </c>
      <c r="K123">
        <v>5086</v>
      </c>
      <c r="L123">
        <v>1</v>
      </c>
      <c r="M123" t="s">
        <v>2118</v>
      </c>
      <c r="O123" t="s">
        <v>15</v>
      </c>
      <c r="P123" t="s">
        <v>2119</v>
      </c>
      <c r="Q123">
        <v>30710901771</v>
      </c>
      <c r="R123" t="s">
        <v>2120</v>
      </c>
      <c r="S123" t="s">
        <v>5</v>
      </c>
      <c r="U123" t="s">
        <v>6</v>
      </c>
      <c r="V123" t="s">
        <v>7</v>
      </c>
      <c r="W123">
        <v>376</v>
      </c>
      <c r="X123">
        <v>154323557</v>
      </c>
      <c r="Z123">
        <v>9</v>
      </c>
      <c r="AA123">
        <v>42727</v>
      </c>
      <c r="AB123">
        <v>64091</v>
      </c>
      <c r="AC123">
        <v>0</v>
      </c>
      <c r="AD123">
        <v>150</v>
      </c>
      <c r="AE123">
        <v>232377</v>
      </c>
      <c r="AF123">
        <v>0</v>
      </c>
      <c r="AG123" t="s">
        <v>1213</v>
      </c>
      <c r="AH123" t="s">
        <v>101</v>
      </c>
    </row>
    <row r="124" spans="1:34" x14ac:dyDescent="0.25">
      <c r="A124">
        <v>21884</v>
      </c>
      <c r="B124" t="s">
        <v>2121</v>
      </c>
      <c r="C124">
        <v>1720</v>
      </c>
      <c r="D124">
        <v>2013</v>
      </c>
      <c r="E124" t="s">
        <v>1128</v>
      </c>
      <c r="F124" s="8">
        <v>42195</v>
      </c>
      <c r="G124" s="1">
        <v>0.34375</v>
      </c>
      <c r="H124">
        <v>62405</v>
      </c>
      <c r="I124" s="8">
        <v>42195</v>
      </c>
      <c r="J124" s="1">
        <v>0.70833333333333337</v>
      </c>
      <c r="K124">
        <v>62405</v>
      </c>
      <c r="L124">
        <v>1</v>
      </c>
      <c r="M124" t="s">
        <v>2122</v>
      </c>
      <c r="O124" t="s">
        <v>15</v>
      </c>
      <c r="P124" t="s">
        <v>525</v>
      </c>
      <c r="Q124">
        <v>33672410199</v>
      </c>
      <c r="R124" t="s">
        <v>526</v>
      </c>
      <c r="S124" t="s">
        <v>5</v>
      </c>
      <c r="T124">
        <v>3300</v>
      </c>
      <c r="U124" t="s">
        <v>6</v>
      </c>
      <c r="V124" t="s">
        <v>7</v>
      </c>
      <c r="W124">
        <v>376</v>
      </c>
      <c r="X124">
        <v>4468100</v>
      </c>
      <c r="Y124" t="s">
        <v>527</v>
      </c>
      <c r="Z124">
        <v>9</v>
      </c>
      <c r="AA124">
        <v>42727</v>
      </c>
      <c r="AB124">
        <v>145272</v>
      </c>
      <c r="AC124">
        <v>0</v>
      </c>
      <c r="AD124">
        <v>340</v>
      </c>
      <c r="AE124">
        <v>1014171</v>
      </c>
      <c r="AF124">
        <v>66589</v>
      </c>
      <c r="AG124" t="s">
        <v>1213</v>
      </c>
      <c r="AH124" t="s">
        <v>101</v>
      </c>
    </row>
    <row r="125" spans="1:34" x14ac:dyDescent="0.25">
      <c r="A125">
        <v>21883</v>
      </c>
      <c r="B125" t="s">
        <v>1730</v>
      </c>
      <c r="C125" t="s">
        <v>1731</v>
      </c>
      <c r="D125">
        <v>2008</v>
      </c>
      <c r="E125" t="s">
        <v>1128</v>
      </c>
      <c r="F125" s="8">
        <v>42195</v>
      </c>
      <c r="G125" s="1">
        <v>0.33333333333333331</v>
      </c>
      <c r="H125">
        <v>712578</v>
      </c>
      <c r="I125" s="8">
        <v>42195</v>
      </c>
      <c r="J125" s="1">
        <v>0.54166666666666663</v>
      </c>
      <c r="K125">
        <v>712578</v>
      </c>
      <c r="L125">
        <v>1</v>
      </c>
      <c r="M125" t="s">
        <v>2123</v>
      </c>
      <c r="O125" t="s">
        <v>15</v>
      </c>
      <c r="P125" t="s">
        <v>1733</v>
      </c>
      <c r="Q125">
        <v>30672447115</v>
      </c>
      <c r="R125" t="s">
        <v>1734</v>
      </c>
      <c r="S125" t="s">
        <v>45</v>
      </c>
      <c r="T125">
        <v>3370</v>
      </c>
      <c r="U125" t="s">
        <v>6</v>
      </c>
      <c r="V125" t="s">
        <v>7</v>
      </c>
      <c r="W125">
        <v>3757</v>
      </c>
      <c r="X125">
        <v>15460208</v>
      </c>
      <c r="Z125">
        <v>9</v>
      </c>
      <c r="AA125">
        <v>42727</v>
      </c>
      <c r="AB125">
        <v>252089</v>
      </c>
      <c r="AC125">
        <v>0</v>
      </c>
      <c r="AD125">
        <v>590</v>
      </c>
      <c r="AE125">
        <v>583452</v>
      </c>
      <c r="AF125">
        <v>255086</v>
      </c>
      <c r="AG125" t="s">
        <v>1213</v>
      </c>
      <c r="AH125" t="s">
        <v>101</v>
      </c>
    </row>
    <row r="126" spans="1:34" x14ac:dyDescent="0.25">
      <c r="A126">
        <v>21879</v>
      </c>
      <c r="B126" t="s">
        <v>2124</v>
      </c>
      <c r="C126" t="s">
        <v>2125</v>
      </c>
      <c r="D126">
        <v>2015</v>
      </c>
      <c r="E126" t="s">
        <v>1128</v>
      </c>
      <c r="F126" s="8">
        <v>42193</v>
      </c>
      <c r="G126" s="1">
        <v>0.58333333333333337</v>
      </c>
      <c r="H126">
        <v>2244</v>
      </c>
      <c r="I126" s="8">
        <v>42193</v>
      </c>
      <c r="J126" s="1">
        <v>0.60416666666666663</v>
      </c>
      <c r="K126">
        <v>2244</v>
      </c>
      <c r="L126">
        <v>1</v>
      </c>
      <c r="M126" t="s">
        <v>2126</v>
      </c>
      <c r="O126" t="s">
        <v>15</v>
      </c>
      <c r="P126" t="s">
        <v>2127</v>
      </c>
      <c r="Q126">
        <v>30710566824</v>
      </c>
      <c r="R126" t="s">
        <v>2128</v>
      </c>
      <c r="S126" t="s">
        <v>5</v>
      </c>
      <c r="T126">
        <v>3300</v>
      </c>
      <c r="U126" t="s">
        <v>6</v>
      </c>
      <c r="V126" t="s">
        <v>7</v>
      </c>
      <c r="W126">
        <v>15453</v>
      </c>
      <c r="X126">
        <v>5708</v>
      </c>
      <c r="Z126">
        <v>9</v>
      </c>
      <c r="AA126">
        <v>42727</v>
      </c>
      <c r="AB126">
        <v>34182</v>
      </c>
      <c r="AC126">
        <v>0</v>
      </c>
      <c r="AD126">
        <v>80</v>
      </c>
      <c r="AE126">
        <v>664782</v>
      </c>
      <c r="AF126">
        <v>0</v>
      </c>
      <c r="AG126" t="s">
        <v>1213</v>
      </c>
      <c r="AH126" t="s">
        <v>1722</v>
      </c>
    </row>
    <row r="127" spans="1:34" x14ac:dyDescent="0.25">
      <c r="A127">
        <v>21876</v>
      </c>
      <c r="B127" t="s">
        <v>2129</v>
      </c>
      <c r="C127" t="s">
        <v>2130</v>
      </c>
      <c r="D127">
        <v>2013</v>
      </c>
      <c r="E127" t="s">
        <v>1128</v>
      </c>
      <c r="F127" s="8">
        <v>42193</v>
      </c>
      <c r="G127" s="1">
        <v>0.375</v>
      </c>
      <c r="H127">
        <v>212132</v>
      </c>
      <c r="I127" s="8">
        <v>42193</v>
      </c>
      <c r="J127" s="1">
        <v>0.625</v>
      </c>
      <c r="K127">
        <v>212132</v>
      </c>
      <c r="L127">
        <v>1</v>
      </c>
      <c r="M127" t="s">
        <v>2131</v>
      </c>
      <c r="O127" t="s">
        <v>15</v>
      </c>
      <c r="P127" t="s">
        <v>1929</v>
      </c>
      <c r="Q127">
        <v>30551314541</v>
      </c>
      <c r="R127" t="s">
        <v>1930</v>
      </c>
      <c r="S127" t="s">
        <v>1781</v>
      </c>
      <c r="T127">
        <v>1161</v>
      </c>
      <c r="U127" t="s">
        <v>117</v>
      </c>
      <c r="V127" t="s">
        <v>7</v>
      </c>
      <c r="W127" t="s">
        <v>118</v>
      </c>
      <c r="X127">
        <v>532376115</v>
      </c>
      <c r="Z127">
        <v>9</v>
      </c>
      <c r="AA127">
        <v>42727</v>
      </c>
      <c r="AB127">
        <v>187999</v>
      </c>
      <c r="AC127">
        <v>0</v>
      </c>
      <c r="AD127">
        <v>440</v>
      </c>
      <c r="AE127">
        <v>864786</v>
      </c>
      <c r="AF127">
        <v>0</v>
      </c>
      <c r="AG127" t="s">
        <v>1213</v>
      </c>
      <c r="AH127" t="s">
        <v>101</v>
      </c>
    </row>
    <row r="128" spans="1:34" x14ac:dyDescent="0.25">
      <c r="A128">
        <v>21874</v>
      </c>
      <c r="B128" t="s">
        <v>1559</v>
      </c>
      <c r="C128" t="s">
        <v>1157</v>
      </c>
      <c r="D128">
        <v>2008</v>
      </c>
      <c r="E128" t="s">
        <v>1128</v>
      </c>
      <c r="F128" s="8">
        <v>42193</v>
      </c>
      <c r="G128" s="1">
        <v>0.33333333333333331</v>
      </c>
      <c r="H128">
        <v>109736</v>
      </c>
      <c r="I128" s="8">
        <v>42193</v>
      </c>
      <c r="J128" s="1">
        <v>0.54166666666666663</v>
      </c>
      <c r="K128">
        <v>109736</v>
      </c>
      <c r="L128">
        <v>1</v>
      </c>
      <c r="M128" t="s">
        <v>2132</v>
      </c>
      <c r="N128" t="s">
        <v>2133</v>
      </c>
      <c r="O128" t="s">
        <v>15</v>
      </c>
      <c r="P128" t="s">
        <v>485</v>
      </c>
      <c r="Q128">
        <v>20075420235</v>
      </c>
      <c r="R128" t="s">
        <v>486</v>
      </c>
      <c r="S128" t="s">
        <v>304</v>
      </c>
      <c r="T128">
        <v>3350</v>
      </c>
      <c r="U128" t="s">
        <v>6</v>
      </c>
      <c r="V128" t="s">
        <v>7</v>
      </c>
      <c r="W128">
        <v>3758</v>
      </c>
      <c r="X128">
        <v>422726</v>
      </c>
      <c r="Z128">
        <v>9</v>
      </c>
      <c r="AA128">
        <v>48471</v>
      </c>
      <c r="AB128">
        <v>121178</v>
      </c>
      <c r="AC128">
        <v>0</v>
      </c>
      <c r="AD128">
        <v>250</v>
      </c>
      <c r="AE128">
        <v>0</v>
      </c>
      <c r="AF128">
        <v>0</v>
      </c>
      <c r="AG128" t="s">
        <v>1213</v>
      </c>
      <c r="AH128" t="s">
        <v>10</v>
      </c>
    </row>
    <row r="129" spans="1:34" x14ac:dyDescent="0.25">
      <c r="A129">
        <v>21873</v>
      </c>
      <c r="B129" t="s">
        <v>1665</v>
      </c>
      <c r="C129" t="s">
        <v>1174</v>
      </c>
      <c r="D129">
        <v>2013</v>
      </c>
      <c r="E129" t="s">
        <v>1128</v>
      </c>
      <c r="F129" s="8">
        <v>42193</v>
      </c>
      <c r="G129" s="1">
        <v>0.33333333333333331</v>
      </c>
      <c r="H129">
        <v>70813</v>
      </c>
      <c r="I129" s="8">
        <v>42192</v>
      </c>
      <c r="J129" s="1">
        <v>0.64097222222222217</v>
      </c>
      <c r="K129">
        <v>70813</v>
      </c>
      <c r="L129">
        <v>1</v>
      </c>
      <c r="M129" t="s">
        <v>21</v>
      </c>
      <c r="O129" t="s">
        <v>15</v>
      </c>
      <c r="P129" t="s">
        <v>726</v>
      </c>
      <c r="Q129">
        <v>20058215865</v>
      </c>
      <c r="R129" t="s">
        <v>727</v>
      </c>
      <c r="S129" t="s">
        <v>728</v>
      </c>
      <c r="T129">
        <v>3228</v>
      </c>
      <c r="U129" t="s">
        <v>729</v>
      </c>
      <c r="V129" t="s">
        <v>7</v>
      </c>
      <c r="W129">
        <v>345</v>
      </c>
      <c r="X129">
        <v>156620964</v>
      </c>
      <c r="Z129">
        <v>9</v>
      </c>
      <c r="AA129">
        <v>48471</v>
      </c>
      <c r="AB129">
        <v>213272</v>
      </c>
      <c r="AC129">
        <v>0</v>
      </c>
      <c r="AD129">
        <v>440</v>
      </c>
      <c r="AE129">
        <v>233379</v>
      </c>
      <c r="AF129">
        <v>0</v>
      </c>
      <c r="AG129" t="s">
        <v>1213</v>
      </c>
      <c r="AH129" t="s">
        <v>10</v>
      </c>
    </row>
    <row r="130" spans="1:34" x14ac:dyDescent="0.25">
      <c r="A130">
        <v>21871</v>
      </c>
      <c r="B130" t="s">
        <v>2134</v>
      </c>
      <c r="C130" t="s">
        <v>1837</v>
      </c>
      <c r="D130">
        <v>2014</v>
      </c>
      <c r="E130" t="s">
        <v>1128</v>
      </c>
      <c r="F130" s="8">
        <v>42192</v>
      </c>
      <c r="G130" s="1">
        <v>0.58333333333333337</v>
      </c>
      <c r="H130">
        <v>52230</v>
      </c>
      <c r="I130" s="8">
        <v>42192</v>
      </c>
      <c r="J130" s="1">
        <v>0.72916666666666663</v>
      </c>
      <c r="K130">
        <v>52230</v>
      </c>
      <c r="L130">
        <v>1</v>
      </c>
      <c r="M130" t="s">
        <v>76</v>
      </c>
      <c r="O130" t="s">
        <v>15</v>
      </c>
      <c r="P130" t="s">
        <v>2135</v>
      </c>
      <c r="Q130">
        <v>30571968734</v>
      </c>
      <c r="R130" t="s">
        <v>2136</v>
      </c>
      <c r="S130" t="s">
        <v>5</v>
      </c>
      <c r="T130">
        <v>3300</v>
      </c>
      <c r="U130" t="s">
        <v>6</v>
      </c>
      <c r="V130" t="s">
        <v>7</v>
      </c>
      <c r="W130">
        <v>376</v>
      </c>
      <c r="X130">
        <v>4402013</v>
      </c>
      <c r="Z130">
        <v>9</v>
      </c>
      <c r="AA130">
        <v>42727</v>
      </c>
      <c r="AB130">
        <v>119636</v>
      </c>
      <c r="AC130">
        <v>0</v>
      </c>
      <c r="AD130">
        <v>280</v>
      </c>
      <c r="AE130">
        <v>166186</v>
      </c>
      <c r="AF130">
        <v>66589</v>
      </c>
      <c r="AG130" t="s">
        <v>1213</v>
      </c>
      <c r="AH130" t="s">
        <v>101</v>
      </c>
    </row>
    <row r="131" spans="1:34" x14ac:dyDescent="0.25">
      <c r="A131">
        <v>21868</v>
      </c>
      <c r="B131" t="s">
        <v>2137</v>
      </c>
      <c r="C131" t="s">
        <v>2101</v>
      </c>
      <c r="D131">
        <v>2013</v>
      </c>
      <c r="E131" t="s">
        <v>1128</v>
      </c>
      <c r="F131" s="8">
        <v>42192</v>
      </c>
      <c r="G131" s="1">
        <v>0.47500000000000003</v>
      </c>
      <c r="H131">
        <v>17986</v>
      </c>
      <c r="I131" s="8">
        <v>42193</v>
      </c>
      <c r="J131" s="1">
        <v>0.75</v>
      </c>
      <c r="K131">
        <v>17986</v>
      </c>
      <c r="L131">
        <v>1</v>
      </c>
      <c r="M131" t="s">
        <v>2138</v>
      </c>
      <c r="O131" t="s">
        <v>2</v>
      </c>
      <c r="P131" t="s">
        <v>2139</v>
      </c>
      <c r="Q131">
        <v>30672387120</v>
      </c>
      <c r="R131" t="s">
        <v>2140</v>
      </c>
      <c r="S131" t="s">
        <v>5</v>
      </c>
      <c r="U131" t="s">
        <v>6</v>
      </c>
      <c r="V131" t="s">
        <v>7</v>
      </c>
      <c r="W131">
        <v>376</v>
      </c>
      <c r="X131">
        <v>154246473</v>
      </c>
      <c r="Y131" t="s">
        <v>2141</v>
      </c>
      <c r="Z131">
        <v>9</v>
      </c>
      <c r="AA131">
        <v>42727</v>
      </c>
      <c r="AB131">
        <v>307634</v>
      </c>
      <c r="AC131">
        <v>0</v>
      </c>
      <c r="AD131">
        <v>720</v>
      </c>
      <c r="AE131">
        <v>2124087</v>
      </c>
      <c r="AF131">
        <v>0</v>
      </c>
      <c r="AG131" t="s">
        <v>1213</v>
      </c>
      <c r="AH131" t="s">
        <v>1722</v>
      </c>
    </row>
    <row r="132" spans="1:34" x14ac:dyDescent="0.25">
      <c r="A132">
        <v>21867</v>
      </c>
      <c r="B132" t="s">
        <v>2007</v>
      </c>
      <c r="C132" t="s">
        <v>1777</v>
      </c>
      <c r="D132">
        <v>2013</v>
      </c>
      <c r="E132" t="s">
        <v>1128</v>
      </c>
      <c r="F132" s="8">
        <v>42192</v>
      </c>
      <c r="G132" s="1">
        <v>0.41666666666666669</v>
      </c>
      <c r="H132">
        <v>77844</v>
      </c>
      <c r="I132" s="8">
        <v>42192</v>
      </c>
      <c r="J132" s="1">
        <v>0.73958333333333337</v>
      </c>
      <c r="K132">
        <v>77844</v>
      </c>
      <c r="L132">
        <v>1</v>
      </c>
      <c r="M132" t="s">
        <v>2142</v>
      </c>
      <c r="O132" t="s">
        <v>15</v>
      </c>
      <c r="P132" t="s">
        <v>2008</v>
      </c>
      <c r="Q132">
        <v>20392280244</v>
      </c>
      <c r="R132" t="s">
        <v>2009</v>
      </c>
      <c r="S132" t="s">
        <v>5</v>
      </c>
      <c r="T132">
        <v>3300</v>
      </c>
      <c r="U132" t="s">
        <v>6</v>
      </c>
      <c r="V132" t="s">
        <v>7</v>
      </c>
      <c r="W132">
        <v>376</v>
      </c>
      <c r="X132">
        <v>154634606</v>
      </c>
      <c r="Z132">
        <v>9</v>
      </c>
      <c r="AA132">
        <v>42727</v>
      </c>
      <c r="AB132">
        <v>68363</v>
      </c>
      <c r="AC132">
        <v>0</v>
      </c>
      <c r="AD132">
        <v>160</v>
      </c>
      <c r="AE132">
        <v>161249</v>
      </c>
      <c r="AF132">
        <v>0</v>
      </c>
      <c r="AG132" t="s">
        <v>1213</v>
      </c>
      <c r="AH132" t="s">
        <v>1722</v>
      </c>
    </row>
    <row r="133" spans="1:34" x14ac:dyDescent="0.25">
      <c r="A133">
        <v>21866</v>
      </c>
      <c r="B133" t="s">
        <v>1870</v>
      </c>
      <c r="C133" t="s">
        <v>1741</v>
      </c>
      <c r="D133">
        <v>2014</v>
      </c>
      <c r="E133" t="s">
        <v>1128</v>
      </c>
      <c r="F133" s="8">
        <v>42192</v>
      </c>
      <c r="G133" s="1">
        <v>0.35416666666666669</v>
      </c>
      <c r="H133">
        <v>33025</v>
      </c>
      <c r="I133" s="8">
        <v>42192</v>
      </c>
      <c r="J133" s="1">
        <v>0.72916666666666663</v>
      </c>
      <c r="K133">
        <v>33025</v>
      </c>
      <c r="L133">
        <v>1</v>
      </c>
      <c r="M133" t="s">
        <v>2143</v>
      </c>
      <c r="N133" t="s">
        <v>2144</v>
      </c>
      <c r="O133" t="s">
        <v>15</v>
      </c>
      <c r="P133" t="s">
        <v>1872</v>
      </c>
      <c r="Q133">
        <v>20230720984</v>
      </c>
      <c r="R133" t="s">
        <v>1873</v>
      </c>
      <c r="S133" t="s">
        <v>5</v>
      </c>
      <c r="T133">
        <v>3300</v>
      </c>
      <c r="U133" t="s">
        <v>6</v>
      </c>
      <c r="V133" t="s">
        <v>7</v>
      </c>
      <c r="W133">
        <v>3764</v>
      </c>
      <c r="X133">
        <v>15688760</v>
      </c>
      <c r="Y133" t="s">
        <v>1455</v>
      </c>
      <c r="Z133">
        <v>9</v>
      </c>
      <c r="AA133">
        <v>42727</v>
      </c>
      <c r="AB133">
        <v>140999</v>
      </c>
      <c r="AC133">
        <v>0</v>
      </c>
      <c r="AD133">
        <v>330</v>
      </c>
      <c r="AE133">
        <v>1091291</v>
      </c>
      <c r="AF133">
        <v>0</v>
      </c>
      <c r="AG133" t="s">
        <v>1213</v>
      </c>
      <c r="AH133" t="s">
        <v>1722</v>
      </c>
    </row>
    <row r="134" spans="1:34" x14ac:dyDescent="0.25">
      <c r="A134">
        <v>21863</v>
      </c>
      <c r="B134" t="s">
        <v>2145</v>
      </c>
      <c r="C134" t="s">
        <v>1763</v>
      </c>
      <c r="D134">
        <v>2013</v>
      </c>
      <c r="E134" t="s">
        <v>1128</v>
      </c>
      <c r="F134" s="8">
        <v>42192</v>
      </c>
      <c r="G134" s="1">
        <v>0.34375</v>
      </c>
      <c r="H134">
        <v>51947</v>
      </c>
      <c r="I134" s="8">
        <v>42192</v>
      </c>
      <c r="J134" s="1">
        <v>0.72916666666666663</v>
      </c>
      <c r="K134">
        <v>51947</v>
      </c>
      <c r="L134">
        <v>1</v>
      </c>
      <c r="M134" t="s">
        <v>2146</v>
      </c>
      <c r="O134" t="s">
        <v>15</v>
      </c>
      <c r="P134" t="s">
        <v>2147</v>
      </c>
      <c r="Q134">
        <v>30708597992</v>
      </c>
      <c r="R134" t="s">
        <v>2148</v>
      </c>
      <c r="S134" t="s">
        <v>5</v>
      </c>
      <c r="T134">
        <v>3300</v>
      </c>
      <c r="U134" t="s">
        <v>6</v>
      </c>
      <c r="V134" t="s">
        <v>7</v>
      </c>
      <c r="W134">
        <v>376</v>
      </c>
      <c r="X134">
        <v>4430584</v>
      </c>
      <c r="Z134">
        <v>9</v>
      </c>
      <c r="AA134">
        <v>42727</v>
      </c>
      <c r="AB134">
        <v>136726</v>
      </c>
      <c r="AC134">
        <v>0</v>
      </c>
      <c r="AD134">
        <v>320</v>
      </c>
      <c r="AE134">
        <v>603092</v>
      </c>
      <c r="AF134">
        <v>0</v>
      </c>
      <c r="AG134" t="s">
        <v>1213</v>
      </c>
      <c r="AH134" t="s">
        <v>1722</v>
      </c>
    </row>
    <row r="135" spans="1:34" x14ac:dyDescent="0.25">
      <c r="A135">
        <v>21862</v>
      </c>
      <c r="B135" t="s">
        <v>2149</v>
      </c>
      <c r="C135" t="s">
        <v>2150</v>
      </c>
      <c r="D135">
        <v>2014</v>
      </c>
      <c r="E135" t="s">
        <v>1128</v>
      </c>
      <c r="F135" s="8">
        <v>42192</v>
      </c>
      <c r="G135" s="1">
        <v>0.33333333333333331</v>
      </c>
      <c r="H135">
        <v>20227</v>
      </c>
      <c r="I135" s="8">
        <v>42192</v>
      </c>
      <c r="J135" s="1">
        <v>0.54166666666666663</v>
      </c>
      <c r="K135">
        <v>20227</v>
      </c>
      <c r="L135">
        <v>1</v>
      </c>
      <c r="M135" t="s">
        <v>2151</v>
      </c>
      <c r="O135" t="s">
        <v>15</v>
      </c>
      <c r="P135" t="s">
        <v>2152</v>
      </c>
      <c r="Q135">
        <v>30714402362</v>
      </c>
      <c r="R135" t="s">
        <v>2153</v>
      </c>
      <c r="S135" t="s">
        <v>5</v>
      </c>
      <c r="T135">
        <v>3300</v>
      </c>
      <c r="U135" t="s">
        <v>6</v>
      </c>
      <c r="V135" t="s">
        <v>7</v>
      </c>
      <c r="W135">
        <v>376</v>
      </c>
      <c r="X135">
        <v>154292121</v>
      </c>
      <c r="Z135">
        <v>9</v>
      </c>
      <c r="AA135">
        <v>42727</v>
      </c>
      <c r="AB135">
        <v>93999</v>
      </c>
      <c r="AC135">
        <v>0</v>
      </c>
      <c r="AD135">
        <v>220</v>
      </c>
      <c r="AE135">
        <v>426509</v>
      </c>
      <c r="AF135">
        <v>0</v>
      </c>
      <c r="AG135" t="s">
        <v>1213</v>
      </c>
      <c r="AH135" t="s">
        <v>1722</v>
      </c>
    </row>
    <row r="136" spans="1:34" x14ac:dyDescent="0.25">
      <c r="A136">
        <v>21861</v>
      </c>
      <c r="B136" t="s">
        <v>2154</v>
      </c>
      <c r="C136" t="s">
        <v>1913</v>
      </c>
      <c r="D136">
        <v>2011</v>
      </c>
      <c r="E136" t="s">
        <v>1128</v>
      </c>
      <c r="F136" s="8">
        <v>42191</v>
      </c>
      <c r="G136" s="1">
        <v>0.66666666666666663</v>
      </c>
      <c r="H136">
        <v>111443</v>
      </c>
      <c r="I136" s="8">
        <v>42191</v>
      </c>
      <c r="J136" s="1">
        <v>0.75</v>
      </c>
      <c r="K136">
        <v>111443</v>
      </c>
      <c r="L136">
        <v>1</v>
      </c>
      <c r="M136" t="s">
        <v>633</v>
      </c>
      <c r="O136" t="s">
        <v>15</v>
      </c>
      <c r="P136" t="s">
        <v>2155</v>
      </c>
      <c r="Q136">
        <v>20085430069</v>
      </c>
      <c r="R136" t="s">
        <v>2156</v>
      </c>
      <c r="S136" t="s">
        <v>5</v>
      </c>
      <c r="T136">
        <v>3300</v>
      </c>
      <c r="U136" t="s">
        <v>6</v>
      </c>
      <c r="V136" t="s">
        <v>7</v>
      </c>
      <c r="W136">
        <v>3764</v>
      </c>
      <c r="X136">
        <v>433763</v>
      </c>
      <c r="Z136">
        <v>9</v>
      </c>
      <c r="AA136">
        <v>42727</v>
      </c>
      <c r="AB136">
        <v>0</v>
      </c>
      <c r="AC136">
        <v>342188</v>
      </c>
      <c r="AD136">
        <v>0</v>
      </c>
      <c r="AE136">
        <v>330288</v>
      </c>
      <c r="AF136">
        <v>0</v>
      </c>
      <c r="AG136" t="s">
        <v>1213</v>
      </c>
      <c r="AH136" t="s">
        <v>1722</v>
      </c>
    </row>
    <row r="137" spans="1:34" x14ac:dyDescent="0.25">
      <c r="A137">
        <v>21860</v>
      </c>
      <c r="B137" t="s">
        <v>2157</v>
      </c>
      <c r="C137" t="s">
        <v>1783</v>
      </c>
      <c r="D137">
        <v>2015</v>
      </c>
      <c r="E137" t="s">
        <v>1128</v>
      </c>
      <c r="F137" s="8">
        <v>42191</v>
      </c>
      <c r="G137" s="1">
        <v>0.62916666666666665</v>
      </c>
      <c r="H137">
        <v>0</v>
      </c>
      <c r="I137" s="8">
        <v>42192</v>
      </c>
      <c r="J137" s="1">
        <v>0.70833333333333337</v>
      </c>
      <c r="K137">
        <v>0</v>
      </c>
      <c r="L137">
        <v>1</v>
      </c>
      <c r="M137" t="s">
        <v>2158</v>
      </c>
      <c r="N137" t="s">
        <v>2159</v>
      </c>
      <c r="O137" t="s">
        <v>15</v>
      </c>
      <c r="P137" t="s">
        <v>2160</v>
      </c>
      <c r="Q137">
        <v>27219826333</v>
      </c>
      <c r="R137" t="s">
        <v>2094</v>
      </c>
      <c r="S137" t="s">
        <v>142</v>
      </c>
      <c r="T137">
        <v>3315</v>
      </c>
      <c r="U137" t="s">
        <v>6</v>
      </c>
      <c r="V137" t="s">
        <v>7</v>
      </c>
      <c r="W137">
        <v>3754</v>
      </c>
      <c r="X137">
        <v>422155</v>
      </c>
      <c r="Z137">
        <v>9</v>
      </c>
      <c r="AA137">
        <v>42727</v>
      </c>
      <c r="AB137">
        <v>333271</v>
      </c>
      <c r="AC137">
        <v>0</v>
      </c>
      <c r="AD137">
        <v>780</v>
      </c>
      <c r="AE137">
        <v>224103</v>
      </c>
      <c r="AF137">
        <v>156680</v>
      </c>
      <c r="AG137" t="s">
        <v>1213</v>
      </c>
      <c r="AH137" t="s">
        <v>101</v>
      </c>
    </row>
    <row r="138" spans="1:34" x14ac:dyDescent="0.25">
      <c r="A138">
        <v>21858</v>
      </c>
      <c r="B138" t="s">
        <v>2161</v>
      </c>
      <c r="C138" t="s">
        <v>2162</v>
      </c>
      <c r="D138">
        <v>2014</v>
      </c>
      <c r="E138" t="s">
        <v>1128</v>
      </c>
      <c r="F138" s="8">
        <v>42191</v>
      </c>
      <c r="G138" s="1">
        <v>0.33333333333333331</v>
      </c>
      <c r="H138">
        <v>20483</v>
      </c>
      <c r="I138" s="8">
        <v>42191</v>
      </c>
      <c r="J138" s="1">
        <v>0.51527777777777783</v>
      </c>
      <c r="K138">
        <v>20483</v>
      </c>
      <c r="L138">
        <v>1</v>
      </c>
      <c r="M138" t="s">
        <v>2163</v>
      </c>
      <c r="O138" t="s">
        <v>15</v>
      </c>
      <c r="P138" t="s">
        <v>2164</v>
      </c>
      <c r="Q138">
        <v>30699252456</v>
      </c>
      <c r="R138" t="s">
        <v>2165</v>
      </c>
      <c r="S138" t="s">
        <v>2166</v>
      </c>
      <c r="T138">
        <v>5300</v>
      </c>
      <c r="U138" t="s">
        <v>2167</v>
      </c>
      <c r="V138" t="s">
        <v>7</v>
      </c>
      <c r="W138">
        <v>376</v>
      </c>
      <c r="X138">
        <v>154228309</v>
      </c>
      <c r="Z138">
        <v>9</v>
      </c>
      <c r="AA138">
        <v>42727</v>
      </c>
      <c r="AB138">
        <v>260635</v>
      </c>
      <c r="AC138">
        <v>0</v>
      </c>
      <c r="AD138">
        <v>610</v>
      </c>
      <c r="AE138">
        <v>79192</v>
      </c>
      <c r="AF138">
        <v>0</v>
      </c>
      <c r="AG138" t="s">
        <v>1213</v>
      </c>
      <c r="AH138" t="s">
        <v>101</v>
      </c>
    </row>
    <row r="139" spans="1:34" x14ac:dyDescent="0.25">
      <c r="A139">
        <v>21856</v>
      </c>
      <c r="B139" t="s">
        <v>1668</v>
      </c>
      <c r="C139" t="s">
        <v>1174</v>
      </c>
      <c r="D139">
        <v>2014</v>
      </c>
      <c r="E139" t="s">
        <v>1128</v>
      </c>
      <c r="F139" s="8">
        <v>42191</v>
      </c>
      <c r="G139" s="1">
        <v>0.45833333333333331</v>
      </c>
      <c r="H139">
        <v>13265</v>
      </c>
      <c r="I139" s="8">
        <v>42191</v>
      </c>
      <c r="J139" s="1">
        <v>0.66666666666666663</v>
      </c>
      <c r="K139">
        <v>13265</v>
      </c>
      <c r="L139">
        <v>1</v>
      </c>
      <c r="M139" t="s">
        <v>199</v>
      </c>
      <c r="O139" t="s">
        <v>15</v>
      </c>
      <c r="P139" t="s">
        <v>448</v>
      </c>
      <c r="Q139">
        <v>20132805564</v>
      </c>
      <c r="R139" t="s">
        <v>449</v>
      </c>
      <c r="S139" t="s">
        <v>142</v>
      </c>
      <c r="T139">
        <v>3315</v>
      </c>
      <c r="U139" t="s">
        <v>6</v>
      </c>
      <c r="V139" t="s">
        <v>7</v>
      </c>
      <c r="W139">
        <v>3754</v>
      </c>
      <c r="X139">
        <v>422091</v>
      </c>
      <c r="Z139">
        <v>9</v>
      </c>
      <c r="AA139">
        <v>48471</v>
      </c>
      <c r="AB139">
        <v>67859</v>
      </c>
      <c r="AC139">
        <v>0</v>
      </c>
      <c r="AD139">
        <v>140</v>
      </c>
      <c r="AE139">
        <v>386864</v>
      </c>
      <c r="AF139">
        <v>0</v>
      </c>
      <c r="AG139" t="s">
        <v>1213</v>
      </c>
      <c r="AH139" t="s">
        <v>10</v>
      </c>
    </row>
    <row r="140" spans="1:34" x14ac:dyDescent="0.25">
      <c r="A140">
        <v>21854</v>
      </c>
      <c r="B140" t="s">
        <v>2168</v>
      </c>
      <c r="C140" t="s">
        <v>1758</v>
      </c>
      <c r="D140">
        <v>2014</v>
      </c>
      <c r="E140" t="s">
        <v>1128</v>
      </c>
      <c r="F140" s="8">
        <v>42191</v>
      </c>
      <c r="G140" s="1">
        <v>0.36458333333333331</v>
      </c>
      <c r="H140">
        <v>40632</v>
      </c>
      <c r="I140" s="8">
        <v>42191</v>
      </c>
      <c r="J140" s="1">
        <v>0.71875</v>
      </c>
      <c r="K140">
        <v>40632</v>
      </c>
      <c r="L140">
        <v>1</v>
      </c>
      <c r="M140" t="s">
        <v>76</v>
      </c>
      <c r="O140" t="s">
        <v>15</v>
      </c>
      <c r="P140" t="s">
        <v>2169</v>
      </c>
      <c r="Q140">
        <v>30712096906</v>
      </c>
      <c r="R140" t="s">
        <v>2170</v>
      </c>
      <c r="S140" t="s">
        <v>5</v>
      </c>
      <c r="T140">
        <v>3300</v>
      </c>
      <c r="U140" t="s">
        <v>6</v>
      </c>
      <c r="V140" t="s">
        <v>7</v>
      </c>
      <c r="W140">
        <v>376</v>
      </c>
      <c r="X140">
        <v>4455210</v>
      </c>
      <c r="Y140" t="s">
        <v>2171</v>
      </c>
      <c r="Z140">
        <v>9</v>
      </c>
      <c r="AA140">
        <v>42727</v>
      </c>
      <c r="AB140">
        <v>85454</v>
      </c>
      <c r="AC140">
        <v>0</v>
      </c>
      <c r="AD140">
        <v>200</v>
      </c>
      <c r="AE140">
        <v>426509</v>
      </c>
      <c r="AF140">
        <v>0</v>
      </c>
      <c r="AG140" t="s">
        <v>1213</v>
      </c>
      <c r="AH140" t="s">
        <v>1722</v>
      </c>
    </row>
    <row r="141" spans="1:34" x14ac:dyDescent="0.25">
      <c r="A141">
        <v>21853</v>
      </c>
      <c r="B141" t="s">
        <v>1693</v>
      </c>
      <c r="C141" t="s">
        <v>1154</v>
      </c>
      <c r="D141">
        <v>2013</v>
      </c>
      <c r="E141" t="s">
        <v>1128</v>
      </c>
      <c r="F141" s="8">
        <v>42191</v>
      </c>
      <c r="G141" s="1">
        <v>0.375</v>
      </c>
      <c r="H141">
        <v>17999</v>
      </c>
      <c r="I141" s="8">
        <v>42191</v>
      </c>
      <c r="J141" s="1">
        <v>0.72916666666666663</v>
      </c>
      <c r="K141">
        <v>17999</v>
      </c>
      <c r="L141">
        <v>1</v>
      </c>
      <c r="M141" t="s">
        <v>346</v>
      </c>
      <c r="O141" t="s">
        <v>2</v>
      </c>
      <c r="P141" t="s">
        <v>591</v>
      </c>
      <c r="Q141">
        <v>20084073</v>
      </c>
      <c r="R141" t="s">
        <v>1694</v>
      </c>
      <c r="S141" t="s">
        <v>5</v>
      </c>
      <c r="T141">
        <v>3300</v>
      </c>
      <c r="U141" t="s">
        <v>6</v>
      </c>
      <c r="V141" t="s">
        <v>7</v>
      </c>
      <c r="W141" t="s">
        <v>593</v>
      </c>
      <c r="X141">
        <v>54658558</v>
      </c>
      <c r="Y141" t="s">
        <v>1455</v>
      </c>
      <c r="Z141">
        <v>9</v>
      </c>
      <c r="AA141">
        <v>48471</v>
      </c>
      <c r="AB141">
        <v>111483</v>
      </c>
      <c r="AC141">
        <v>65000</v>
      </c>
      <c r="AD141">
        <v>230</v>
      </c>
      <c r="AE141">
        <v>423187</v>
      </c>
      <c r="AF141">
        <v>0</v>
      </c>
      <c r="AG141" t="s">
        <v>1213</v>
      </c>
      <c r="AH141" t="s">
        <v>10</v>
      </c>
    </row>
    <row r="142" spans="1:34" x14ac:dyDescent="0.25">
      <c r="A142">
        <v>21848</v>
      </c>
      <c r="B142" t="s">
        <v>1878</v>
      </c>
      <c r="C142" t="s">
        <v>1741</v>
      </c>
      <c r="D142">
        <v>2013</v>
      </c>
      <c r="E142" t="s">
        <v>1128</v>
      </c>
      <c r="F142" s="8">
        <v>42191</v>
      </c>
      <c r="G142" s="1">
        <v>0.33333333333333331</v>
      </c>
      <c r="H142">
        <v>433229</v>
      </c>
      <c r="I142" s="8">
        <v>42191</v>
      </c>
      <c r="J142" s="1">
        <v>0.45833333333333331</v>
      </c>
      <c r="K142">
        <v>433229</v>
      </c>
      <c r="L142">
        <v>1</v>
      </c>
      <c r="M142" t="s">
        <v>76</v>
      </c>
      <c r="O142" t="s">
        <v>15</v>
      </c>
      <c r="P142" t="s">
        <v>1879</v>
      </c>
      <c r="Q142">
        <v>20135581926</v>
      </c>
      <c r="R142" t="s">
        <v>1880</v>
      </c>
      <c r="S142" t="s">
        <v>5</v>
      </c>
      <c r="T142">
        <v>3300</v>
      </c>
      <c r="U142" t="s">
        <v>6</v>
      </c>
      <c r="V142" t="s">
        <v>7</v>
      </c>
      <c r="W142">
        <v>376</v>
      </c>
      <c r="X142">
        <v>4434457</v>
      </c>
      <c r="Z142">
        <v>9</v>
      </c>
      <c r="AA142">
        <v>42727</v>
      </c>
      <c r="AB142">
        <v>136726</v>
      </c>
      <c r="AC142">
        <v>0</v>
      </c>
      <c r="AD142">
        <v>320</v>
      </c>
      <c r="AE142">
        <v>761323</v>
      </c>
      <c r="AF142">
        <v>0</v>
      </c>
      <c r="AG142" t="s">
        <v>1213</v>
      </c>
      <c r="AH142" t="s">
        <v>1722</v>
      </c>
    </row>
    <row r="143" spans="1:34" x14ac:dyDescent="0.25">
      <c r="A143">
        <v>21846</v>
      </c>
      <c r="B143" t="s">
        <v>2172</v>
      </c>
      <c r="C143" t="s">
        <v>1927</v>
      </c>
      <c r="D143">
        <v>2014</v>
      </c>
      <c r="E143" t="s">
        <v>1128</v>
      </c>
      <c r="F143" s="8">
        <v>42188</v>
      </c>
      <c r="G143" s="1">
        <v>0.4375</v>
      </c>
      <c r="H143">
        <v>100184</v>
      </c>
      <c r="I143" s="8">
        <v>42188</v>
      </c>
      <c r="J143" s="1">
        <v>0.72916666666666663</v>
      </c>
      <c r="K143">
        <v>100184</v>
      </c>
      <c r="L143">
        <v>1</v>
      </c>
      <c r="M143" t="s">
        <v>2173</v>
      </c>
      <c r="O143" t="s">
        <v>15</v>
      </c>
      <c r="P143" t="s">
        <v>1929</v>
      </c>
      <c r="Q143">
        <v>30551314541</v>
      </c>
      <c r="R143" t="s">
        <v>1930</v>
      </c>
      <c r="S143" t="s">
        <v>1781</v>
      </c>
      <c r="T143">
        <v>1161</v>
      </c>
      <c r="U143" t="s">
        <v>117</v>
      </c>
      <c r="V143" t="s">
        <v>7</v>
      </c>
      <c r="W143" t="s">
        <v>118</v>
      </c>
      <c r="X143">
        <v>532376115</v>
      </c>
      <c r="Z143">
        <v>9</v>
      </c>
      <c r="AA143">
        <v>42727</v>
      </c>
      <c r="AB143">
        <v>192272</v>
      </c>
      <c r="AC143">
        <v>0</v>
      </c>
      <c r="AD143">
        <v>450</v>
      </c>
      <c r="AE143">
        <v>496361</v>
      </c>
      <c r="AF143">
        <v>156680</v>
      </c>
      <c r="AG143" t="s">
        <v>1213</v>
      </c>
      <c r="AH143" t="s">
        <v>101</v>
      </c>
    </row>
    <row r="144" spans="1:34" x14ac:dyDescent="0.25">
      <c r="A144">
        <v>21844</v>
      </c>
      <c r="B144" t="s">
        <v>1528</v>
      </c>
      <c r="C144" t="s">
        <v>1147</v>
      </c>
      <c r="D144">
        <v>2014</v>
      </c>
      <c r="E144" t="s">
        <v>1128</v>
      </c>
      <c r="F144" s="8">
        <v>42188</v>
      </c>
      <c r="G144" s="1">
        <v>0.34375</v>
      </c>
      <c r="H144">
        <v>82774</v>
      </c>
      <c r="I144" s="8">
        <v>42188</v>
      </c>
      <c r="J144" s="1">
        <v>0.6875</v>
      </c>
      <c r="K144">
        <v>82774</v>
      </c>
      <c r="L144">
        <v>1</v>
      </c>
      <c r="M144" t="s">
        <v>2174</v>
      </c>
      <c r="N144" t="s">
        <v>2175</v>
      </c>
      <c r="O144" t="s">
        <v>15</v>
      </c>
      <c r="P144" t="s">
        <v>16</v>
      </c>
      <c r="Q144">
        <v>20111877794</v>
      </c>
      <c r="R144" t="s">
        <v>17</v>
      </c>
      <c r="S144" t="s">
        <v>5</v>
      </c>
      <c r="T144">
        <v>3300</v>
      </c>
      <c r="U144" t="s">
        <v>6</v>
      </c>
      <c r="V144" t="s">
        <v>7</v>
      </c>
      <c r="W144">
        <v>376</v>
      </c>
      <c r="X144">
        <v>459709815</v>
      </c>
      <c r="Z144">
        <v>9</v>
      </c>
      <c r="AA144">
        <v>42727</v>
      </c>
      <c r="AB144">
        <v>166635</v>
      </c>
      <c r="AC144">
        <v>0</v>
      </c>
      <c r="AD144">
        <v>390</v>
      </c>
      <c r="AE144">
        <v>473336</v>
      </c>
      <c r="AF144">
        <v>0</v>
      </c>
      <c r="AG144" t="s">
        <v>1213</v>
      </c>
      <c r="AH144" t="s">
        <v>10</v>
      </c>
    </row>
    <row r="145" spans="1:34" x14ac:dyDescent="0.25">
      <c r="A145">
        <v>21841</v>
      </c>
      <c r="B145" t="s">
        <v>2176</v>
      </c>
      <c r="C145" t="s">
        <v>1859</v>
      </c>
      <c r="D145">
        <v>2013</v>
      </c>
      <c r="E145" t="s">
        <v>1128</v>
      </c>
      <c r="F145" s="8">
        <v>42188</v>
      </c>
      <c r="G145" s="1">
        <v>0.35416666666666669</v>
      </c>
      <c r="H145">
        <v>23013</v>
      </c>
      <c r="I145" s="8">
        <v>42188</v>
      </c>
      <c r="J145" s="1">
        <v>0.54166666666666663</v>
      </c>
      <c r="K145">
        <v>23013</v>
      </c>
      <c r="L145">
        <v>1</v>
      </c>
      <c r="M145" t="s">
        <v>2177</v>
      </c>
      <c r="N145" t="s">
        <v>2178</v>
      </c>
      <c r="O145" t="s">
        <v>2179</v>
      </c>
      <c r="P145" t="s">
        <v>2180</v>
      </c>
      <c r="Q145">
        <v>30672367618</v>
      </c>
      <c r="R145" t="s">
        <v>2181</v>
      </c>
      <c r="S145" t="s">
        <v>5</v>
      </c>
      <c r="T145">
        <v>3300</v>
      </c>
      <c r="U145" t="s">
        <v>6</v>
      </c>
      <c r="V145" t="s">
        <v>7</v>
      </c>
      <c r="W145">
        <v>376</v>
      </c>
      <c r="X145">
        <v>154109196</v>
      </c>
      <c r="Z145">
        <v>9</v>
      </c>
      <c r="AA145">
        <v>42727</v>
      </c>
      <c r="AB145">
        <v>209362</v>
      </c>
      <c r="AC145">
        <v>0</v>
      </c>
      <c r="AD145">
        <v>490</v>
      </c>
      <c r="AE145">
        <v>1057114</v>
      </c>
      <c r="AF145">
        <v>120265</v>
      </c>
      <c r="AG145" t="s">
        <v>1213</v>
      </c>
      <c r="AH145" t="s">
        <v>101</v>
      </c>
    </row>
    <row r="146" spans="1:34" x14ac:dyDescent="0.25">
      <c r="A146">
        <v>21840</v>
      </c>
      <c r="B146" t="s">
        <v>1530</v>
      </c>
      <c r="C146" t="s">
        <v>1149</v>
      </c>
      <c r="D146">
        <v>2013</v>
      </c>
      <c r="E146" t="s">
        <v>1128</v>
      </c>
      <c r="F146" s="8">
        <v>42187</v>
      </c>
      <c r="G146" s="1">
        <v>0.33333333333333331</v>
      </c>
      <c r="H146">
        <v>26157</v>
      </c>
      <c r="I146" s="8">
        <v>42187</v>
      </c>
      <c r="J146" s="1">
        <v>0.68125000000000002</v>
      </c>
      <c r="K146">
        <v>26157</v>
      </c>
      <c r="L146">
        <v>1</v>
      </c>
      <c r="M146" t="s">
        <v>309</v>
      </c>
      <c r="O146" t="s">
        <v>15</v>
      </c>
      <c r="P146" t="s">
        <v>302</v>
      </c>
      <c r="Q146">
        <v>30687841081</v>
      </c>
      <c r="R146" t="s">
        <v>303</v>
      </c>
      <c r="S146" t="s">
        <v>304</v>
      </c>
      <c r="T146">
        <v>3350</v>
      </c>
      <c r="U146" t="s">
        <v>6</v>
      </c>
      <c r="V146" t="s">
        <v>7</v>
      </c>
      <c r="W146">
        <v>376</v>
      </c>
      <c r="X146">
        <v>4456516</v>
      </c>
      <c r="Z146">
        <v>9</v>
      </c>
      <c r="AA146">
        <v>42727</v>
      </c>
      <c r="AB146">
        <v>38454</v>
      </c>
      <c r="AC146">
        <v>907500</v>
      </c>
      <c r="AD146">
        <v>90</v>
      </c>
      <c r="AE146">
        <v>949523</v>
      </c>
      <c r="AF146">
        <v>0</v>
      </c>
      <c r="AG146" t="s">
        <v>1213</v>
      </c>
      <c r="AH146" t="s">
        <v>10</v>
      </c>
    </row>
    <row r="147" spans="1:34" x14ac:dyDescent="0.25">
      <c r="A147">
        <v>21838</v>
      </c>
      <c r="B147" t="s">
        <v>2182</v>
      </c>
      <c r="C147" t="s">
        <v>1805</v>
      </c>
      <c r="D147">
        <v>2014</v>
      </c>
      <c r="E147" t="s">
        <v>1128</v>
      </c>
      <c r="F147" s="8">
        <v>42187</v>
      </c>
      <c r="G147" s="1">
        <v>0.58333333333333337</v>
      </c>
      <c r="H147">
        <v>65091</v>
      </c>
      <c r="I147" s="8">
        <v>42187</v>
      </c>
      <c r="J147" s="1">
        <v>0.73958333333333337</v>
      </c>
      <c r="K147">
        <v>65091</v>
      </c>
      <c r="L147">
        <v>1</v>
      </c>
      <c r="M147" t="s">
        <v>2183</v>
      </c>
      <c r="O147" t="s">
        <v>15</v>
      </c>
      <c r="P147" t="s">
        <v>1883</v>
      </c>
      <c r="Q147">
        <v>30612310900</v>
      </c>
      <c r="R147" t="s">
        <v>1884</v>
      </c>
      <c r="S147" t="s">
        <v>202</v>
      </c>
      <c r="T147">
        <v>3364</v>
      </c>
      <c r="U147" t="s">
        <v>6</v>
      </c>
      <c r="V147" t="s">
        <v>7</v>
      </c>
      <c r="W147">
        <v>3755</v>
      </c>
      <c r="X147">
        <v>470179</v>
      </c>
      <c r="Y147" t="s">
        <v>1885</v>
      </c>
      <c r="Z147">
        <v>9</v>
      </c>
      <c r="AA147">
        <v>42727</v>
      </c>
      <c r="AB147">
        <v>145272</v>
      </c>
      <c r="AC147">
        <v>0</v>
      </c>
      <c r="AD147">
        <v>340</v>
      </c>
      <c r="AE147">
        <v>275064</v>
      </c>
      <c r="AF147">
        <v>117510</v>
      </c>
      <c r="AG147" t="s">
        <v>1213</v>
      </c>
      <c r="AH147" t="s">
        <v>101</v>
      </c>
    </row>
    <row r="148" spans="1:34" x14ac:dyDescent="0.25">
      <c r="A148">
        <v>21834</v>
      </c>
      <c r="B148" t="s">
        <v>2184</v>
      </c>
      <c r="C148" t="s">
        <v>2031</v>
      </c>
      <c r="D148">
        <v>2007</v>
      </c>
      <c r="E148" t="s">
        <v>1128</v>
      </c>
      <c r="F148" s="8">
        <v>42188</v>
      </c>
      <c r="G148" s="1">
        <v>0.36458333333333331</v>
      </c>
      <c r="H148">
        <v>743259</v>
      </c>
      <c r="I148" s="8">
        <v>42187</v>
      </c>
      <c r="J148" s="1">
        <v>0.72916666666666663</v>
      </c>
      <c r="K148">
        <v>743259</v>
      </c>
      <c r="L148">
        <v>1</v>
      </c>
      <c r="M148" t="s">
        <v>2185</v>
      </c>
      <c r="O148" t="s">
        <v>15</v>
      </c>
      <c r="P148" t="s">
        <v>1929</v>
      </c>
      <c r="Q148">
        <v>30551314541</v>
      </c>
      <c r="R148" t="s">
        <v>1930</v>
      </c>
      <c r="S148" t="s">
        <v>1781</v>
      </c>
      <c r="T148">
        <v>1161</v>
      </c>
      <c r="U148" t="s">
        <v>117</v>
      </c>
      <c r="V148" t="s">
        <v>7</v>
      </c>
      <c r="W148" t="s">
        <v>118</v>
      </c>
      <c r="X148">
        <v>532376115</v>
      </c>
      <c r="Z148">
        <v>9</v>
      </c>
      <c r="AA148">
        <v>42727</v>
      </c>
      <c r="AB148">
        <v>192272</v>
      </c>
      <c r="AC148">
        <v>0</v>
      </c>
      <c r="AD148">
        <v>450</v>
      </c>
      <c r="AE148">
        <v>338922</v>
      </c>
      <c r="AF148">
        <v>156680</v>
      </c>
      <c r="AG148" t="s">
        <v>1213</v>
      </c>
      <c r="AH148" t="s">
        <v>101</v>
      </c>
    </row>
    <row r="149" spans="1:34" x14ac:dyDescent="0.25">
      <c r="A149">
        <v>21833</v>
      </c>
      <c r="B149" t="s">
        <v>2186</v>
      </c>
      <c r="C149" t="s">
        <v>2187</v>
      </c>
      <c r="D149">
        <v>2014</v>
      </c>
      <c r="E149" t="s">
        <v>1128</v>
      </c>
      <c r="F149" s="8">
        <v>42187</v>
      </c>
      <c r="G149" s="1">
        <v>0.34375</v>
      </c>
      <c r="H149">
        <v>175583</v>
      </c>
      <c r="I149" s="8">
        <v>42187</v>
      </c>
      <c r="J149" s="1">
        <v>0.3756944444444445</v>
      </c>
      <c r="K149">
        <v>175583</v>
      </c>
      <c r="L149">
        <v>1</v>
      </c>
      <c r="M149" t="s">
        <v>76</v>
      </c>
      <c r="O149" t="s">
        <v>15</v>
      </c>
      <c r="P149" t="s">
        <v>2188</v>
      </c>
      <c r="Q149">
        <v>30543297042</v>
      </c>
      <c r="R149" t="s">
        <v>2189</v>
      </c>
      <c r="S149" t="s">
        <v>803</v>
      </c>
      <c r="T149">
        <v>3334</v>
      </c>
      <c r="U149" t="s">
        <v>6</v>
      </c>
      <c r="V149" t="s">
        <v>7</v>
      </c>
      <c r="W149">
        <v>3743</v>
      </c>
      <c r="X149">
        <v>477216</v>
      </c>
      <c r="Z149">
        <v>9</v>
      </c>
      <c r="AA149">
        <v>42727</v>
      </c>
      <c r="AB149">
        <v>123908</v>
      </c>
      <c r="AC149">
        <v>0</v>
      </c>
      <c r="AD149">
        <v>290</v>
      </c>
      <c r="AE149">
        <v>391639</v>
      </c>
      <c r="AF149">
        <v>117510</v>
      </c>
      <c r="AG149" t="s">
        <v>1213</v>
      </c>
      <c r="AH149" t="s">
        <v>101</v>
      </c>
    </row>
    <row r="150" spans="1:34" x14ac:dyDescent="0.25">
      <c r="A150">
        <v>21832</v>
      </c>
      <c r="B150" t="s">
        <v>2190</v>
      </c>
      <c r="C150" t="s">
        <v>2191</v>
      </c>
      <c r="D150">
        <v>2014</v>
      </c>
      <c r="E150" t="s">
        <v>1128</v>
      </c>
      <c r="F150" s="8">
        <v>42187</v>
      </c>
      <c r="G150" s="1">
        <v>0.375</v>
      </c>
      <c r="H150">
        <v>6539</v>
      </c>
      <c r="I150" s="8">
        <v>42188</v>
      </c>
      <c r="J150" s="1">
        <v>0.75</v>
      </c>
      <c r="K150">
        <v>6539</v>
      </c>
      <c r="L150">
        <v>1</v>
      </c>
      <c r="M150" t="s">
        <v>2192</v>
      </c>
      <c r="O150" t="s">
        <v>15</v>
      </c>
      <c r="P150" t="s">
        <v>2193</v>
      </c>
      <c r="Q150">
        <v>20124113785</v>
      </c>
      <c r="R150" t="s">
        <v>2194</v>
      </c>
      <c r="S150" t="s">
        <v>79</v>
      </c>
      <c r="T150">
        <v>3360</v>
      </c>
      <c r="U150" t="s">
        <v>6</v>
      </c>
      <c r="V150" t="s">
        <v>7</v>
      </c>
      <c r="W150">
        <v>3755</v>
      </c>
      <c r="X150">
        <v>422272</v>
      </c>
      <c r="Z150">
        <v>9</v>
      </c>
      <c r="AA150">
        <v>42727</v>
      </c>
      <c r="AB150">
        <v>136726</v>
      </c>
      <c r="AC150">
        <v>0</v>
      </c>
      <c r="AD150">
        <v>320</v>
      </c>
      <c r="AE150">
        <v>124774</v>
      </c>
      <c r="AF150">
        <v>0</v>
      </c>
      <c r="AG150" t="s">
        <v>1213</v>
      </c>
      <c r="AH150" t="s">
        <v>1722</v>
      </c>
    </row>
    <row r="151" spans="1:34" x14ac:dyDescent="0.25">
      <c r="A151">
        <v>21830</v>
      </c>
      <c r="B151" t="s">
        <v>2195</v>
      </c>
      <c r="C151" t="s">
        <v>1731</v>
      </c>
      <c r="D151">
        <v>2008</v>
      </c>
      <c r="E151" t="s">
        <v>1128</v>
      </c>
      <c r="F151" s="8">
        <v>42186</v>
      </c>
      <c r="G151" s="1">
        <v>0.70833333333333337</v>
      </c>
      <c r="H151">
        <v>831584</v>
      </c>
      <c r="I151" s="8">
        <v>42187</v>
      </c>
      <c r="J151" s="1">
        <v>0.75</v>
      </c>
      <c r="K151">
        <v>831584</v>
      </c>
      <c r="L151">
        <v>1</v>
      </c>
      <c r="M151" t="s">
        <v>76</v>
      </c>
      <c r="O151" t="s">
        <v>15</v>
      </c>
      <c r="P151" t="s">
        <v>1733</v>
      </c>
      <c r="Q151">
        <v>30672447115</v>
      </c>
      <c r="R151" t="s">
        <v>1734</v>
      </c>
      <c r="S151" t="s">
        <v>45</v>
      </c>
      <c r="T151">
        <v>3370</v>
      </c>
      <c r="U151" t="s">
        <v>6</v>
      </c>
      <c r="V151" t="s">
        <v>7</v>
      </c>
      <c r="W151">
        <v>3757</v>
      </c>
      <c r="X151">
        <v>15460208</v>
      </c>
      <c r="Z151">
        <v>9</v>
      </c>
      <c r="AA151">
        <v>42727</v>
      </c>
      <c r="AB151">
        <v>187999</v>
      </c>
      <c r="AC151">
        <v>0</v>
      </c>
      <c r="AD151">
        <v>440</v>
      </c>
      <c r="AE151">
        <v>312924</v>
      </c>
      <c r="AF151">
        <v>239431</v>
      </c>
      <c r="AG151" t="s">
        <v>1213</v>
      </c>
      <c r="AH151" t="s">
        <v>101</v>
      </c>
    </row>
    <row r="152" spans="1:34" x14ac:dyDescent="0.25">
      <c r="A152">
        <v>21827</v>
      </c>
      <c r="B152" t="s">
        <v>2196</v>
      </c>
      <c r="C152" t="s">
        <v>2197</v>
      </c>
      <c r="D152">
        <v>2008</v>
      </c>
      <c r="E152" t="s">
        <v>1128</v>
      </c>
      <c r="F152" s="8">
        <v>42186</v>
      </c>
      <c r="G152" s="1">
        <v>0.70833333333333337</v>
      </c>
      <c r="H152">
        <v>67605</v>
      </c>
      <c r="I152" s="8">
        <v>42187</v>
      </c>
      <c r="J152" s="1">
        <v>0.75</v>
      </c>
      <c r="K152">
        <v>67605</v>
      </c>
      <c r="L152">
        <v>1</v>
      </c>
      <c r="M152" t="s">
        <v>2198</v>
      </c>
      <c r="O152" t="s">
        <v>2</v>
      </c>
      <c r="P152" t="s">
        <v>2199</v>
      </c>
      <c r="Q152">
        <v>33693450239</v>
      </c>
      <c r="R152" t="s">
        <v>2200</v>
      </c>
      <c r="S152" t="s">
        <v>2201</v>
      </c>
      <c r="T152">
        <v>1086</v>
      </c>
      <c r="U152" t="s">
        <v>2202</v>
      </c>
      <c r="V152" t="s">
        <v>7</v>
      </c>
      <c r="W152">
        <v>376</v>
      </c>
      <c r="X152">
        <v>154712358</v>
      </c>
      <c r="Z152">
        <v>9</v>
      </c>
      <c r="AA152">
        <v>42727</v>
      </c>
      <c r="AB152">
        <v>81181</v>
      </c>
      <c r="AC152">
        <v>0</v>
      </c>
      <c r="AD152">
        <v>190</v>
      </c>
      <c r="AE152">
        <v>510545</v>
      </c>
      <c r="AF152">
        <v>0</v>
      </c>
      <c r="AG152" t="s">
        <v>1213</v>
      </c>
      <c r="AH152" t="s">
        <v>1722</v>
      </c>
    </row>
    <row r="153" spans="1:34" x14ac:dyDescent="0.25">
      <c r="A153">
        <v>21817</v>
      </c>
      <c r="B153" t="s">
        <v>2203</v>
      </c>
      <c r="C153" t="s">
        <v>1859</v>
      </c>
      <c r="D153">
        <v>2012</v>
      </c>
      <c r="E153" t="s">
        <v>1128</v>
      </c>
      <c r="F153" s="8">
        <v>42185</v>
      </c>
      <c r="G153" s="1">
        <v>0.41666666666666669</v>
      </c>
      <c r="H153">
        <v>100896</v>
      </c>
      <c r="I153" s="8">
        <v>42185</v>
      </c>
      <c r="J153" s="1">
        <v>0.75</v>
      </c>
      <c r="K153">
        <v>100896</v>
      </c>
      <c r="L153">
        <v>1</v>
      </c>
      <c r="M153" t="s">
        <v>2204</v>
      </c>
      <c r="O153" t="s">
        <v>15</v>
      </c>
      <c r="P153" t="s">
        <v>2193</v>
      </c>
      <c r="Q153">
        <v>20124113785</v>
      </c>
      <c r="R153" t="s">
        <v>2194</v>
      </c>
      <c r="S153" t="s">
        <v>79</v>
      </c>
      <c r="T153">
        <v>3360</v>
      </c>
      <c r="U153" t="s">
        <v>6</v>
      </c>
      <c r="V153" t="s">
        <v>7</v>
      </c>
      <c r="W153">
        <v>3755</v>
      </c>
      <c r="X153">
        <v>422272</v>
      </c>
      <c r="Z153">
        <v>9</v>
      </c>
      <c r="AA153">
        <v>42727</v>
      </c>
      <c r="AB153">
        <v>200817</v>
      </c>
      <c r="AC153">
        <v>0</v>
      </c>
      <c r="AD153">
        <v>470</v>
      </c>
      <c r="AE153">
        <v>253319</v>
      </c>
      <c r="AF153">
        <v>66589</v>
      </c>
      <c r="AG153" t="s">
        <v>1213</v>
      </c>
      <c r="AH153" t="s">
        <v>101</v>
      </c>
    </row>
    <row r="154" spans="1:34" x14ac:dyDescent="0.25">
      <c r="A154">
        <v>21816</v>
      </c>
      <c r="B154" t="s">
        <v>1853</v>
      </c>
      <c r="C154" t="s">
        <v>1854</v>
      </c>
      <c r="D154">
        <v>2012</v>
      </c>
      <c r="E154" t="s">
        <v>1128</v>
      </c>
      <c r="F154" s="8">
        <v>42185</v>
      </c>
      <c r="G154" s="1">
        <v>0.41944444444444445</v>
      </c>
      <c r="H154">
        <v>187905</v>
      </c>
      <c r="I154" s="8">
        <v>42185</v>
      </c>
      <c r="J154" s="1">
        <v>0.41944444444444445</v>
      </c>
      <c r="K154">
        <v>187905</v>
      </c>
      <c r="L154">
        <v>1</v>
      </c>
      <c r="M154" t="s">
        <v>76</v>
      </c>
      <c r="O154" t="s">
        <v>15</v>
      </c>
      <c r="P154" t="s">
        <v>1856</v>
      </c>
      <c r="Q154">
        <v>23238004349</v>
      </c>
      <c r="R154" t="s">
        <v>1857</v>
      </c>
      <c r="S154" t="s">
        <v>5</v>
      </c>
      <c r="T154">
        <v>3300</v>
      </c>
      <c r="U154" t="s">
        <v>6</v>
      </c>
      <c r="V154" t="s">
        <v>7</v>
      </c>
      <c r="W154">
        <v>376</v>
      </c>
      <c r="X154">
        <v>15425480</v>
      </c>
      <c r="Z154">
        <v>9</v>
      </c>
      <c r="AA154">
        <v>42727</v>
      </c>
      <c r="AB154">
        <v>136726</v>
      </c>
      <c r="AC154">
        <v>0</v>
      </c>
      <c r="AD154">
        <v>320</v>
      </c>
      <c r="AE154">
        <v>587758</v>
      </c>
      <c r="AF154">
        <v>0</v>
      </c>
      <c r="AG154" t="s">
        <v>1213</v>
      </c>
      <c r="AH154" t="s">
        <v>1722</v>
      </c>
    </row>
    <row r="155" spans="1:34" x14ac:dyDescent="0.25">
      <c r="A155">
        <v>21815</v>
      </c>
      <c r="B155" t="s">
        <v>1460</v>
      </c>
      <c r="C155" t="s">
        <v>1136</v>
      </c>
      <c r="D155">
        <v>2005</v>
      </c>
      <c r="E155" t="s">
        <v>1128</v>
      </c>
      <c r="F155" s="8">
        <v>42185</v>
      </c>
      <c r="G155" s="1">
        <v>0.35416666666666669</v>
      </c>
      <c r="H155">
        <v>121740</v>
      </c>
      <c r="I155" s="8">
        <v>42185</v>
      </c>
      <c r="J155" s="1">
        <v>0.54166666666666663</v>
      </c>
      <c r="K155">
        <v>121740</v>
      </c>
      <c r="L155">
        <v>1</v>
      </c>
      <c r="M155" t="s">
        <v>362</v>
      </c>
      <c r="O155" t="s">
        <v>2</v>
      </c>
      <c r="P155" t="s">
        <v>363</v>
      </c>
      <c r="Q155">
        <v>20050582</v>
      </c>
      <c r="R155" t="s">
        <v>364</v>
      </c>
      <c r="S155" t="s">
        <v>79</v>
      </c>
      <c r="T155">
        <v>3360</v>
      </c>
      <c r="U155" t="s">
        <v>6</v>
      </c>
      <c r="V155" t="s">
        <v>7</v>
      </c>
      <c r="W155">
        <v>3755</v>
      </c>
      <c r="X155">
        <v>15693964</v>
      </c>
      <c r="Z155">
        <v>9</v>
      </c>
      <c r="AA155">
        <v>48471</v>
      </c>
      <c r="AB155">
        <v>82401</v>
      </c>
      <c r="AC155">
        <v>0</v>
      </c>
      <c r="AD155">
        <v>170</v>
      </c>
      <c r="AE155">
        <v>327118</v>
      </c>
      <c r="AF155">
        <v>0</v>
      </c>
      <c r="AG155" t="s">
        <v>1213</v>
      </c>
      <c r="AH155" t="s">
        <v>10</v>
      </c>
    </row>
    <row r="156" spans="1:34" x14ac:dyDescent="0.25">
      <c r="A156">
        <v>21810</v>
      </c>
      <c r="B156" t="s">
        <v>1678</v>
      </c>
      <c r="C156" t="s">
        <v>1177</v>
      </c>
      <c r="D156">
        <v>2013</v>
      </c>
      <c r="E156" t="s">
        <v>1128</v>
      </c>
      <c r="F156" s="8">
        <v>42184</v>
      </c>
      <c r="G156" s="1">
        <v>0.64583333333333337</v>
      </c>
      <c r="H156">
        <v>2796</v>
      </c>
      <c r="I156" s="8">
        <v>42184</v>
      </c>
      <c r="J156" s="1">
        <v>0.66666666666666663</v>
      </c>
      <c r="K156">
        <v>2796</v>
      </c>
      <c r="L156">
        <v>1</v>
      </c>
      <c r="M156" t="s">
        <v>652</v>
      </c>
      <c r="O156" t="s">
        <v>2</v>
      </c>
      <c r="P156" t="s">
        <v>653</v>
      </c>
      <c r="Q156">
        <v>20085473671</v>
      </c>
      <c r="R156" t="s">
        <v>1679</v>
      </c>
      <c r="S156" t="s">
        <v>5</v>
      </c>
      <c r="T156">
        <v>3300</v>
      </c>
      <c r="U156" t="s">
        <v>6</v>
      </c>
      <c r="V156" t="s">
        <v>7</v>
      </c>
      <c r="W156">
        <v>3764</v>
      </c>
      <c r="X156">
        <v>425372</v>
      </c>
      <c r="Z156">
        <v>9</v>
      </c>
      <c r="AA156">
        <v>42727</v>
      </c>
      <c r="AB156">
        <v>4273</v>
      </c>
      <c r="AC156">
        <v>0</v>
      </c>
      <c r="AD156">
        <v>10</v>
      </c>
      <c r="AE156">
        <v>7648</v>
      </c>
      <c r="AF156">
        <v>0</v>
      </c>
      <c r="AG156" t="s">
        <v>1213</v>
      </c>
      <c r="AH156" t="s">
        <v>10</v>
      </c>
    </row>
    <row r="157" spans="1:34" x14ac:dyDescent="0.25">
      <c r="A157">
        <v>21809</v>
      </c>
      <c r="B157" t="s">
        <v>2205</v>
      </c>
      <c r="C157" t="s">
        <v>2125</v>
      </c>
      <c r="D157">
        <v>2014</v>
      </c>
      <c r="E157" t="s">
        <v>1128</v>
      </c>
      <c r="F157" s="8">
        <v>42184</v>
      </c>
      <c r="G157" s="1">
        <v>0.58333333333333337</v>
      </c>
      <c r="H157">
        <v>5897</v>
      </c>
      <c r="I157" s="8">
        <v>42185</v>
      </c>
      <c r="J157" s="1">
        <v>0.75</v>
      </c>
      <c r="K157">
        <v>5897</v>
      </c>
      <c r="L157">
        <v>1</v>
      </c>
      <c r="M157" t="s">
        <v>2206</v>
      </c>
      <c r="O157" t="s">
        <v>15</v>
      </c>
      <c r="P157" t="s">
        <v>2207</v>
      </c>
      <c r="Q157">
        <v>27240279814</v>
      </c>
      <c r="R157" t="s">
        <v>2208</v>
      </c>
      <c r="S157" t="s">
        <v>142</v>
      </c>
      <c r="T157">
        <v>3315</v>
      </c>
      <c r="U157" t="s">
        <v>6</v>
      </c>
      <c r="V157" t="s">
        <v>7</v>
      </c>
      <c r="W157">
        <v>3754</v>
      </c>
      <c r="X157">
        <v>42368242</v>
      </c>
      <c r="Z157">
        <v>9</v>
      </c>
      <c r="AA157">
        <v>42727</v>
      </c>
      <c r="AB157">
        <v>256362</v>
      </c>
      <c r="AC157">
        <v>0</v>
      </c>
      <c r="AD157">
        <v>600</v>
      </c>
      <c r="AE157">
        <v>4091143</v>
      </c>
      <c r="AF157">
        <v>0</v>
      </c>
      <c r="AG157" t="s">
        <v>1213</v>
      </c>
      <c r="AH157" t="s">
        <v>1722</v>
      </c>
    </row>
    <row r="158" spans="1:34" x14ac:dyDescent="0.25">
      <c r="A158">
        <v>21805</v>
      </c>
      <c r="B158" t="s">
        <v>2209</v>
      </c>
      <c r="C158" t="s">
        <v>1859</v>
      </c>
      <c r="D158">
        <v>2013</v>
      </c>
      <c r="E158" t="s">
        <v>1128</v>
      </c>
      <c r="F158" s="8">
        <v>42184</v>
      </c>
      <c r="G158" s="1">
        <v>0.41666666666666669</v>
      </c>
      <c r="H158">
        <v>51515</v>
      </c>
      <c r="I158" s="8">
        <v>42184</v>
      </c>
      <c r="J158" s="1">
        <v>0.66666666666666663</v>
      </c>
      <c r="K158">
        <v>51515</v>
      </c>
      <c r="L158">
        <v>1</v>
      </c>
      <c r="M158" t="s">
        <v>2210</v>
      </c>
      <c r="O158" t="s">
        <v>15</v>
      </c>
      <c r="P158" t="s">
        <v>1828</v>
      </c>
      <c r="Q158">
        <v>30583112797</v>
      </c>
      <c r="R158" t="s">
        <v>1829</v>
      </c>
      <c r="S158" t="s">
        <v>202</v>
      </c>
      <c r="T158">
        <v>3364</v>
      </c>
      <c r="U158" t="s">
        <v>6</v>
      </c>
      <c r="V158" t="s">
        <v>7</v>
      </c>
      <c r="W158">
        <v>376</v>
      </c>
      <c r="X158">
        <v>4481203</v>
      </c>
      <c r="Z158">
        <v>9</v>
      </c>
      <c r="AA158">
        <v>42727</v>
      </c>
      <c r="AB158">
        <v>132454</v>
      </c>
      <c r="AC158">
        <v>0</v>
      </c>
      <c r="AD158">
        <v>310</v>
      </c>
      <c r="AE158">
        <v>0</v>
      </c>
      <c r="AF158">
        <v>0</v>
      </c>
      <c r="AG158" t="s">
        <v>1213</v>
      </c>
      <c r="AH158" t="s">
        <v>101</v>
      </c>
    </row>
    <row r="159" spans="1:34" x14ac:dyDescent="0.25">
      <c r="A159">
        <v>21800</v>
      </c>
      <c r="B159" t="s">
        <v>1740</v>
      </c>
      <c r="C159" t="s">
        <v>1741</v>
      </c>
      <c r="D159">
        <v>2013</v>
      </c>
      <c r="E159" t="s">
        <v>1128</v>
      </c>
      <c r="F159" s="8">
        <v>42181</v>
      </c>
      <c r="G159" s="1">
        <v>0.375</v>
      </c>
      <c r="H159">
        <v>83475</v>
      </c>
      <c r="I159" s="8">
        <v>42181</v>
      </c>
      <c r="J159" s="1">
        <v>0.70833333333333337</v>
      </c>
      <c r="K159">
        <v>83475</v>
      </c>
      <c r="L159">
        <v>1</v>
      </c>
      <c r="M159" t="s">
        <v>2211</v>
      </c>
      <c r="O159" t="s">
        <v>2</v>
      </c>
      <c r="P159" t="s">
        <v>1743</v>
      </c>
      <c r="Q159">
        <v>27138265361</v>
      </c>
      <c r="R159" t="s">
        <v>1744</v>
      </c>
      <c r="S159" t="s">
        <v>5</v>
      </c>
      <c r="T159">
        <v>3300</v>
      </c>
      <c r="U159" t="s">
        <v>6</v>
      </c>
      <c r="V159" t="s">
        <v>7</v>
      </c>
      <c r="W159">
        <v>376</v>
      </c>
      <c r="X159">
        <v>154652366</v>
      </c>
      <c r="Z159">
        <v>9</v>
      </c>
      <c r="AA159">
        <v>42727</v>
      </c>
      <c r="AB159">
        <v>34182</v>
      </c>
      <c r="AC159">
        <v>0</v>
      </c>
      <c r="AD159">
        <v>80</v>
      </c>
      <c r="AE159">
        <v>126202</v>
      </c>
      <c r="AF159">
        <v>0</v>
      </c>
      <c r="AG159" t="s">
        <v>1213</v>
      </c>
      <c r="AH159" t="s">
        <v>1722</v>
      </c>
    </row>
    <row r="160" spans="1:34" x14ac:dyDescent="0.25">
      <c r="A160">
        <v>21797</v>
      </c>
      <c r="B160" t="s">
        <v>2212</v>
      </c>
      <c r="C160" t="s">
        <v>1805</v>
      </c>
      <c r="D160">
        <v>2007</v>
      </c>
      <c r="E160" t="s">
        <v>1128</v>
      </c>
      <c r="F160" s="8">
        <v>42181</v>
      </c>
      <c r="G160" s="1">
        <v>0.33333333333333331</v>
      </c>
      <c r="H160">
        <v>528863</v>
      </c>
      <c r="I160" s="8">
        <v>42181</v>
      </c>
      <c r="J160" s="1">
        <v>0.70833333333333337</v>
      </c>
      <c r="K160">
        <v>528863</v>
      </c>
      <c r="L160">
        <v>1</v>
      </c>
      <c r="M160" t="s">
        <v>2213</v>
      </c>
      <c r="O160" t="s">
        <v>15</v>
      </c>
      <c r="P160" t="s">
        <v>2214</v>
      </c>
      <c r="Q160">
        <v>30554496101</v>
      </c>
      <c r="R160" t="s">
        <v>2215</v>
      </c>
      <c r="S160" t="s">
        <v>1781</v>
      </c>
      <c r="T160">
        <v>1091</v>
      </c>
      <c r="U160" t="s">
        <v>117</v>
      </c>
      <c r="V160" t="s">
        <v>7</v>
      </c>
      <c r="W160">
        <v>376</v>
      </c>
      <c r="X160">
        <v>4480460</v>
      </c>
      <c r="Z160">
        <v>9</v>
      </c>
      <c r="AA160">
        <v>42727</v>
      </c>
      <c r="AB160">
        <v>187999</v>
      </c>
      <c r="AC160">
        <v>0</v>
      </c>
      <c r="AD160">
        <v>440</v>
      </c>
      <c r="AE160">
        <v>336868</v>
      </c>
      <c r="AF160">
        <v>171186</v>
      </c>
      <c r="AG160" t="s">
        <v>1213</v>
      </c>
      <c r="AH160" t="s">
        <v>101</v>
      </c>
    </row>
    <row r="161" spans="1:34" x14ac:dyDescent="0.25">
      <c r="A161">
        <v>21794</v>
      </c>
      <c r="B161" t="s">
        <v>2216</v>
      </c>
      <c r="C161" t="s">
        <v>1763</v>
      </c>
      <c r="D161">
        <v>2013</v>
      </c>
      <c r="E161" t="s">
        <v>1128</v>
      </c>
      <c r="F161" s="8">
        <v>42181</v>
      </c>
      <c r="G161" s="1">
        <v>0.35416666666666669</v>
      </c>
      <c r="H161">
        <v>93608</v>
      </c>
      <c r="I161" s="8">
        <v>42181</v>
      </c>
      <c r="J161" s="1">
        <v>0.4375</v>
      </c>
      <c r="K161">
        <v>93608</v>
      </c>
      <c r="L161">
        <v>1</v>
      </c>
      <c r="M161" t="s">
        <v>2217</v>
      </c>
      <c r="O161" t="s">
        <v>15</v>
      </c>
      <c r="P161" t="s">
        <v>2218</v>
      </c>
      <c r="Q161">
        <v>30714336475</v>
      </c>
      <c r="R161" t="s">
        <v>2219</v>
      </c>
      <c r="S161" t="s">
        <v>803</v>
      </c>
      <c r="T161">
        <v>3334</v>
      </c>
      <c r="U161" t="s">
        <v>6</v>
      </c>
      <c r="V161" t="s">
        <v>7</v>
      </c>
      <c r="W161">
        <v>3743</v>
      </c>
      <c r="X161">
        <v>15481363</v>
      </c>
      <c r="Y161" t="s">
        <v>2220</v>
      </c>
      <c r="Z161">
        <v>9</v>
      </c>
      <c r="AA161">
        <v>42727</v>
      </c>
      <c r="AB161">
        <v>145272</v>
      </c>
      <c r="AC161">
        <v>0</v>
      </c>
      <c r="AD161">
        <v>340</v>
      </c>
      <c r="AE161">
        <v>587689</v>
      </c>
      <c r="AF161">
        <v>0</v>
      </c>
      <c r="AG161" t="s">
        <v>1213</v>
      </c>
      <c r="AH161" t="s">
        <v>1722</v>
      </c>
    </row>
    <row r="162" spans="1:34" x14ac:dyDescent="0.25">
      <c r="A162">
        <v>21793</v>
      </c>
      <c r="B162" t="s">
        <v>1542</v>
      </c>
      <c r="C162" t="s">
        <v>1151</v>
      </c>
      <c r="D162">
        <v>2014</v>
      </c>
      <c r="E162" t="s">
        <v>1128</v>
      </c>
      <c r="F162" s="8">
        <v>42181</v>
      </c>
      <c r="G162" s="1">
        <v>0.34375</v>
      </c>
      <c r="H162">
        <v>25341</v>
      </c>
      <c r="I162" s="8">
        <v>42181</v>
      </c>
      <c r="J162" s="1">
        <v>0.54166666666666663</v>
      </c>
      <c r="K162">
        <v>25341</v>
      </c>
      <c r="L162">
        <v>1</v>
      </c>
      <c r="M162" t="s">
        <v>21</v>
      </c>
      <c r="O162" t="s">
        <v>2</v>
      </c>
      <c r="P162" t="s">
        <v>693</v>
      </c>
      <c r="Q162">
        <v>13633687</v>
      </c>
      <c r="R162" t="s">
        <v>1543</v>
      </c>
      <c r="S162" t="s">
        <v>5</v>
      </c>
      <c r="T162">
        <v>3300</v>
      </c>
      <c r="U162" t="s">
        <v>6</v>
      </c>
      <c r="V162" t="s">
        <v>7</v>
      </c>
      <c r="W162">
        <v>376</v>
      </c>
      <c r="X162">
        <v>4427014</v>
      </c>
      <c r="Y162" t="s">
        <v>1544</v>
      </c>
      <c r="Z162">
        <v>9</v>
      </c>
      <c r="AA162">
        <v>48471</v>
      </c>
      <c r="AB162">
        <v>140566</v>
      </c>
      <c r="AC162">
        <v>0</v>
      </c>
      <c r="AD162">
        <v>290</v>
      </c>
      <c r="AE162">
        <v>654845</v>
      </c>
      <c r="AF162">
        <v>0</v>
      </c>
      <c r="AG162" t="s">
        <v>1213</v>
      </c>
      <c r="AH162" t="s">
        <v>10</v>
      </c>
    </row>
    <row r="163" spans="1:34" x14ac:dyDescent="0.25">
      <c r="A163">
        <v>21792</v>
      </c>
      <c r="B163" t="s">
        <v>2221</v>
      </c>
      <c r="C163" t="s">
        <v>1731</v>
      </c>
      <c r="D163">
        <v>2008</v>
      </c>
      <c r="E163" t="s">
        <v>1128</v>
      </c>
      <c r="F163" s="8">
        <v>42181</v>
      </c>
      <c r="G163" s="1">
        <v>0.33333333333333331</v>
      </c>
      <c r="H163">
        <v>962372</v>
      </c>
      <c r="I163" s="8">
        <v>42181</v>
      </c>
      <c r="J163" s="1">
        <v>0.72916666666666663</v>
      </c>
      <c r="K163">
        <v>962372</v>
      </c>
      <c r="L163">
        <v>1</v>
      </c>
      <c r="M163" t="s">
        <v>2222</v>
      </c>
      <c r="N163" t="s">
        <v>2223</v>
      </c>
      <c r="O163" t="s">
        <v>15</v>
      </c>
      <c r="P163" t="s">
        <v>1733</v>
      </c>
      <c r="Q163">
        <v>30672447115</v>
      </c>
      <c r="R163" t="s">
        <v>1734</v>
      </c>
      <c r="S163" t="s">
        <v>45</v>
      </c>
      <c r="T163">
        <v>3370</v>
      </c>
      <c r="U163" t="s">
        <v>6</v>
      </c>
      <c r="V163" t="s">
        <v>7</v>
      </c>
      <c r="W163">
        <v>3757</v>
      </c>
      <c r="X163">
        <v>15460208</v>
      </c>
      <c r="Z163">
        <v>9</v>
      </c>
      <c r="AA163">
        <v>42727</v>
      </c>
      <c r="AB163">
        <v>179453</v>
      </c>
      <c r="AC163">
        <v>0</v>
      </c>
      <c r="AD163">
        <v>420</v>
      </c>
      <c r="AE163">
        <v>1178643</v>
      </c>
      <c r="AF163">
        <v>0</v>
      </c>
      <c r="AG163" t="s">
        <v>1213</v>
      </c>
      <c r="AH163" t="s">
        <v>101</v>
      </c>
    </row>
    <row r="164" spans="1:34" x14ac:dyDescent="0.25">
      <c r="A164">
        <v>21772</v>
      </c>
      <c r="B164" t="s">
        <v>2224</v>
      </c>
      <c r="C164">
        <v>1720</v>
      </c>
      <c r="D164">
        <v>2013</v>
      </c>
      <c r="E164" t="s">
        <v>1128</v>
      </c>
      <c r="F164" s="8">
        <v>42181</v>
      </c>
      <c r="G164" s="1">
        <v>0.33333333333333331</v>
      </c>
      <c r="H164">
        <v>31010</v>
      </c>
      <c r="I164" s="8">
        <v>42180</v>
      </c>
      <c r="J164" s="1">
        <v>0.66666666666666663</v>
      </c>
      <c r="K164">
        <v>31010</v>
      </c>
      <c r="L164">
        <v>1</v>
      </c>
      <c r="M164" t="s">
        <v>2225</v>
      </c>
      <c r="O164" t="s">
        <v>15</v>
      </c>
      <c r="P164" t="s">
        <v>2226</v>
      </c>
      <c r="Q164">
        <v>30672396308</v>
      </c>
      <c r="R164" t="s">
        <v>2227</v>
      </c>
      <c r="S164" t="s">
        <v>5</v>
      </c>
      <c r="T164">
        <v>3300</v>
      </c>
      <c r="U164" t="s">
        <v>6</v>
      </c>
      <c r="V164" t="s">
        <v>7</v>
      </c>
      <c r="W164">
        <v>376</v>
      </c>
      <c r="X164">
        <v>44428914</v>
      </c>
      <c r="Y164" t="s">
        <v>2228</v>
      </c>
      <c r="Z164">
        <v>9</v>
      </c>
      <c r="AA164">
        <v>42727</v>
      </c>
      <c r="AB164">
        <v>123908</v>
      </c>
      <c r="AC164">
        <v>0</v>
      </c>
      <c r="AD164">
        <v>290</v>
      </c>
      <c r="AE164">
        <v>207229</v>
      </c>
      <c r="AF164">
        <v>120265</v>
      </c>
      <c r="AG164" t="s">
        <v>1213</v>
      </c>
      <c r="AH164" t="s">
        <v>1841</v>
      </c>
    </row>
    <row r="165" spans="1:34" x14ac:dyDescent="0.25">
      <c r="A165">
        <v>21769</v>
      </c>
      <c r="B165" t="s">
        <v>1648</v>
      </c>
      <c r="C165" t="s">
        <v>1170</v>
      </c>
      <c r="D165">
        <v>2008</v>
      </c>
      <c r="E165" t="s">
        <v>1128</v>
      </c>
      <c r="F165" s="8">
        <v>42179</v>
      </c>
      <c r="G165" s="1">
        <v>0.58333333333333337</v>
      </c>
      <c r="H165">
        <v>117932</v>
      </c>
      <c r="I165" s="8">
        <v>42179</v>
      </c>
      <c r="J165" s="1">
        <v>0.66666666666666663</v>
      </c>
      <c r="K165">
        <v>117932</v>
      </c>
      <c r="L165">
        <v>1</v>
      </c>
      <c r="M165" t="s">
        <v>63</v>
      </c>
      <c r="O165" t="s">
        <v>15</v>
      </c>
      <c r="P165" t="s">
        <v>620</v>
      </c>
      <c r="Q165">
        <v>20216972725</v>
      </c>
      <c r="R165" t="s">
        <v>621</v>
      </c>
      <c r="S165" t="s">
        <v>99</v>
      </c>
      <c r="T165">
        <v>3380</v>
      </c>
      <c r="U165" t="s">
        <v>6</v>
      </c>
      <c r="V165" t="s">
        <v>7</v>
      </c>
      <c r="W165">
        <v>3751</v>
      </c>
      <c r="X165">
        <v>15543178</v>
      </c>
      <c r="Z165">
        <v>9</v>
      </c>
      <c r="AA165">
        <v>48471</v>
      </c>
      <c r="AB165">
        <v>48471</v>
      </c>
      <c r="AC165">
        <v>0</v>
      </c>
      <c r="AD165">
        <v>100</v>
      </c>
      <c r="AE165">
        <v>0</v>
      </c>
      <c r="AF165">
        <v>0</v>
      </c>
      <c r="AG165" t="s">
        <v>1213</v>
      </c>
      <c r="AH165" t="s">
        <v>10</v>
      </c>
    </row>
    <row r="166" spans="1:34" x14ac:dyDescent="0.25">
      <c r="A166">
        <v>21768</v>
      </c>
      <c r="B166" t="s">
        <v>1472</v>
      </c>
      <c r="C166" t="s">
        <v>1142</v>
      </c>
      <c r="D166">
        <v>2011</v>
      </c>
      <c r="E166" t="s">
        <v>1128</v>
      </c>
      <c r="F166" s="8">
        <v>42179</v>
      </c>
      <c r="G166" s="1">
        <v>0.58333333333333337</v>
      </c>
      <c r="H166">
        <v>140213</v>
      </c>
      <c r="I166" s="8">
        <v>42179</v>
      </c>
      <c r="J166" s="1">
        <v>0.75</v>
      </c>
      <c r="K166">
        <v>140213</v>
      </c>
      <c r="L166">
        <v>1</v>
      </c>
      <c r="M166" t="s">
        <v>21</v>
      </c>
      <c r="O166" t="s">
        <v>15</v>
      </c>
      <c r="P166" t="s">
        <v>559</v>
      </c>
      <c r="Q166">
        <v>20204959774</v>
      </c>
      <c r="R166" t="s">
        <v>560</v>
      </c>
      <c r="S166" t="s">
        <v>202</v>
      </c>
      <c r="T166">
        <v>3364</v>
      </c>
      <c r="U166" t="s">
        <v>6</v>
      </c>
      <c r="V166" t="s">
        <v>7</v>
      </c>
      <c r="W166">
        <v>3755</v>
      </c>
      <c r="X166">
        <v>154709564</v>
      </c>
      <c r="Z166">
        <v>9</v>
      </c>
      <c r="AA166">
        <v>48471</v>
      </c>
      <c r="AB166">
        <v>126025</v>
      </c>
      <c r="AC166">
        <v>0</v>
      </c>
      <c r="AD166">
        <v>260</v>
      </c>
      <c r="AE166">
        <v>832797</v>
      </c>
      <c r="AF166">
        <v>0</v>
      </c>
      <c r="AG166" t="s">
        <v>1213</v>
      </c>
      <c r="AH166" t="s">
        <v>10</v>
      </c>
    </row>
    <row r="167" spans="1:34" x14ac:dyDescent="0.25">
      <c r="A167">
        <v>21767</v>
      </c>
      <c r="B167" t="s">
        <v>2229</v>
      </c>
      <c r="C167">
        <v>710</v>
      </c>
      <c r="D167">
        <v>2013</v>
      </c>
      <c r="E167" t="s">
        <v>1128</v>
      </c>
      <c r="F167" s="8">
        <v>42179</v>
      </c>
      <c r="G167" s="1">
        <v>0.39583333333333331</v>
      </c>
      <c r="H167">
        <v>40152</v>
      </c>
      <c r="I167" s="8">
        <v>42180</v>
      </c>
      <c r="J167" s="1">
        <v>0.75</v>
      </c>
      <c r="K167">
        <v>40152</v>
      </c>
      <c r="L167">
        <v>1</v>
      </c>
      <c r="M167" t="s">
        <v>2230</v>
      </c>
      <c r="O167" t="s">
        <v>15</v>
      </c>
      <c r="P167" t="s">
        <v>2231</v>
      </c>
      <c r="Q167">
        <v>20133360205</v>
      </c>
      <c r="R167" t="s">
        <v>2232</v>
      </c>
      <c r="S167" t="s">
        <v>5</v>
      </c>
      <c r="T167">
        <v>3300</v>
      </c>
      <c r="U167" t="s">
        <v>6</v>
      </c>
      <c r="V167" t="s">
        <v>7</v>
      </c>
      <c r="W167">
        <v>376</v>
      </c>
      <c r="X167">
        <v>4456561</v>
      </c>
      <c r="Z167">
        <v>9</v>
      </c>
      <c r="AA167">
        <v>42727</v>
      </c>
      <c r="AB167">
        <v>98272</v>
      </c>
      <c r="AC167">
        <v>0</v>
      </c>
      <c r="AD167">
        <v>230</v>
      </c>
      <c r="AE167">
        <v>630859</v>
      </c>
      <c r="AF167">
        <v>0</v>
      </c>
      <c r="AG167" t="s">
        <v>1213</v>
      </c>
      <c r="AH167" t="s">
        <v>101</v>
      </c>
    </row>
    <row r="168" spans="1:34" x14ac:dyDescent="0.25">
      <c r="A168">
        <v>21765</v>
      </c>
      <c r="B168" t="s">
        <v>2233</v>
      </c>
      <c r="C168" t="s">
        <v>2101</v>
      </c>
      <c r="D168">
        <v>2014</v>
      </c>
      <c r="E168" t="s">
        <v>1128</v>
      </c>
      <c r="F168" s="8">
        <v>42179</v>
      </c>
      <c r="G168" s="1">
        <v>0.33333333333333331</v>
      </c>
      <c r="H168">
        <v>80824</v>
      </c>
      <c r="I168" s="8">
        <v>42179</v>
      </c>
      <c r="J168" s="1">
        <v>0.45833333333333331</v>
      </c>
      <c r="K168">
        <v>80824</v>
      </c>
      <c r="L168">
        <v>1</v>
      </c>
      <c r="M168" t="s">
        <v>76</v>
      </c>
      <c r="O168" t="s">
        <v>15</v>
      </c>
      <c r="P168" t="s">
        <v>1980</v>
      </c>
      <c r="Q168">
        <v>27934812552</v>
      </c>
      <c r="R168" t="s">
        <v>1981</v>
      </c>
      <c r="S168" t="s">
        <v>45</v>
      </c>
      <c r="T168">
        <v>3370</v>
      </c>
      <c r="U168" t="s">
        <v>6</v>
      </c>
      <c r="V168" t="s">
        <v>7</v>
      </c>
      <c r="W168">
        <v>3757</v>
      </c>
      <c r="X168">
        <v>421062</v>
      </c>
      <c r="Z168">
        <v>9</v>
      </c>
      <c r="AA168">
        <v>42727</v>
      </c>
      <c r="AB168">
        <v>85454</v>
      </c>
      <c r="AC168">
        <v>0</v>
      </c>
      <c r="AD168">
        <v>200</v>
      </c>
      <c r="AE168">
        <v>447069</v>
      </c>
      <c r="AF168">
        <v>0</v>
      </c>
      <c r="AG168" t="s">
        <v>1213</v>
      </c>
      <c r="AH168" t="s">
        <v>1722</v>
      </c>
    </row>
    <row r="169" spans="1:34" x14ac:dyDescent="0.25">
      <c r="A169">
        <v>21764</v>
      </c>
      <c r="B169" t="s">
        <v>2234</v>
      </c>
      <c r="C169" t="s">
        <v>1777</v>
      </c>
      <c r="D169">
        <v>2014</v>
      </c>
      <c r="E169" t="s">
        <v>1128</v>
      </c>
      <c r="F169" s="8">
        <v>42179</v>
      </c>
      <c r="G169" s="1">
        <v>0.375</v>
      </c>
      <c r="H169">
        <v>50544</v>
      </c>
      <c r="I169" s="8">
        <v>42179</v>
      </c>
      <c r="J169" s="1">
        <v>0.54166666666666663</v>
      </c>
      <c r="K169">
        <v>50544</v>
      </c>
      <c r="L169">
        <v>1</v>
      </c>
      <c r="M169" t="s">
        <v>2235</v>
      </c>
      <c r="O169" t="s">
        <v>15</v>
      </c>
      <c r="P169" t="s">
        <v>2236</v>
      </c>
      <c r="Q169">
        <v>33708321139</v>
      </c>
      <c r="R169" t="s">
        <v>2237</v>
      </c>
      <c r="S169" t="s">
        <v>45</v>
      </c>
      <c r="T169">
        <v>3370</v>
      </c>
      <c r="U169" t="s">
        <v>6</v>
      </c>
      <c r="V169" t="s">
        <v>7</v>
      </c>
      <c r="W169">
        <v>3757</v>
      </c>
      <c r="X169">
        <v>423777</v>
      </c>
      <c r="Z169">
        <v>9</v>
      </c>
      <c r="AA169">
        <v>42727</v>
      </c>
      <c r="AB169">
        <v>21364</v>
      </c>
      <c r="AC169">
        <v>0</v>
      </c>
      <c r="AD169">
        <v>50</v>
      </c>
      <c r="AE169">
        <v>3037</v>
      </c>
      <c r="AF169">
        <v>0</v>
      </c>
      <c r="AG169" t="s">
        <v>1213</v>
      </c>
      <c r="AH169" t="s">
        <v>1722</v>
      </c>
    </row>
    <row r="170" spans="1:34" x14ac:dyDescent="0.25">
      <c r="A170">
        <v>21759</v>
      </c>
      <c r="B170" t="s">
        <v>1776</v>
      </c>
      <c r="C170" t="s">
        <v>1777</v>
      </c>
      <c r="D170">
        <v>2014</v>
      </c>
      <c r="E170" t="s">
        <v>1128</v>
      </c>
      <c r="F170" s="8">
        <v>42178</v>
      </c>
      <c r="G170" s="1">
        <v>0.375</v>
      </c>
      <c r="H170">
        <v>59553</v>
      </c>
      <c r="I170" s="8">
        <v>42178</v>
      </c>
      <c r="J170" s="1">
        <v>0.54166666666666663</v>
      </c>
      <c r="K170">
        <v>59553</v>
      </c>
      <c r="L170">
        <v>1</v>
      </c>
      <c r="M170" t="s">
        <v>76</v>
      </c>
      <c r="O170" t="s">
        <v>2</v>
      </c>
      <c r="P170" t="s">
        <v>1779</v>
      </c>
      <c r="Q170">
        <v>30707493468</v>
      </c>
      <c r="R170" t="s">
        <v>1780</v>
      </c>
      <c r="S170" t="s">
        <v>1781</v>
      </c>
      <c r="T170">
        <v>1023</v>
      </c>
      <c r="U170" t="s">
        <v>117</v>
      </c>
      <c r="V170" t="s">
        <v>7</v>
      </c>
      <c r="W170">
        <v>3751</v>
      </c>
      <c r="X170">
        <v>15406066</v>
      </c>
      <c r="Z170">
        <v>9</v>
      </c>
      <c r="AA170">
        <v>42727</v>
      </c>
      <c r="AB170">
        <v>98272</v>
      </c>
      <c r="AC170">
        <v>0</v>
      </c>
      <c r="AD170">
        <v>230</v>
      </c>
      <c r="AE170">
        <v>426509</v>
      </c>
      <c r="AF170">
        <v>0</v>
      </c>
      <c r="AG170" t="s">
        <v>1213</v>
      </c>
      <c r="AH170" t="s">
        <v>1722</v>
      </c>
    </row>
    <row r="171" spans="1:34" x14ac:dyDescent="0.25">
      <c r="A171">
        <v>21758</v>
      </c>
      <c r="B171" t="s">
        <v>2238</v>
      </c>
      <c r="C171">
        <v>2636</v>
      </c>
      <c r="D171">
        <v>2014</v>
      </c>
      <c r="E171" t="s">
        <v>1128</v>
      </c>
      <c r="F171" s="8">
        <v>42178</v>
      </c>
      <c r="G171" s="1">
        <v>0.34375</v>
      </c>
      <c r="H171">
        <v>142794</v>
      </c>
      <c r="I171" s="8">
        <v>42179</v>
      </c>
      <c r="J171" s="1">
        <v>0.75</v>
      </c>
      <c r="K171">
        <v>142794</v>
      </c>
      <c r="L171">
        <v>1</v>
      </c>
      <c r="M171" t="s">
        <v>2239</v>
      </c>
      <c r="N171" t="s">
        <v>2240</v>
      </c>
      <c r="O171" t="s">
        <v>15</v>
      </c>
      <c r="P171" t="s">
        <v>2241</v>
      </c>
      <c r="Q171">
        <v>30714484873</v>
      </c>
      <c r="R171" t="s">
        <v>2242</v>
      </c>
      <c r="S171" t="s">
        <v>2243</v>
      </c>
      <c r="T171">
        <v>3340</v>
      </c>
      <c r="U171" t="s">
        <v>88</v>
      </c>
      <c r="V171" t="s">
        <v>7</v>
      </c>
      <c r="W171" t="s">
        <v>593</v>
      </c>
      <c r="X171">
        <v>54149355</v>
      </c>
      <c r="Z171">
        <v>9</v>
      </c>
      <c r="AA171">
        <v>42727</v>
      </c>
      <c r="AB171">
        <v>730632</v>
      </c>
      <c r="AC171">
        <v>0</v>
      </c>
      <c r="AD171">
        <v>1710</v>
      </c>
      <c r="AE171">
        <v>1254770</v>
      </c>
      <c r="AF171">
        <v>80514</v>
      </c>
      <c r="AG171" t="s">
        <v>1213</v>
      </c>
      <c r="AH171" t="s">
        <v>101</v>
      </c>
    </row>
    <row r="172" spans="1:34" x14ac:dyDescent="0.25">
      <c r="A172">
        <v>21756</v>
      </c>
      <c r="B172" t="s">
        <v>2154</v>
      </c>
      <c r="C172" t="s">
        <v>1913</v>
      </c>
      <c r="D172">
        <v>2011</v>
      </c>
      <c r="E172" t="s">
        <v>1128</v>
      </c>
      <c r="F172" s="8">
        <v>42178</v>
      </c>
      <c r="G172" s="1">
        <v>0.35416666666666669</v>
      </c>
      <c r="H172">
        <v>111443</v>
      </c>
      <c r="I172" s="8">
        <v>42178</v>
      </c>
      <c r="J172" s="1">
        <v>0.72916666666666663</v>
      </c>
      <c r="K172">
        <v>111443</v>
      </c>
      <c r="L172">
        <v>1</v>
      </c>
      <c r="M172" t="s">
        <v>2244</v>
      </c>
      <c r="N172" t="s">
        <v>2245</v>
      </c>
      <c r="O172" t="s">
        <v>15</v>
      </c>
      <c r="P172" t="s">
        <v>2155</v>
      </c>
      <c r="Q172">
        <v>20085430069</v>
      </c>
      <c r="R172" t="s">
        <v>2156</v>
      </c>
      <c r="S172" t="s">
        <v>5</v>
      </c>
      <c r="T172">
        <v>3300</v>
      </c>
      <c r="U172" t="s">
        <v>6</v>
      </c>
      <c r="V172" t="s">
        <v>7</v>
      </c>
      <c r="W172">
        <v>3764</v>
      </c>
      <c r="X172">
        <v>433763</v>
      </c>
      <c r="Z172">
        <v>9</v>
      </c>
      <c r="AA172">
        <v>42727</v>
      </c>
      <c r="AB172">
        <v>256362</v>
      </c>
      <c r="AC172">
        <v>0</v>
      </c>
      <c r="AD172">
        <v>600</v>
      </c>
      <c r="AE172">
        <v>722069</v>
      </c>
      <c r="AF172">
        <v>48672</v>
      </c>
      <c r="AG172" t="s">
        <v>1213</v>
      </c>
      <c r="AH172" t="s">
        <v>1722</v>
      </c>
    </row>
    <row r="173" spans="1:34" x14ac:dyDescent="0.25">
      <c r="A173">
        <v>21754</v>
      </c>
      <c r="B173" t="s">
        <v>2246</v>
      </c>
      <c r="C173" t="s">
        <v>2247</v>
      </c>
      <c r="D173">
        <v>2012</v>
      </c>
      <c r="E173" t="s">
        <v>1128</v>
      </c>
      <c r="F173" s="8">
        <v>42178</v>
      </c>
      <c r="G173" s="1">
        <v>0.375</v>
      </c>
      <c r="H173">
        <v>80852</v>
      </c>
      <c r="I173" s="8">
        <v>42178</v>
      </c>
      <c r="J173" s="1">
        <v>0.54166666666666663</v>
      </c>
      <c r="K173">
        <v>80852</v>
      </c>
      <c r="L173">
        <v>1</v>
      </c>
      <c r="M173" t="s">
        <v>2248</v>
      </c>
      <c r="O173" t="s">
        <v>2</v>
      </c>
      <c r="P173" t="s">
        <v>2249</v>
      </c>
      <c r="Q173">
        <v>4214113</v>
      </c>
      <c r="R173" t="s">
        <v>2250</v>
      </c>
      <c r="S173" t="s">
        <v>2251</v>
      </c>
      <c r="T173">
        <v>3353</v>
      </c>
      <c r="U173" t="s">
        <v>6</v>
      </c>
      <c r="V173" t="s">
        <v>7</v>
      </c>
      <c r="W173">
        <v>3758</v>
      </c>
      <c r="X173">
        <v>15402038</v>
      </c>
      <c r="Z173">
        <v>9</v>
      </c>
      <c r="AA173">
        <v>42727</v>
      </c>
      <c r="AB173">
        <v>200817</v>
      </c>
      <c r="AC173">
        <v>0</v>
      </c>
      <c r="AD173">
        <v>470</v>
      </c>
      <c r="AE173">
        <v>402208</v>
      </c>
      <c r="AF173">
        <v>35253</v>
      </c>
      <c r="AG173" t="s">
        <v>1213</v>
      </c>
      <c r="AH173" t="s">
        <v>10</v>
      </c>
    </row>
    <row r="174" spans="1:34" x14ac:dyDescent="0.25">
      <c r="A174">
        <v>21750</v>
      </c>
      <c r="B174" t="s">
        <v>2007</v>
      </c>
      <c r="C174" t="s">
        <v>1777</v>
      </c>
      <c r="D174">
        <v>2013</v>
      </c>
      <c r="E174" t="s">
        <v>1128</v>
      </c>
      <c r="F174" s="8">
        <v>42177</v>
      </c>
      <c r="G174" s="1">
        <v>0.39583333333333331</v>
      </c>
      <c r="H174">
        <v>77844</v>
      </c>
      <c r="I174" s="8">
        <v>42177</v>
      </c>
      <c r="J174" s="1">
        <v>0.60416666666666663</v>
      </c>
      <c r="K174">
        <v>77844</v>
      </c>
      <c r="L174">
        <v>1</v>
      </c>
      <c r="M174" t="s">
        <v>76</v>
      </c>
      <c r="O174" t="s">
        <v>15</v>
      </c>
      <c r="P174" t="s">
        <v>2008</v>
      </c>
      <c r="Q174">
        <v>20392280244</v>
      </c>
      <c r="R174" t="s">
        <v>2009</v>
      </c>
      <c r="S174" t="s">
        <v>5</v>
      </c>
      <c r="T174">
        <v>3300</v>
      </c>
      <c r="U174" t="s">
        <v>6</v>
      </c>
      <c r="V174" t="s">
        <v>7</v>
      </c>
      <c r="W174">
        <v>376</v>
      </c>
      <c r="X174">
        <v>154634606</v>
      </c>
      <c r="Z174">
        <v>9</v>
      </c>
      <c r="AA174">
        <v>42727</v>
      </c>
      <c r="AB174">
        <v>93999</v>
      </c>
      <c r="AC174">
        <v>0</v>
      </c>
      <c r="AD174">
        <v>220</v>
      </c>
      <c r="AE174">
        <v>447069</v>
      </c>
      <c r="AF174">
        <v>0</v>
      </c>
      <c r="AG174" t="s">
        <v>1213</v>
      </c>
      <c r="AH174" t="s">
        <v>1722</v>
      </c>
    </row>
    <row r="175" spans="1:34" x14ac:dyDescent="0.25">
      <c r="A175">
        <v>21749</v>
      </c>
      <c r="B175" t="s">
        <v>2252</v>
      </c>
      <c r="C175" t="s">
        <v>1783</v>
      </c>
      <c r="D175">
        <v>2014</v>
      </c>
      <c r="E175" t="s">
        <v>1128</v>
      </c>
      <c r="F175" s="8">
        <v>42177</v>
      </c>
      <c r="G175" s="1">
        <v>0.35416666666666669</v>
      </c>
      <c r="H175">
        <v>94701</v>
      </c>
      <c r="I175" s="8">
        <v>42177</v>
      </c>
      <c r="J175" s="1">
        <v>0.54166666666666663</v>
      </c>
      <c r="K175">
        <v>94701</v>
      </c>
      <c r="L175">
        <v>1</v>
      </c>
      <c r="M175" t="s">
        <v>2253</v>
      </c>
      <c r="O175" t="s">
        <v>15</v>
      </c>
      <c r="P175" t="s">
        <v>2160</v>
      </c>
      <c r="Q175">
        <v>27219826333</v>
      </c>
      <c r="R175" t="s">
        <v>2094</v>
      </c>
      <c r="S175" t="s">
        <v>142</v>
      </c>
      <c r="T175">
        <v>3315</v>
      </c>
      <c r="U175" t="s">
        <v>6</v>
      </c>
      <c r="V175" t="s">
        <v>7</v>
      </c>
      <c r="W175">
        <v>3754</v>
      </c>
      <c r="X175">
        <v>422155</v>
      </c>
      <c r="Z175">
        <v>9</v>
      </c>
      <c r="AA175">
        <v>42727</v>
      </c>
      <c r="AB175">
        <v>243544</v>
      </c>
      <c r="AC175">
        <v>0</v>
      </c>
      <c r="AD175">
        <v>570</v>
      </c>
      <c r="AE175">
        <v>566456</v>
      </c>
      <c r="AF175">
        <v>156680</v>
      </c>
      <c r="AG175" t="s">
        <v>1213</v>
      </c>
      <c r="AH175" t="s">
        <v>101</v>
      </c>
    </row>
    <row r="176" spans="1:34" x14ac:dyDescent="0.25">
      <c r="A176">
        <v>21748</v>
      </c>
      <c r="B176" t="s">
        <v>1982</v>
      </c>
      <c r="C176" t="s">
        <v>1795</v>
      </c>
      <c r="D176">
        <v>2010</v>
      </c>
      <c r="E176" t="s">
        <v>1128</v>
      </c>
      <c r="F176" s="8">
        <v>42177</v>
      </c>
      <c r="G176" s="1">
        <v>0.375</v>
      </c>
      <c r="H176">
        <v>90017</v>
      </c>
      <c r="I176" s="8">
        <v>42177</v>
      </c>
      <c r="J176" s="1">
        <v>0.54166666666666663</v>
      </c>
      <c r="K176">
        <v>90017</v>
      </c>
      <c r="L176">
        <v>1</v>
      </c>
      <c r="M176" t="s">
        <v>76</v>
      </c>
      <c r="O176" t="s">
        <v>15</v>
      </c>
      <c r="P176" t="s">
        <v>1983</v>
      </c>
      <c r="Q176">
        <v>20179522633</v>
      </c>
      <c r="R176" t="s">
        <v>1984</v>
      </c>
      <c r="S176" t="s">
        <v>803</v>
      </c>
      <c r="T176">
        <v>3334</v>
      </c>
      <c r="U176" t="s">
        <v>6</v>
      </c>
      <c r="V176" t="s">
        <v>7</v>
      </c>
      <c r="W176">
        <v>3743</v>
      </c>
      <c r="X176">
        <v>476384</v>
      </c>
      <c r="Y176" t="s">
        <v>1985</v>
      </c>
      <c r="Z176">
        <v>9</v>
      </c>
      <c r="AA176">
        <v>42727</v>
      </c>
      <c r="AB176">
        <v>153817</v>
      </c>
      <c r="AC176">
        <v>0</v>
      </c>
      <c r="AD176">
        <v>360</v>
      </c>
      <c r="AE176">
        <v>153092</v>
      </c>
      <c r="AF176">
        <v>35253</v>
      </c>
      <c r="AG176" t="s">
        <v>1213</v>
      </c>
      <c r="AH176" t="s">
        <v>1722</v>
      </c>
    </row>
    <row r="177" spans="1:34" x14ac:dyDescent="0.25">
      <c r="A177">
        <v>21747</v>
      </c>
      <c r="B177" t="s">
        <v>1517</v>
      </c>
      <c r="C177" t="s">
        <v>1147</v>
      </c>
      <c r="D177">
        <v>2013</v>
      </c>
      <c r="E177" t="s">
        <v>1128</v>
      </c>
      <c r="F177" s="8">
        <v>42177</v>
      </c>
      <c r="G177" s="1">
        <v>0.33333333333333331</v>
      </c>
      <c r="H177">
        <v>50829</v>
      </c>
      <c r="I177" s="8">
        <v>42177</v>
      </c>
      <c r="J177" s="1">
        <v>0.54166666666666663</v>
      </c>
      <c r="K177">
        <v>50829</v>
      </c>
      <c r="L177">
        <v>1</v>
      </c>
      <c r="M177" t="s">
        <v>76</v>
      </c>
      <c r="O177" t="s">
        <v>2</v>
      </c>
      <c r="P177" t="s">
        <v>235</v>
      </c>
      <c r="Q177">
        <v>20185963</v>
      </c>
      <c r="R177" t="s">
        <v>236</v>
      </c>
      <c r="S177" t="s">
        <v>183</v>
      </c>
      <c r="T177">
        <v>3304</v>
      </c>
      <c r="U177" t="s">
        <v>6</v>
      </c>
      <c r="V177" t="s">
        <v>7</v>
      </c>
      <c r="W177">
        <v>376</v>
      </c>
      <c r="X177">
        <v>154218596</v>
      </c>
      <c r="Y177" t="s">
        <v>1518</v>
      </c>
      <c r="Z177">
        <v>9</v>
      </c>
      <c r="AA177">
        <v>48471</v>
      </c>
      <c r="AB177">
        <v>126025</v>
      </c>
      <c r="AC177">
        <v>0</v>
      </c>
      <c r="AD177">
        <v>260</v>
      </c>
      <c r="AE177">
        <v>366396</v>
      </c>
      <c r="AF177">
        <v>0</v>
      </c>
      <c r="AG177" t="s">
        <v>1213</v>
      </c>
      <c r="AH177" t="s">
        <v>10</v>
      </c>
    </row>
    <row r="178" spans="1:34" x14ac:dyDescent="0.25">
      <c r="A178">
        <v>21742</v>
      </c>
      <c r="B178" t="s">
        <v>2254</v>
      </c>
      <c r="C178" t="s">
        <v>1859</v>
      </c>
      <c r="D178">
        <v>2014</v>
      </c>
      <c r="E178" t="s">
        <v>1128</v>
      </c>
      <c r="F178" s="8">
        <v>42174</v>
      </c>
      <c r="G178" s="1">
        <v>0.35416666666666669</v>
      </c>
      <c r="H178">
        <v>20600</v>
      </c>
      <c r="I178" s="8">
        <v>42174</v>
      </c>
      <c r="J178" s="1">
        <v>0.72916666666666663</v>
      </c>
      <c r="K178">
        <v>20600</v>
      </c>
      <c r="L178">
        <v>1</v>
      </c>
      <c r="M178" t="s">
        <v>2255</v>
      </c>
      <c r="N178" t="s">
        <v>2256</v>
      </c>
      <c r="O178" t="s">
        <v>2257</v>
      </c>
      <c r="P178" t="s">
        <v>2258</v>
      </c>
      <c r="Q178">
        <v>33538364679</v>
      </c>
      <c r="R178" t="s">
        <v>2259</v>
      </c>
      <c r="S178" t="s">
        <v>2260</v>
      </c>
      <c r="T178">
        <v>3326</v>
      </c>
      <c r="U178" t="s">
        <v>6</v>
      </c>
      <c r="V178" t="s">
        <v>7</v>
      </c>
      <c r="W178">
        <v>3743</v>
      </c>
      <c r="X178">
        <v>488675</v>
      </c>
      <c r="Z178">
        <v>9</v>
      </c>
      <c r="AA178">
        <v>42727</v>
      </c>
      <c r="AB178">
        <v>140999</v>
      </c>
      <c r="AC178">
        <v>0</v>
      </c>
      <c r="AD178">
        <v>330</v>
      </c>
      <c r="AE178">
        <v>125316</v>
      </c>
      <c r="AF178">
        <v>0</v>
      </c>
      <c r="AG178" t="s">
        <v>1213</v>
      </c>
      <c r="AH178" t="s">
        <v>101</v>
      </c>
    </row>
    <row r="179" spans="1:34" x14ac:dyDescent="0.25">
      <c r="A179">
        <v>21740</v>
      </c>
      <c r="B179" t="s">
        <v>1482</v>
      </c>
      <c r="C179" t="s">
        <v>1142</v>
      </c>
      <c r="D179">
        <v>2011</v>
      </c>
      <c r="E179" t="s">
        <v>1128</v>
      </c>
      <c r="F179" s="8">
        <v>42174</v>
      </c>
      <c r="G179" s="1">
        <v>0.33333333333333331</v>
      </c>
      <c r="H179">
        <v>153882</v>
      </c>
      <c r="I179" s="8">
        <v>42174</v>
      </c>
      <c r="J179" s="1">
        <v>0.52083333333333337</v>
      </c>
      <c r="K179">
        <v>153882</v>
      </c>
      <c r="L179">
        <v>1</v>
      </c>
      <c r="M179" t="s">
        <v>76</v>
      </c>
      <c r="O179" t="s">
        <v>15</v>
      </c>
      <c r="P179" t="s">
        <v>263</v>
      </c>
      <c r="Q179">
        <v>27200880485</v>
      </c>
      <c r="R179" t="s">
        <v>264</v>
      </c>
      <c r="S179" t="s">
        <v>265</v>
      </c>
      <c r="T179">
        <v>3580</v>
      </c>
      <c r="U179" t="s">
        <v>266</v>
      </c>
      <c r="V179" t="s">
        <v>7</v>
      </c>
      <c r="W179">
        <v>376</v>
      </c>
      <c r="X179">
        <v>154843854</v>
      </c>
      <c r="Y179" t="s">
        <v>267</v>
      </c>
      <c r="Z179">
        <v>9</v>
      </c>
      <c r="AA179">
        <v>48471</v>
      </c>
      <c r="AB179">
        <v>82401</v>
      </c>
      <c r="AC179">
        <v>0</v>
      </c>
      <c r="AD179">
        <v>170</v>
      </c>
      <c r="AE179">
        <v>856508</v>
      </c>
      <c r="AF179">
        <v>0</v>
      </c>
      <c r="AG179" t="s">
        <v>1213</v>
      </c>
      <c r="AH179" t="s">
        <v>10</v>
      </c>
    </row>
    <row r="180" spans="1:34" x14ac:dyDescent="0.25">
      <c r="A180">
        <v>21734</v>
      </c>
      <c r="B180" t="s">
        <v>2261</v>
      </c>
      <c r="C180" t="s">
        <v>2262</v>
      </c>
      <c r="D180">
        <v>2015</v>
      </c>
      <c r="E180" t="s">
        <v>1128</v>
      </c>
      <c r="F180" s="8">
        <v>42173</v>
      </c>
      <c r="G180" s="1">
        <v>0.33333333333333331</v>
      </c>
      <c r="H180">
        <v>24618</v>
      </c>
      <c r="I180" s="8">
        <v>42173</v>
      </c>
      <c r="J180" s="1">
        <v>0.54166666666666663</v>
      </c>
      <c r="K180">
        <v>24618</v>
      </c>
      <c r="L180">
        <v>1</v>
      </c>
      <c r="M180" t="s">
        <v>76</v>
      </c>
      <c r="O180" t="s">
        <v>15</v>
      </c>
      <c r="P180" t="s">
        <v>36</v>
      </c>
      <c r="Q180">
        <v>30672358430</v>
      </c>
      <c r="R180" t="s">
        <v>37</v>
      </c>
      <c r="S180" t="s">
        <v>38</v>
      </c>
      <c r="T180">
        <v>3334</v>
      </c>
      <c r="U180" t="s">
        <v>6</v>
      </c>
      <c r="V180" t="s">
        <v>7</v>
      </c>
      <c r="W180">
        <v>3743</v>
      </c>
      <c r="X180">
        <v>491444</v>
      </c>
      <c r="Z180">
        <v>9</v>
      </c>
      <c r="AA180">
        <v>42727</v>
      </c>
      <c r="AB180">
        <v>128181</v>
      </c>
      <c r="AC180">
        <v>0</v>
      </c>
      <c r="AD180">
        <v>300</v>
      </c>
      <c r="AE180">
        <v>951751</v>
      </c>
      <c r="AF180">
        <v>0</v>
      </c>
      <c r="AG180" t="s">
        <v>1213</v>
      </c>
      <c r="AH180" t="s">
        <v>101</v>
      </c>
    </row>
    <row r="181" spans="1:34" x14ac:dyDescent="0.25">
      <c r="A181">
        <v>21725</v>
      </c>
      <c r="B181" t="s">
        <v>2196</v>
      </c>
      <c r="C181" t="s">
        <v>2197</v>
      </c>
      <c r="D181">
        <v>2008</v>
      </c>
      <c r="E181" t="s">
        <v>1128</v>
      </c>
      <c r="F181" s="8">
        <v>42172</v>
      </c>
      <c r="G181" s="1">
        <v>0.33333333333333331</v>
      </c>
      <c r="H181">
        <v>67605</v>
      </c>
      <c r="I181" s="8">
        <v>42172</v>
      </c>
      <c r="J181" s="1">
        <v>0.37291666666666662</v>
      </c>
      <c r="K181">
        <v>67605</v>
      </c>
      <c r="L181">
        <v>1</v>
      </c>
      <c r="M181" t="s">
        <v>2263</v>
      </c>
      <c r="N181" t="s">
        <v>2264</v>
      </c>
      <c r="O181" t="s">
        <v>2</v>
      </c>
      <c r="P181" t="s">
        <v>2199</v>
      </c>
      <c r="Q181">
        <v>33693450239</v>
      </c>
      <c r="R181" t="s">
        <v>2200</v>
      </c>
      <c r="S181" t="s">
        <v>2201</v>
      </c>
      <c r="T181">
        <v>1086</v>
      </c>
      <c r="U181" t="s">
        <v>2202</v>
      </c>
      <c r="V181" t="s">
        <v>7</v>
      </c>
      <c r="W181">
        <v>376</v>
      </c>
      <c r="X181">
        <v>154712358</v>
      </c>
      <c r="Z181">
        <v>9</v>
      </c>
      <c r="AA181">
        <v>42727</v>
      </c>
      <c r="AB181">
        <v>132454</v>
      </c>
      <c r="AC181">
        <v>0</v>
      </c>
      <c r="AD181">
        <v>310</v>
      </c>
      <c r="AE181">
        <v>152126</v>
      </c>
      <c r="AF181">
        <v>48672</v>
      </c>
      <c r="AG181" t="s">
        <v>1213</v>
      </c>
      <c r="AH181" t="s">
        <v>1722</v>
      </c>
    </row>
    <row r="182" spans="1:34" x14ac:dyDescent="0.25">
      <c r="A182">
        <v>21722</v>
      </c>
      <c r="B182" t="s">
        <v>2265</v>
      </c>
      <c r="C182" t="s">
        <v>2084</v>
      </c>
      <c r="D182">
        <v>2010</v>
      </c>
      <c r="E182" t="s">
        <v>1128</v>
      </c>
      <c r="F182" s="8">
        <v>42172</v>
      </c>
      <c r="G182" s="1">
        <v>0.34375</v>
      </c>
      <c r="H182">
        <v>552138</v>
      </c>
      <c r="I182" s="8">
        <v>42172</v>
      </c>
      <c r="J182" s="1">
        <v>0.72916666666666663</v>
      </c>
      <c r="K182">
        <v>552138</v>
      </c>
      <c r="L182">
        <v>1</v>
      </c>
      <c r="M182" t="s">
        <v>2266</v>
      </c>
      <c r="O182" t="s">
        <v>15</v>
      </c>
      <c r="P182" t="s">
        <v>2267</v>
      </c>
      <c r="Q182">
        <v>33626076969</v>
      </c>
      <c r="R182" t="s">
        <v>2268</v>
      </c>
      <c r="S182" t="s">
        <v>5</v>
      </c>
      <c r="T182">
        <v>3300</v>
      </c>
      <c r="U182" t="s">
        <v>6</v>
      </c>
      <c r="V182" t="s">
        <v>7</v>
      </c>
      <c r="W182">
        <v>376</v>
      </c>
      <c r="X182">
        <v>4480341</v>
      </c>
      <c r="Z182">
        <v>9</v>
      </c>
      <c r="AA182">
        <v>42727</v>
      </c>
      <c r="AB182">
        <v>187999</v>
      </c>
      <c r="AC182">
        <v>0</v>
      </c>
      <c r="AD182">
        <v>440</v>
      </c>
      <c r="AE182">
        <v>461406</v>
      </c>
      <c r="AF182">
        <v>117510</v>
      </c>
      <c r="AG182" t="s">
        <v>1213</v>
      </c>
      <c r="AH182" t="s">
        <v>101</v>
      </c>
    </row>
    <row r="183" spans="1:34" x14ac:dyDescent="0.25">
      <c r="A183">
        <v>21721</v>
      </c>
      <c r="B183" t="s">
        <v>2269</v>
      </c>
      <c r="C183" t="s">
        <v>1805</v>
      </c>
      <c r="D183">
        <v>2015</v>
      </c>
      <c r="E183" t="s">
        <v>1128</v>
      </c>
      <c r="F183" s="8">
        <v>42172</v>
      </c>
      <c r="G183" s="1">
        <v>0.33333333333333331</v>
      </c>
      <c r="H183">
        <v>14760</v>
      </c>
      <c r="I183" s="8">
        <v>42172</v>
      </c>
      <c r="J183" s="1">
        <v>0.70833333333333337</v>
      </c>
      <c r="K183">
        <v>14760</v>
      </c>
      <c r="L183">
        <v>1</v>
      </c>
      <c r="M183" t="s">
        <v>2270</v>
      </c>
      <c r="N183" t="s">
        <v>2271</v>
      </c>
      <c r="O183" t="s">
        <v>2272</v>
      </c>
      <c r="P183" t="s">
        <v>2273</v>
      </c>
      <c r="Q183">
        <v>30710350678</v>
      </c>
      <c r="R183" t="s">
        <v>2274</v>
      </c>
      <c r="S183" t="s">
        <v>5</v>
      </c>
      <c r="T183">
        <v>3300</v>
      </c>
      <c r="U183" t="s">
        <v>6</v>
      </c>
      <c r="V183" t="s">
        <v>7</v>
      </c>
      <c r="W183">
        <v>376</v>
      </c>
      <c r="X183">
        <v>154825002</v>
      </c>
      <c r="Z183">
        <v>9</v>
      </c>
      <c r="AA183">
        <v>42727</v>
      </c>
      <c r="AB183">
        <v>256362</v>
      </c>
      <c r="AC183">
        <v>0</v>
      </c>
      <c r="AD183">
        <v>600</v>
      </c>
      <c r="AE183">
        <v>381737</v>
      </c>
      <c r="AF183">
        <v>117510</v>
      </c>
      <c r="AG183" t="s">
        <v>1213</v>
      </c>
      <c r="AH183" t="s">
        <v>101</v>
      </c>
    </row>
    <row r="184" spans="1:34" x14ac:dyDescent="0.25">
      <c r="A184">
        <v>21716</v>
      </c>
      <c r="B184" t="s">
        <v>1687</v>
      </c>
      <c r="C184" t="s">
        <v>1179</v>
      </c>
      <c r="D184">
        <v>2014</v>
      </c>
      <c r="E184" t="s">
        <v>1128</v>
      </c>
      <c r="F184" s="8">
        <v>42171</v>
      </c>
      <c r="G184" s="1">
        <v>0.33333333333333331</v>
      </c>
      <c r="H184">
        <v>33297</v>
      </c>
      <c r="I184" s="8">
        <v>42171</v>
      </c>
      <c r="J184" s="1">
        <v>0.70833333333333337</v>
      </c>
      <c r="K184">
        <v>33297</v>
      </c>
      <c r="L184">
        <v>1</v>
      </c>
      <c r="M184" t="s">
        <v>325</v>
      </c>
      <c r="O184" t="s">
        <v>15</v>
      </c>
      <c r="P184" t="s">
        <v>322</v>
      </c>
      <c r="Q184">
        <v>20187619913</v>
      </c>
      <c r="R184" t="s">
        <v>323</v>
      </c>
      <c r="S184" t="s">
        <v>5</v>
      </c>
      <c r="T184">
        <v>3300</v>
      </c>
      <c r="U184" t="s">
        <v>6</v>
      </c>
      <c r="V184" t="s">
        <v>7</v>
      </c>
      <c r="W184">
        <v>376</v>
      </c>
      <c r="X184">
        <v>4425000</v>
      </c>
      <c r="Z184">
        <v>9</v>
      </c>
      <c r="AA184">
        <v>48471</v>
      </c>
      <c r="AB184">
        <v>111483</v>
      </c>
      <c r="AC184">
        <v>0</v>
      </c>
      <c r="AD184">
        <v>230</v>
      </c>
      <c r="AE184">
        <v>706964</v>
      </c>
      <c r="AF184">
        <v>0</v>
      </c>
      <c r="AG184" t="s">
        <v>1213</v>
      </c>
      <c r="AH184" t="s">
        <v>10</v>
      </c>
    </row>
    <row r="185" spans="1:34" x14ac:dyDescent="0.25">
      <c r="A185">
        <v>21715</v>
      </c>
      <c r="B185" t="s">
        <v>2275</v>
      </c>
      <c r="C185">
        <v>710</v>
      </c>
      <c r="D185">
        <v>2013</v>
      </c>
      <c r="E185" t="s">
        <v>1128</v>
      </c>
      <c r="F185" s="8">
        <v>42171</v>
      </c>
      <c r="G185" s="1">
        <v>0.35416666666666669</v>
      </c>
      <c r="H185">
        <v>39387</v>
      </c>
      <c r="I185" s="8">
        <v>42171</v>
      </c>
      <c r="J185" s="1">
        <v>0.625</v>
      </c>
      <c r="K185">
        <v>39387</v>
      </c>
      <c r="L185">
        <v>1</v>
      </c>
      <c r="M185" t="s">
        <v>2276</v>
      </c>
      <c r="O185" t="s">
        <v>15</v>
      </c>
      <c r="P185" t="s">
        <v>2277</v>
      </c>
      <c r="Q185">
        <v>30670094045</v>
      </c>
      <c r="R185" t="s">
        <v>2278</v>
      </c>
      <c r="S185" t="s">
        <v>772</v>
      </c>
      <c r="T185">
        <v>3500</v>
      </c>
      <c r="U185" t="s">
        <v>773</v>
      </c>
      <c r="V185" t="s">
        <v>7</v>
      </c>
      <c r="W185">
        <v>3722</v>
      </c>
      <c r="X185">
        <v>463303</v>
      </c>
      <c r="Z185">
        <v>9</v>
      </c>
      <c r="AA185">
        <v>42727</v>
      </c>
      <c r="AB185">
        <v>153817</v>
      </c>
      <c r="AC185">
        <v>0</v>
      </c>
      <c r="AD185">
        <v>360</v>
      </c>
      <c r="AE185">
        <v>201469</v>
      </c>
      <c r="AF185">
        <v>95927</v>
      </c>
      <c r="AG185" t="s">
        <v>1213</v>
      </c>
      <c r="AH185" t="s">
        <v>101</v>
      </c>
    </row>
    <row r="186" spans="1:34" x14ac:dyDescent="0.25">
      <c r="A186">
        <v>21713</v>
      </c>
      <c r="B186" t="s">
        <v>1493</v>
      </c>
      <c r="C186" t="s">
        <v>1146</v>
      </c>
      <c r="D186">
        <v>2010</v>
      </c>
      <c r="E186" t="s">
        <v>1128</v>
      </c>
      <c r="F186" s="8">
        <v>42171</v>
      </c>
      <c r="G186" s="1">
        <v>0.33333333333333331</v>
      </c>
      <c r="H186">
        <v>115881</v>
      </c>
      <c r="I186" s="8">
        <v>42171</v>
      </c>
      <c r="J186" s="1">
        <v>0.35694444444444445</v>
      </c>
      <c r="K186">
        <v>115881</v>
      </c>
      <c r="L186">
        <v>1</v>
      </c>
      <c r="M186" t="s">
        <v>159</v>
      </c>
      <c r="O186" t="s">
        <v>15</v>
      </c>
      <c r="P186" t="s">
        <v>2279</v>
      </c>
      <c r="Q186">
        <v>30687925544</v>
      </c>
      <c r="R186" t="s">
        <v>161</v>
      </c>
      <c r="S186" t="s">
        <v>5</v>
      </c>
      <c r="U186" t="s">
        <v>6</v>
      </c>
      <c r="V186" t="s">
        <v>7</v>
      </c>
      <c r="W186">
        <v>376</v>
      </c>
      <c r="X186">
        <v>154691503</v>
      </c>
      <c r="Z186">
        <v>9</v>
      </c>
      <c r="AA186">
        <v>48471</v>
      </c>
      <c r="AB186">
        <v>271438</v>
      </c>
      <c r="AC186">
        <v>0</v>
      </c>
      <c r="AD186">
        <v>560</v>
      </c>
      <c r="AE186">
        <v>562428</v>
      </c>
      <c r="AF186">
        <v>0</v>
      </c>
      <c r="AG186" t="s">
        <v>1213</v>
      </c>
      <c r="AH186" t="s">
        <v>10</v>
      </c>
    </row>
    <row r="187" spans="1:34" x14ac:dyDescent="0.25">
      <c r="A187">
        <v>21704</v>
      </c>
      <c r="B187" t="s">
        <v>2280</v>
      </c>
      <c r="C187" t="s">
        <v>1795</v>
      </c>
      <c r="D187">
        <v>2009</v>
      </c>
      <c r="E187" t="s">
        <v>1128</v>
      </c>
      <c r="F187" s="8">
        <v>42170</v>
      </c>
      <c r="G187" s="1">
        <v>0.58333333333333337</v>
      </c>
      <c r="H187">
        <v>199677</v>
      </c>
      <c r="I187" s="8">
        <v>42170</v>
      </c>
      <c r="J187" s="1">
        <v>0.6875</v>
      </c>
      <c r="K187">
        <v>199677</v>
      </c>
      <c r="L187">
        <v>1</v>
      </c>
      <c r="M187" t="s">
        <v>2281</v>
      </c>
      <c r="O187" t="s">
        <v>2</v>
      </c>
      <c r="P187" t="s">
        <v>2282</v>
      </c>
      <c r="Q187">
        <v>30672353552</v>
      </c>
      <c r="R187" t="s">
        <v>2283</v>
      </c>
      <c r="S187" t="s">
        <v>5</v>
      </c>
      <c r="U187" t="s">
        <v>6</v>
      </c>
      <c r="V187" t="s">
        <v>7</v>
      </c>
      <c r="W187">
        <v>376</v>
      </c>
      <c r="X187">
        <v>154809569</v>
      </c>
      <c r="Z187">
        <v>9</v>
      </c>
      <c r="AA187">
        <v>42727</v>
      </c>
      <c r="AB187">
        <v>42727</v>
      </c>
      <c r="AC187">
        <v>0</v>
      </c>
      <c r="AD187">
        <v>100</v>
      </c>
      <c r="AE187">
        <v>281912</v>
      </c>
      <c r="AF187">
        <v>0</v>
      </c>
      <c r="AG187" t="s">
        <v>1213</v>
      </c>
      <c r="AH187" t="s">
        <v>1722</v>
      </c>
    </row>
    <row r="188" spans="1:34" x14ac:dyDescent="0.25">
      <c r="A188">
        <v>21701</v>
      </c>
      <c r="B188" t="s">
        <v>2284</v>
      </c>
      <c r="C188" t="s">
        <v>1783</v>
      </c>
      <c r="D188">
        <v>2013</v>
      </c>
      <c r="E188" t="s">
        <v>1128</v>
      </c>
      <c r="F188" s="8">
        <v>42170</v>
      </c>
      <c r="G188" s="1">
        <v>0.47916666666666669</v>
      </c>
      <c r="H188">
        <v>154903</v>
      </c>
      <c r="I188" s="8">
        <v>42170</v>
      </c>
      <c r="J188" s="1">
        <v>0.73958333333333337</v>
      </c>
      <c r="K188">
        <v>154903</v>
      </c>
      <c r="L188">
        <v>1</v>
      </c>
      <c r="M188" t="s">
        <v>2285</v>
      </c>
      <c r="O188" t="s">
        <v>15</v>
      </c>
      <c r="P188" t="s">
        <v>2286</v>
      </c>
      <c r="Q188">
        <v>20181052520</v>
      </c>
      <c r="R188" t="s">
        <v>2287</v>
      </c>
      <c r="S188" t="s">
        <v>1902</v>
      </c>
      <c r="T188">
        <v>3358</v>
      </c>
      <c r="U188" t="s">
        <v>394</v>
      </c>
      <c r="V188" t="s">
        <v>7</v>
      </c>
      <c r="W188">
        <v>3758</v>
      </c>
      <c r="X188">
        <v>567333</v>
      </c>
      <c r="Z188">
        <v>9</v>
      </c>
      <c r="AA188">
        <v>42727</v>
      </c>
      <c r="AB188">
        <v>196544</v>
      </c>
      <c r="AC188">
        <v>0</v>
      </c>
      <c r="AD188">
        <v>460</v>
      </c>
      <c r="AE188">
        <v>267307</v>
      </c>
      <c r="AF188">
        <v>156680</v>
      </c>
      <c r="AG188" t="s">
        <v>1213</v>
      </c>
      <c r="AH188" t="s">
        <v>101</v>
      </c>
    </row>
    <row r="189" spans="1:34" x14ac:dyDescent="0.25">
      <c r="A189">
        <v>21700</v>
      </c>
      <c r="B189" t="s">
        <v>2288</v>
      </c>
      <c r="C189" t="s">
        <v>2150</v>
      </c>
      <c r="D189">
        <v>2014</v>
      </c>
      <c r="E189" t="s">
        <v>1128</v>
      </c>
      <c r="F189" s="8">
        <v>42166</v>
      </c>
      <c r="G189" s="1">
        <v>0.375</v>
      </c>
      <c r="H189">
        <v>21261</v>
      </c>
      <c r="I189" s="8">
        <v>42170</v>
      </c>
      <c r="J189" s="1">
        <v>0.54166666666666663</v>
      </c>
      <c r="K189">
        <v>21261</v>
      </c>
      <c r="L189">
        <v>1</v>
      </c>
      <c r="M189" t="s">
        <v>76</v>
      </c>
      <c r="O189" t="s">
        <v>2</v>
      </c>
      <c r="P189" t="s">
        <v>1773</v>
      </c>
      <c r="Q189">
        <v>30598218095</v>
      </c>
      <c r="R189" t="s">
        <v>1774</v>
      </c>
      <c r="S189" t="s">
        <v>1775</v>
      </c>
      <c r="T189">
        <v>3304</v>
      </c>
      <c r="U189" t="s">
        <v>6</v>
      </c>
      <c r="V189" t="s">
        <v>7</v>
      </c>
      <c r="W189">
        <v>3751</v>
      </c>
      <c r="X189">
        <v>431526</v>
      </c>
      <c r="Z189">
        <v>9</v>
      </c>
      <c r="AA189">
        <v>42727</v>
      </c>
      <c r="AB189">
        <v>119636</v>
      </c>
      <c r="AC189">
        <v>0</v>
      </c>
      <c r="AD189">
        <v>280</v>
      </c>
      <c r="AE189">
        <v>474862</v>
      </c>
      <c r="AF189">
        <v>0</v>
      </c>
      <c r="AG189" t="s">
        <v>1213</v>
      </c>
      <c r="AH189" t="s">
        <v>1722</v>
      </c>
    </row>
    <row r="190" spans="1:34" x14ac:dyDescent="0.25">
      <c r="A190">
        <v>21698</v>
      </c>
      <c r="B190" t="s">
        <v>1979</v>
      </c>
      <c r="C190" t="s">
        <v>1831</v>
      </c>
      <c r="D190">
        <v>2014</v>
      </c>
      <c r="E190" t="s">
        <v>1128</v>
      </c>
      <c r="F190" s="8">
        <v>42170</v>
      </c>
      <c r="G190" s="1">
        <v>0.33333333333333331</v>
      </c>
      <c r="H190">
        <v>51947</v>
      </c>
      <c r="I190" s="8">
        <v>42170</v>
      </c>
      <c r="J190" s="1">
        <v>0.5</v>
      </c>
      <c r="K190">
        <v>51947</v>
      </c>
      <c r="L190">
        <v>1</v>
      </c>
      <c r="M190" t="s">
        <v>2289</v>
      </c>
      <c r="O190" t="s">
        <v>15</v>
      </c>
      <c r="P190" t="s">
        <v>1980</v>
      </c>
      <c r="Q190">
        <v>27934812552</v>
      </c>
      <c r="R190" t="s">
        <v>1981</v>
      </c>
      <c r="S190" t="s">
        <v>45</v>
      </c>
      <c r="T190">
        <v>3370</v>
      </c>
      <c r="U190" t="s">
        <v>6</v>
      </c>
      <c r="V190" t="s">
        <v>7</v>
      </c>
      <c r="W190">
        <v>3757</v>
      </c>
      <c r="X190">
        <v>421062</v>
      </c>
      <c r="Z190">
        <v>9</v>
      </c>
      <c r="AA190">
        <v>42727</v>
      </c>
      <c r="AB190">
        <v>76909</v>
      </c>
      <c r="AC190">
        <v>0</v>
      </c>
      <c r="AD190">
        <v>180</v>
      </c>
      <c r="AE190">
        <v>625064</v>
      </c>
      <c r="AF190">
        <v>0</v>
      </c>
      <c r="AG190" t="s">
        <v>1213</v>
      </c>
      <c r="AH190" t="s">
        <v>1722</v>
      </c>
    </row>
    <row r="191" spans="1:34" x14ac:dyDescent="0.25">
      <c r="A191">
        <v>21695</v>
      </c>
      <c r="B191" t="s">
        <v>2061</v>
      </c>
      <c r="C191" t="s">
        <v>1970</v>
      </c>
      <c r="D191">
        <v>2015</v>
      </c>
      <c r="E191" t="s">
        <v>1128</v>
      </c>
      <c r="F191" s="8">
        <v>42167</v>
      </c>
      <c r="G191" s="1">
        <v>0.58333333333333337</v>
      </c>
      <c r="H191">
        <v>34957</v>
      </c>
      <c r="I191" s="8">
        <v>42167</v>
      </c>
      <c r="J191" s="1">
        <v>0.72916666666666663</v>
      </c>
      <c r="K191">
        <v>34957</v>
      </c>
      <c r="L191">
        <v>1</v>
      </c>
      <c r="M191" t="s">
        <v>2290</v>
      </c>
      <c r="N191" t="s">
        <v>2291</v>
      </c>
      <c r="O191" t="s">
        <v>15</v>
      </c>
      <c r="P191" t="s">
        <v>2062</v>
      </c>
      <c r="Q191">
        <v>23295961309</v>
      </c>
      <c r="R191" t="s">
        <v>2063</v>
      </c>
      <c r="S191" t="s">
        <v>2064</v>
      </c>
      <c r="T191">
        <v>3300</v>
      </c>
      <c r="U191" t="s">
        <v>6</v>
      </c>
      <c r="V191" t="s">
        <v>7</v>
      </c>
      <c r="W191">
        <v>376</v>
      </c>
      <c r="X191">
        <v>154565255</v>
      </c>
      <c r="Y191" t="s">
        <v>2065</v>
      </c>
      <c r="Z191">
        <v>9</v>
      </c>
      <c r="AA191">
        <v>42727</v>
      </c>
      <c r="AB191">
        <v>128181</v>
      </c>
      <c r="AC191">
        <v>0</v>
      </c>
      <c r="AD191">
        <v>300</v>
      </c>
      <c r="AE191">
        <v>451265</v>
      </c>
      <c r="AF191">
        <v>0</v>
      </c>
      <c r="AG191" t="s">
        <v>1213</v>
      </c>
      <c r="AH191" t="s">
        <v>1722</v>
      </c>
    </row>
    <row r="192" spans="1:34" x14ac:dyDescent="0.25">
      <c r="A192">
        <v>21691</v>
      </c>
      <c r="B192" t="s">
        <v>2292</v>
      </c>
      <c r="C192" t="s">
        <v>1777</v>
      </c>
      <c r="D192">
        <v>2012</v>
      </c>
      <c r="E192" t="s">
        <v>1128</v>
      </c>
      <c r="F192" s="8">
        <v>42167</v>
      </c>
      <c r="G192" s="1">
        <v>0.33333333333333331</v>
      </c>
      <c r="H192">
        <v>134952</v>
      </c>
      <c r="I192" s="8">
        <v>42167</v>
      </c>
      <c r="J192" s="1">
        <v>0.37986111111111115</v>
      </c>
      <c r="K192">
        <v>134952</v>
      </c>
      <c r="L192">
        <v>1</v>
      </c>
      <c r="M192" t="s">
        <v>2293</v>
      </c>
      <c r="O192" t="s">
        <v>15</v>
      </c>
      <c r="P192" t="s">
        <v>2294</v>
      </c>
      <c r="Q192">
        <v>20102148674</v>
      </c>
      <c r="R192" t="s">
        <v>2295</v>
      </c>
      <c r="S192" t="s">
        <v>675</v>
      </c>
      <c r="T192">
        <v>3302</v>
      </c>
      <c r="U192" t="s">
        <v>88</v>
      </c>
      <c r="V192" t="s">
        <v>7</v>
      </c>
      <c r="W192">
        <v>3786</v>
      </c>
      <c r="X192">
        <v>15616052</v>
      </c>
      <c r="Z192">
        <v>9</v>
      </c>
      <c r="AA192">
        <v>42727</v>
      </c>
      <c r="AB192">
        <v>85454</v>
      </c>
      <c r="AC192">
        <v>0</v>
      </c>
      <c r="AD192">
        <v>200</v>
      </c>
      <c r="AE192">
        <v>130860</v>
      </c>
      <c r="AF192">
        <v>0</v>
      </c>
      <c r="AG192" t="s">
        <v>1213</v>
      </c>
      <c r="AH192" t="s">
        <v>1722</v>
      </c>
    </row>
    <row r="193" spans="1:34" x14ac:dyDescent="0.25">
      <c r="A193">
        <v>21688</v>
      </c>
      <c r="B193" t="s">
        <v>1864</v>
      </c>
      <c r="C193" t="s">
        <v>1831</v>
      </c>
      <c r="D193">
        <v>2015</v>
      </c>
      <c r="E193" t="s">
        <v>1128</v>
      </c>
      <c r="F193" s="8">
        <v>42167</v>
      </c>
      <c r="G193" s="1">
        <v>0.33333333333333331</v>
      </c>
      <c r="H193">
        <v>10736</v>
      </c>
      <c r="I193" s="8">
        <v>42167</v>
      </c>
      <c r="J193" s="1">
        <v>0.72916666666666663</v>
      </c>
      <c r="K193">
        <v>10736</v>
      </c>
      <c r="L193">
        <v>1</v>
      </c>
      <c r="M193" t="s">
        <v>2296</v>
      </c>
      <c r="N193" t="s">
        <v>2297</v>
      </c>
      <c r="O193" t="s">
        <v>2298</v>
      </c>
      <c r="P193" t="s">
        <v>1866</v>
      </c>
      <c r="Q193">
        <v>30707221972</v>
      </c>
      <c r="R193" t="s">
        <v>1867</v>
      </c>
      <c r="S193" t="s">
        <v>5</v>
      </c>
      <c r="T193">
        <v>3300</v>
      </c>
      <c r="U193" t="s">
        <v>6</v>
      </c>
      <c r="V193" t="s">
        <v>7</v>
      </c>
      <c r="W193">
        <v>3764</v>
      </c>
      <c r="X193">
        <v>445375644</v>
      </c>
      <c r="Z193">
        <v>9</v>
      </c>
      <c r="AA193">
        <v>42727</v>
      </c>
      <c r="AB193">
        <v>111090</v>
      </c>
      <c r="AC193">
        <v>0</v>
      </c>
      <c r="AD193">
        <v>260</v>
      </c>
      <c r="AE193">
        <v>49990</v>
      </c>
      <c r="AF193">
        <v>0</v>
      </c>
      <c r="AG193" t="s">
        <v>1213</v>
      </c>
      <c r="AH193" t="s">
        <v>1722</v>
      </c>
    </row>
    <row r="194" spans="1:34" x14ac:dyDescent="0.25">
      <c r="A194">
        <v>21687</v>
      </c>
      <c r="B194" t="s">
        <v>1480</v>
      </c>
      <c r="C194" t="s">
        <v>1145</v>
      </c>
      <c r="D194">
        <v>2011</v>
      </c>
      <c r="E194" t="s">
        <v>1128</v>
      </c>
      <c r="F194" s="8">
        <v>42166</v>
      </c>
      <c r="G194" s="1">
        <v>0.72361111111111109</v>
      </c>
      <c r="H194">
        <v>77480</v>
      </c>
      <c r="I194" s="8">
        <v>42167</v>
      </c>
      <c r="J194" s="1">
        <v>0.75</v>
      </c>
      <c r="K194">
        <v>77480</v>
      </c>
      <c r="L194">
        <v>1</v>
      </c>
      <c r="M194" t="s">
        <v>550</v>
      </c>
      <c r="O194" t="s">
        <v>15</v>
      </c>
      <c r="P194" t="s">
        <v>551</v>
      </c>
      <c r="Q194">
        <v>30547499952</v>
      </c>
      <c r="R194" t="s">
        <v>552</v>
      </c>
      <c r="S194" t="s">
        <v>45</v>
      </c>
      <c r="U194" t="s">
        <v>6</v>
      </c>
      <c r="V194" t="s">
        <v>7</v>
      </c>
      <c r="W194">
        <v>3757</v>
      </c>
      <c r="X194">
        <v>15672040</v>
      </c>
      <c r="Z194">
        <v>9</v>
      </c>
      <c r="AA194">
        <v>48471</v>
      </c>
      <c r="AB194">
        <v>106636</v>
      </c>
      <c r="AC194">
        <v>0</v>
      </c>
      <c r="AD194">
        <v>220</v>
      </c>
      <c r="AE194">
        <v>775970</v>
      </c>
      <c r="AF194">
        <v>0</v>
      </c>
      <c r="AG194" t="s">
        <v>1213</v>
      </c>
      <c r="AH194" t="s">
        <v>10</v>
      </c>
    </row>
    <row r="195" spans="1:34" x14ac:dyDescent="0.25">
      <c r="A195">
        <v>21682</v>
      </c>
      <c r="B195" t="s">
        <v>2299</v>
      </c>
      <c r="C195" t="s">
        <v>1731</v>
      </c>
      <c r="D195">
        <v>2014</v>
      </c>
      <c r="E195" t="s">
        <v>1128</v>
      </c>
      <c r="F195" s="8">
        <v>42166</v>
      </c>
      <c r="G195" s="1">
        <v>0.35416666666666669</v>
      </c>
      <c r="H195">
        <v>20670</v>
      </c>
      <c r="I195" s="8">
        <v>42166</v>
      </c>
      <c r="J195" s="1">
        <v>0.625</v>
      </c>
      <c r="K195">
        <v>20670</v>
      </c>
      <c r="L195">
        <v>1</v>
      </c>
      <c r="M195" t="s">
        <v>76</v>
      </c>
      <c r="O195" t="s">
        <v>15</v>
      </c>
      <c r="P195" t="s">
        <v>2300</v>
      </c>
      <c r="Q195">
        <v>20324149644</v>
      </c>
      <c r="R195" t="s">
        <v>2301</v>
      </c>
      <c r="S195" t="s">
        <v>202</v>
      </c>
      <c r="T195">
        <v>3364</v>
      </c>
      <c r="U195" t="s">
        <v>6</v>
      </c>
      <c r="V195" t="s">
        <v>7</v>
      </c>
      <c r="W195">
        <v>3755</v>
      </c>
      <c r="X195">
        <v>15448654</v>
      </c>
      <c r="Z195">
        <v>9</v>
      </c>
      <c r="AA195">
        <v>42727</v>
      </c>
      <c r="AB195">
        <v>187999</v>
      </c>
      <c r="AC195">
        <v>0</v>
      </c>
      <c r="AD195">
        <v>440</v>
      </c>
      <c r="AE195">
        <v>333983</v>
      </c>
      <c r="AF195">
        <v>240104</v>
      </c>
      <c r="AG195" t="s">
        <v>1213</v>
      </c>
      <c r="AH195" t="s">
        <v>101</v>
      </c>
    </row>
    <row r="196" spans="1:34" x14ac:dyDescent="0.25">
      <c r="A196">
        <v>21681</v>
      </c>
      <c r="B196" t="s">
        <v>2302</v>
      </c>
      <c r="C196" t="s">
        <v>1805</v>
      </c>
      <c r="D196">
        <v>2014</v>
      </c>
      <c r="E196" t="s">
        <v>1128</v>
      </c>
      <c r="F196" s="8">
        <v>42166</v>
      </c>
      <c r="G196" s="1">
        <v>0.33333333333333331</v>
      </c>
      <c r="H196">
        <v>88938</v>
      </c>
      <c r="I196" s="8">
        <v>42166</v>
      </c>
      <c r="J196" s="1">
        <v>0.54166666666666663</v>
      </c>
      <c r="K196">
        <v>88938</v>
      </c>
      <c r="L196">
        <v>1</v>
      </c>
      <c r="M196" t="s">
        <v>2303</v>
      </c>
      <c r="O196" t="s">
        <v>15</v>
      </c>
      <c r="P196" t="s">
        <v>1883</v>
      </c>
      <c r="Q196">
        <v>30612310900</v>
      </c>
      <c r="R196" t="s">
        <v>1884</v>
      </c>
      <c r="S196" t="s">
        <v>202</v>
      </c>
      <c r="T196">
        <v>3364</v>
      </c>
      <c r="U196" t="s">
        <v>6</v>
      </c>
      <c r="V196" t="s">
        <v>7</v>
      </c>
      <c r="W196">
        <v>3755</v>
      </c>
      <c r="X196">
        <v>470179</v>
      </c>
      <c r="Y196" t="s">
        <v>1885</v>
      </c>
      <c r="Z196">
        <v>9</v>
      </c>
      <c r="AA196">
        <v>42727</v>
      </c>
      <c r="AB196">
        <v>192272</v>
      </c>
      <c r="AC196">
        <v>0</v>
      </c>
      <c r="AD196">
        <v>450</v>
      </c>
      <c r="AE196">
        <v>433051</v>
      </c>
      <c r="AF196">
        <v>200934</v>
      </c>
      <c r="AG196" t="s">
        <v>1213</v>
      </c>
      <c r="AH196" t="s">
        <v>101</v>
      </c>
    </row>
    <row r="197" spans="1:34" x14ac:dyDescent="0.25">
      <c r="A197">
        <v>21676</v>
      </c>
      <c r="B197" t="s">
        <v>2304</v>
      </c>
      <c r="C197" t="s">
        <v>2305</v>
      </c>
      <c r="D197">
        <v>2014</v>
      </c>
      <c r="E197" t="s">
        <v>1128</v>
      </c>
      <c r="F197" s="8">
        <v>42165</v>
      </c>
      <c r="G197" s="1">
        <v>0.39583333333333331</v>
      </c>
      <c r="H197">
        <v>31917</v>
      </c>
      <c r="I197" s="8">
        <v>42165</v>
      </c>
      <c r="J197" s="1">
        <v>0.75</v>
      </c>
      <c r="K197">
        <v>31917</v>
      </c>
      <c r="L197">
        <v>1</v>
      </c>
      <c r="M197" t="s">
        <v>2306</v>
      </c>
      <c r="N197" t="s">
        <v>2307</v>
      </c>
      <c r="O197" t="s">
        <v>15</v>
      </c>
      <c r="P197" t="s">
        <v>2308</v>
      </c>
      <c r="Q197">
        <v>23302492239</v>
      </c>
      <c r="R197" t="s">
        <v>2309</v>
      </c>
      <c r="S197" t="s">
        <v>79</v>
      </c>
      <c r="T197">
        <v>3360</v>
      </c>
      <c r="U197" t="s">
        <v>6</v>
      </c>
      <c r="V197" t="s">
        <v>7</v>
      </c>
      <c r="W197">
        <v>3755</v>
      </c>
      <c r="X197">
        <v>15583885</v>
      </c>
      <c r="Y197" t="s">
        <v>1455</v>
      </c>
      <c r="Z197">
        <v>9</v>
      </c>
      <c r="AA197">
        <v>42727</v>
      </c>
      <c r="AB197">
        <v>187999</v>
      </c>
      <c r="AC197">
        <v>0</v>
      </c>
      <c r="AD197">
        <v>440</v>
      </c>
      <c r="AE197">
        <v>649947</v>
      </c>
      <c r="AF197">
        <v>168059</v>
      </c>
      <c r="AG197" t="s">
        <v>1213</v>
      </c>
      <c r="AH197" t="s">
        <v>101</v>
      </c>
    </row>
    <row r="198" spans="1:34" x14ac:dyDescent="0.25">
      <c r="A198">
        <v>21675</v>
      </c>
      <c r="B198" t="s">
        <v>2310</v>
      </c>
      <c r="C198" t="s">
        <v>1805</v>
      </c>
      <c r="D198">
        <v>2014</v>
      </c>
      <c r="E198" t="s">
        <v>1128</v>
      </c>
      <c r="F198" s="8">
        <v>42165</v>
      </c>
      <c r="G198" s="1">
        <v>0.4375</v>
      </c>
      <c r="H198">
        <v>62578</v>
      </c>
      <c r="I198" s="8">
        <v>42165</v>
      </c>
      <c r="J198" s="1">
        <v>0.54166666666666663</v>
      </c>
      <c r="K198">
        <v>62578</v>
      </c>
      <c r="L198">
        <v>1</v>
      </c>
      <c r="M198" t="s">
        <v>76</v>
      </c>
      <c r="O198" t="s">
        <v>15</v>
      </c>
      <c r="P198" t="s">
        <v>2311</v>
      </c>
      <c r="Q198">
        <v>30686058782</v>
      </c>
      <c r="R198" t="s">
        <v>2312</v>
      </c>
      <c r="S198" t="s">
        <v>772</v>
      </c>
      <c r="T198">
        <v>3500</v>
      </c>
      <c r="U198" t="s">
        <v>773</v>
      </c>
      <c r="V198" t="s">
        <v>7</v>
      </c>
      <c r="W198">
        <v>362</v>
      </c>
      <c r="X198">
        <v>154215338</v>
      </c>
      <c r="Z198">
        <v>9</v>
      </c>
      <c r="AA198">
        <v>42727</v>
      </c>
      <c r="AB198">
        <v>136726</v>
      </c>
      <c r="AC198">
        <v>0</v>
      </c>
      <c r="AD198">
        <v>320</v>
      </c>
      <c r="AE198">
        <v>275064</v>
      </c>
      <c r="AF198">
        <v>123329</v>
      </c>
      <c r="AG198" t="s">
        <v>1213</v>
      </c>
      <c r="AH198" t="s">
        <v>101</v>
      </c>
    </row>
    <row r="199" spans="1:34" x14ac:dyDescent="0.25">
      <c r="A199">
        <v>21667</v>
      </c>
      <c r="B199" t="s">
        <v>1473</v>
      </c>
      <c r="C199" t="s">
        <v>1143</v>
      </c>
      <c r="D199">
        <v>2010</v>
      </c>
      <c r="E199" t="s">
        <v>1128</v>
      </c>
      <c r="F199" s="8">
        <v>42164</v>
      </c>
      <c r="G199" s="1">
        <v>0.64374999999999993</v>
      </c>
      <c r="H199">
        <v>207196</v>
      </c>
      <c r="I199" s="8">
        <v>42166</v>
      </c>
      <c r="J199" s="1">
        <v>0.70833333333333337</v>
      </c>
      <c r="K199">
        <v>207196</v>
      </c>
      <c r="L199">
        <v>1</v>
      </c>
      <c r="M199" t="s">
        <v>2313</v>
      </c>
      <c r="N199" t="s">
        <v>2314</v>
      </c>
      <c r="O199" t="s">
        <v>15</v>
      </c>
      <c r="P199" t="s">
        <v>369</v>
      </c>
      <c r="Q199">
        <v>30687917282</v>
      </c>
      <c r="R199" t="s">
        <v>370</v>
      </c>
      <c r="S199" t="s">
        <v>278</v>
      </c>
      <c r="T199">
        <v>3364</v>
      </c>
      <c r="U199" t="s">
        <v>6</v>
      </c>
      <c r="V199" t="s">
        <v>7</v>
      </c>
      <c r="W199">
        <v>3755</v>
      </c>
      <c r="X199">
        <v>460677</v>
      </c>
      <c r="Y199" t="s">
        <v>1475</v>
      </c>
      <c r="Z199">
        <v>9</v>
      </c>
      <c r="AA199">
        <v>48471</v>
      </c>
      <c r="AB199">
        <v>290826</v>
      </c>
      <c r="AC199">
        <v>0</v>
      </c>
      <c r="AD199">
        <v>600</v>
      </c>
      <c r="AE199">
        <v>3449203</v>
      </c>
      <c r="AF199">
        <v>0</v>
      </c>
      <c r="AG199" t="s">
        <v>1213</v>
      </c>
      <c r="AH199" t="s">
        <v>10</v>
      </c>
    </row>
    <row r="200" spans="1:34" x14ac:dyDescent="0.25">
      <c r="A200">
        <v>21665</v>
      </c>
      <c r="B200" t="s">
        <v>1986</v>
      </c>
      <c r="C200" t="s">
        <v>1795</v>
      </c>
      <c r="D200">
        <v>2010</v>
      </c>
      <c r="E200" t="s">
        <v>1128</v>
      </c>
      <c r="F200" s="8">
        <v>42164</v>
      </c>
      <c r="G200" s="1">
        <v>0.41666666666666669</v>
      </c>
      <c r="H200">
        <v>434560</v>
      </c>
      <c r="I200" s="8">
        <v>42164</v>
      </c>
      <c r="J200" s="1">
        <v>0.54166666666666663</v>
      </c>
      <c r="K200">
        <v>434560</v>
      </c>
      <c r="L200">
        <v>1</v>
      </c>
      <c r="M200" t="s">
        <v>2315</v>
      </c>
      <c r="O200" t="s">
        <v>15</v>
      </c>
      <c r="P200" t="s">
        <v>1988</v>
      </c>
      <c r="Q200">
        <v>30710840721</v>
      </c>
      <c r="R200" t="s">
        <v>1989</v>
      </c>
      <c r="S200" t="s">
        <v>99</v>
      </c>
      <c r="T200">
        <v>3380</v>
      </c>
      <c r="U200" t="s">
        <v>6</v>
      </c>
      <c r="V200" t="s">
        <v>7</v>
      </c>
      <c r="W200">
        <v>376</v>
      </c>
      <c r="X200">
        <v>4433866</v>
      </c>
      <c r="Z200">
        <v>9</v>
      </c>
      <c r="AA200">
        <v>42727</v>
      </c>
      <c r="AB200">
        <v>42727</v>
      </c>
      <c r="AC200">
        <v>0</v>
      </c>
      <c r="AD200">
        <v>100</v>
      </c>
      <c r="AE200">
        <v>266091</v>
      </c>
      <c r="AF200">
        <v>0</v>
      </c>
      <c r="AG200" t="s">
        <v>1213</v>
      </c>
      <c r="AH200" t="s">
        <v>1722</v>
      </c>
    </row>
    <row r="201" spans="1:34" x14ac:dyDescent="0.25">
      <c r="A201">
        <v>21663</v>
      </c>
      <c r="B201" t="s">
        <v>1530</v>
      </c>
      <c r="C201" t="s">
        <v>1149</v>
      </c>
      <c r="D201">
        <v>2013</v>
      </c>
      <c r="E201" t="s">
        <v>1128</v>
      </c>
      <c r="F201" s="8">
        <v>42164</v>
      </c>
      <c r="G201" s="1">
        <v>0.375</v>
      </c>
      <c r="H201">
        <v>26157</v>
      </c>
      <c r="I201" s="8">
        <v>42165</v>
      </c>
      <c r="J201" s="1">
        <v>0.75</v>
      </c>
      <c r="K201">
        <v>26157</v>
      </c>
      <c r="L201">
        <v>1</v>
      </c>
      <c r="M201" t="s">
        <v>301</v>
      </c>
      <c r="O201" t="s">
        <v>15</v>
      </c>
      <c r="P201" t="s">
        <v>302</v>
      </c>
      <c r="Q201">
        <v>30687841081</v>
      </c>
      <c r="R201" t="s">
        <v>303</v>
      </c>
      <c r="S201" t="s">
        <v>304</v>
      </c>
      <c r="T201">
        <v>3350</v>
      </c>
      <c r="U201" t="s">
        <v>6</v>
      </c>
      <c r="V201" t="s">
        <v>7</v>
      </c>
      <c r="W201">
        <v>376</v>
      </c>
      <c r="X201">
        <v>4456516</v>
      </c>
      <c r="Z201">
        <v>9</v>
      </c>
      <c r="AA201">
        <v>42727</v>
      </c>
      <c r="AB201">
        <v>0</v>
      </c>
      <c r="AC201">
        <v>974050</v>
      </c>
      <c r="AD201">
        <v>0</v>
      </c>
      <c r="AE201">
        <v>2267118</v>
      </c>
      <c r="AF201">
        <v>0</v>
      </c>
      <c r="AG201" t="s">
        <v>1213</v>
      </c>
      <c r="AH201" t="s">
        <v>10</v>
      </c>
    </row>
    <row r="202" spans="1:34" x14ac:dyDescent="0.25">
      <c r="A202">
        <v>21662</v>
      </c>
      <c r="B202" t="s">
        <v>2229</v>
      </c>
      <c r="C202">
        <v>710</v>
      </c>
      <c r="D202">
        <v>2013</v>
      </c>
      <c r="E202" t="s">
        <v>1128</v>
      </c>
      <c r="F202" s="8">
        <v>42164</v>
      </c>
      <c r="G202" s="1">
        <v>0.34375</v>
      </c>
      <c r="H202">
        <v>40152</v>
      </c>
      <c r="I202" s="8">
        <v>42164</v>
      </c>
      <c r="J202" s="1">
        <v>0.72916666666666663</v>
      </c>
      <c r="K202">
        <v>40152</v>
      </c>
      <c r="L202">
        <v>1</v>
      </c>
      <c r="M202" t="s">
        <v>2316</v>
      </c>
      <c r="O202" t="s">
        <v>15</v>
      </c>
      <c r="P202" t="s">
        <v>2231</v>
      </c>
      <c r="Q202">
        <v>20133360205</v>
      </c>
      <c r="R202" t="s">
        <v>2232</v>
      </c>
      <c r="S202" t="s">
        <v>5</v>
      </c>
      <c r="T202">
        <v>3300</v>
      </c>
      <c r="U202" t="s">
        <v>6</v>
      </c>
      <c r="V202" t="s">
        <v>7</v>
      </c>
      <c r="W202">
        <v>376</v>
      </c>
      <c r="X202">
        <v>4456561</v>
      </c>
      <c r="Z202">
        <v>9</v>
      </c>
      <c r="AA202">
        <v>42727</v>
      </c>
      <c r="AB202">
        <v>153817</v>
      </c>
      <c r="AC202">
        <v>0</v>
      </c>
      <c r="AD202">
        <v>360</v>
      </c>
      <c r="AE202">
        <v>1105135</v>
      </c>
      <c r="AF202">
        <v>95927</v>
      </c>
      <c r="AG202" t="s">
        <v>1213</v>
      </c>
      <c r="AH202" t="s">
        <v>101</v>
      </c>
    </row>
    <row r="203" spans="1:34" x14ac:dyDescent="0.25">
      <c r="A203">
        <v>21660</v>
      </c>
      <c r="B203" t="s">
        <v>1567</v>
      </c>
      <c r="C203" t="s">
        <v>1159</v>
      </c>
      <c r="D203">
        <v>2008</v>
      </c>
      <c r="E203" t="s">
        <v>1128</v>
      </c>
      <c r="F203" s="8">
        <v>42163</v>
      </c>
      <c r="G203" s="1">
        <v>0.625</v>
      </c>
      <c r="H203">
        <v>76726</v>
      </c>
      <c r="I203" s="8">
        <v>42164</v>
      </c>
      <c r="J203" s="1">
        <v>0.66666666666666663</v>
      </c>
      <c r="K203">
        <v>76726</v>
      </c>
      <c r="L203">
        <v>1</v>
      </c>
      <c r="M203" t="s">
        <v>815</v>
      </c>
      <c r="O203" t="s">
        <v>2</v>
      </c>
      <c r="P203" t="s">
        <v>811</v>
      </c>
      <c r="Q203">
        <v>17090149</v>
      </c>
      <c r="R203" t="s">
        <v>812</v>
      </c>
      <c r="S203" t="s">
        <v>304</v>
      </c>
      <c r="T203">
        <v>3350</v>
      </c>
      <c r="U203" t="s">
        <v>6</v>
      </c>
      <c r="V203" t="s">
        <v>7</v>
      </c>
      <c r="W203">
        <v>3758</v>
      </c>
      <c r="X203">
        <v>423210</v>
      </c>
      <c r="Y203" t="s">
        <v>1568</v>
      </c>
      <c r="Z203">
        <v>9</v>
      </c>
      <c r="AA203">
        <v>42727</v>
      </c>
      <c r="AB203">
        <v>76909</v>
      </c>
      <c r="AC203">
        <v>0</v>
      </c>
      <c r="AD203">
        <v>180</v>
      </c>
      <c r="AE203">
        <v>544608</v>
      </c>
      <c r="AF203">
        <v>0</v>
      </c>
      <c r="AG203" t="s">
        <v>1213</v>
      </c>
      <c r="AH203" t="s">
        <v>10</v>
      </c>
    </row>
    <row r="204" spans="1:34" x14ac:dyDescent="0.25">
      <c r="A204">
        <v>21656</v>
      </c>
      <c r="B204" t="s">
        <v>2317</v>
      </c>
      <c r="C204" t="s">
        <v>1831</v>
      </c>
      <c r="D204">
        <v>2013</v>
      </c>
      <c r="E204" t="s">
        <v>1128</v>
      </c>
      <c r="F204" s="8">
        <v>42163</v>
      </c>
      <c r="G204" s="1">
        <v>0.47916666666666669</v>
      </c>
      <c r="H204">
        <v>90571</v>
      </c>
      <c r="I204" s="8">
        <v>42163</v>
      </c>
      <c r="J204" s="1">
        <v>0.72916666666666663</v>
      </c>
      <c r="K204">
        <v>90571</v>
      </c>
      <c r="L204">
        <v>1</v>
      </c>
      <c r="M204" t="s">
        <v>2318</v>
      </c>
      <c r="O204" t="s">
        <v>2</v>
      </c>
      <c r="P204" t="s">
        <v>1773</v>
      </c>
      <c r="Q204">
        <v>30598218095</v>
      </c>
      <c r="R204" t="s">
        <v>1774</v>
      </c>
      <c r="S204" t="s">
        <v>1775</v>
      </c>
      <c r="T204">
        <v>3304</v>
      </c>
      <c r="U204" t="s">
        <v>6</v>
      </c>
      <c r="V204" t="s">
        <v>7</v>
      </c>
      <c r="W204">
        <v>3751</v>
      </c>
      <c r="X204">
        <v>431526</v>
      </c>
      <c r="Z204">
        <v>9</v>
      </c>
      <c r="AA204">
        <v>42727</v>
      </c>
      <c r="AB204">
        <v>136726</v>
      </c>
      <c r="AC204">
        <v>0</v>
      </c>
      <c r="AD204">
        <v>320</v>
      </c>
      <c r="AE204">
        <v>663905</v>
      </c>
      <c r="AF204">
        <v>0</v>
      </c>
      <c r="AG204" t="s">
        <v>1213</v>
      </c>
      <c r="AH204" t="s">
        <v>1722</v>
      </c>
    </row>
    <row r="205" spans="1:34" x14ac:dyDescent="0.25">
      <c r="A205">
        <v>21645</v>
      </c>
      <c r="B205" t="s">
        <v>2319</v>
      </c>
      <c r="C205" t="s">
        <v>2150</v>
      </c>
      <c r="D205">
        <v>2014</v>
      </c>
      <c r="E205" t="s">
        <v>1128</v>
      </c>
      <c r="F205" s="8">
        <v>42160</v>
      </c>
      <c r="G205" s="1">
        <v>0.375</v>
      </c>
      <c r="H205">
        <v>37629</v>
      </c>
      <c r="I205" s="8">
        <v>42160</v>
      </c>
      <c r="J205" s="1">
        <v>0.66666666666666663</v>
      </c>
      <c r="K205">
        <v>37629</v>
      </c>
      <c r="L205">
        <v>1</v>
      </c>
      <c r="M205" t="s">
        <v>76</v>
      </c>
      <c r="O205" t="s">
        <v>15</v>
      </c>
      <c r="P205" t="s">
        <v>2320</v>
      </c>
      <c r="Q205">
        <v>30712031782</v>
      </c>
      <c r="R205" t="s">
        <v>2321</v>
      </c>
      <c r="S205" t="s">
        <v>5</v>
      </c>
      <c r="T205">
        <v>3300</v>
      </c>
      <c r="U205" t="s">
        <v>6</v>
      </c>
      <c r="V205" t="s">
        <v>7</v>
      </c>
      <c r="W205">
        <v>376</v>
      </c>
      <c r="X205">
        <v>4430044</v>
      </c>
      <c r="Y205" t="s">
        <v>2322</v>
      </c>
      <c r="Z205">
        <v>9</v>
      </c>
      <c r="AA205">
        <v>42727</v>
      </c>
      <c r="AB205">
        <v>85454</v>
      </c>
      <c r="AC205">
        <v>0</v>
      </c>
      <c r="AD205">
        <v>200</v>
      </c>
      <c r="AE205">
        <v>453571</v>
      </c>
      <c r="AF205">
        <v>0</v>
      </c>
      <c r="AG205" t="s">
        <v>1213</v>
      </c>
      <c r="AH205" t="s">
        <v>1722</v>
      </c>
    </row>
    <row r="206" spans="1:34" x14ac:dyDescent="0.25">
      <c r="A206">
        <v>21641</v>
      </c>
      <c r="B206" t="s">
        <v>2323</v>
      </c>
      <c r="C206" t="s">
        <v>1724</v>
      </c>
      <c r="D206">
        <v>2013</v>
      </c>
      <c r="E206" t="s">
        <v>1128</v>
      </c>
      <c r="F206" s="8">
        <v>42160</v>
      </c>
      <c r="G206" s="1">
        <v>0.34375</v>
      </c>
      <c r="H206">
        <v>292282</v>
      </c>
      <c r="I206" s="8">
        <v>42160</v>
      </c>
      <c r="J206" s="1">
        <v>0.54166666666666663</v>
      </c>
      <c r="K206">
        <v>292282</v>
      </c>
      <c r="L206">
        <v>1</v>
      </c>
      <c r="M206" t="s">
        <v>2324</v>
      </c>
      <c r="O206" t="s">
        <v>15</v>
      </c>
      <c r="P206" t="s">
        <v>2325</v>
      </c>
      <c r="Q206">
        <v>30711142572</v>
      </c>
      <c r="R206" t="s">
        <v>2326</v>
      </c>
      <c r="S206" t="s">
        <v>803</v>
      </c>
      <c r="T206">
        <v>3334</v>
      </c>
      <c r="U206" t="s">
        <v>6</v>
      </c>
      <c r="V206" t="s">
        <v>7</v>
      </c>
      <c r="W206">
        <v>3743</v>
      </c>
      <c r="X206">
        <v>420322</v>
      </c>
      <c r="Z206">
        <v>9</v>
      </c>
      <c r="AA206">
        <v>42727</v>
      </c>
      <c r="AB206">
        <v>42727</v>
      </c>
      <c r="AC206">
        <v>0</v>
      </c>
      <c r="AD206">
        <v>100</v>
      </c>
      <c r="AE206">
        <v>8240</v>
      </c>
      <c r="AF206">
        <v>0</v>
      </c>
      <c r="AG206" t="s">
        <v>1213</v>
      </c>
      <c r="AH206" t="s">
        <v>101</v>
      </c>
    </row>
    <row r="207" spans="1:34" x14ac:dyDescent="0.25">
      <c r="A207">
        <v>21640</v>
      </c>
      <c r="B207" t="s">
        <v>2327</v>
      </c>
      <c r="C207" t="s">
        <v>1887</v>
      </c>
      <c r="D207">
        <v>2013</v>
      </c>
      <c r="E207" t="s">
        <v>1128</v>
      </c>
      <c r="F207" s="8">
        <v>42160</v>
      </c>
      <c r="G207" s="1">
        <v>0.33333333333333331</v>
      </c>
      <c r="H207">
        <v>125235</v>
      </c>
      <c r="I207" s="8">
        <v>42160</v>
      </c>
      <c r="J207" s="1">
        <v>0.54166666666666663</v>
      </c>
      <c r="K207">
        <v>125235</v>
      </c>
      <c r="L207">
        <v>1</v>
      </c>
      <c r="M207" t="s">
        <v>2328</v>
      </c>
      <c r="O207" t="s">
        <v>15</v>
      </c>
      <c r="P207" t="s">
        <v>2329</v>
      </c>
      <c r="Q207">
        <v>20104346244</v>
      </c>
      <c r="R207" t="s">
        <v>2330</v>
      </c>
      <c r="S207" t="s">
        <v>99</v>
      </c>
      <c r="T207">
        <v>3380</v>
      </c>
      <c r="U207" t="s">
        <v>6</v>
      </c>
      <c r="V207" t="s">
        <v>7</v>
      </c>
      <c r="W207">
        <v>3751</v>
      </c>
      <c r="X207">
        <v>423614</v>
      </c>
      <c r="Z207">
        <v>9</v>
      </c>
      <c r="AA207">
        <v>42727</v>
      </c>
      <c r="AB207">
        <v>277726</v>
      </c>
      <c r="AC207">
        <v>0</v>
      </c>
      <c r="AD207">
        <v>650</v>
      </c>
      <c r="AE207">
        <v>1362337</v>
      </c>
      <c r="AF207">
        <v>278538</v>
      </c>
      <c r="AG207" t="s">
        <v>1213</v>
      </c>
      <c r="AH207" t="s">
        <v>101</v>
      </c>
    </row>
    <row r="208" spans="1:34" x14ac:dyDescent="0.25">
      <c r="A208">
        <v>21636</v>
      </c>
      <c r="B208" t="s">
        <v>2331</v>
      </c>
      <c r="C208" t="s">
        <v>1831</v>
      </c>
      <c r="D208">
        <v>2015</v>
      </c>
      <c r="E208" t="s">
        <v>1128</v>
      </c>
      <c r="F208" s="8">
        <v>42159</v>
      </c>
      <c r="G208" s="1">
        <v>0.58333333333333337</v>
      </c>
      <c r="H208">
        <v>11280</v>
      </c>
      <c r="I208" s="8">
        <v>42159</v>
      </c>
      <c r="J208" s="1">
        <v>0.70833333333333337</v>
      </c>
      <c r="K208">
        <v>11280</v>
      </c>
      <c r="L208">
        <v>1</v>
      </c>
      <c r="M208" t="s">
        <v>76</v>
      </c>
      <c r="O208" t="s">
        <v>15</v>
      </c>
      <c r="P208" t="s">
        <v>2054</v>
      </c>
      <c r="Q208">
        <v>20113262185</v>
      </c>
      <c r="R208" t="s">
        <v>2055</v>
      </c>
      <c r="S208" t="s">
        <v>99</v>
      </c>
      <c r="T208">
        <v>3380</v>
      </c>
      <c r="U208" t="s">
        <v>6</v>
      </c>
      <c r="V208" t="s">
        <v>7</v>
      </c>
      <c r="W208">
        <v>3751</v>
      </c>
      <c r="X208">
        <v>424504</v>
      </c>
      <c r="Z208">
        <v>9</v>
      </c>
      <c r="AA208">
        <v>42727</v>
      </c>
      <c r="AB208">
        <v>93999</v>
      </c>
      <c r="AC208">
        <v>0</v>
      </c>
      <c r="AD208">
        <v>220</v>
      </c>
      <c r="AE208">
        <v>451265</v>
      </c>
      <c r="AF208">
        <v>0</v>
      </c>
      <c r="AG208" t="s">
        <v>1213</v>
      </c>
      <c r="AH208" t="s">
        <v>1722</v>
      </c>
    </row>
    <row r="209" spans="1:34" x14ac:dyDescent="0.25">
      <c r="A209">
        <v>21634</v>
      </c>
      <c r="B209" t="s">
        <v>2116</v>
      </c>
      <c r="C209" t="s">
        <v>2117</v>
      </c>
      <c r="D209">
        <v>2015</v>
      </c>
      <c r="E209" t="s">
        <v>1128</v>
      </c>
      <c r="F209" s="8">
        <v>42159</v>
      </c>
      <c r="G209" s="1">
        <v>0.5</v>
      </c>
      <c r="H209">
        <v>5086</v>
      </c>
      <c r="I209" s="8">
        <v>42159</v>
      </c>
      <c r="J209" s="1">
        <v>0.54166666666666663</v>
      </c>
      <c r="K209">
        <v>5086</v>
      </c>
      <c r="L209">
        <v>1</v>
      </c>
      <c r="M209" t="s">
        <v>2332</v>
      </c>
      <c r="O209" t="s">
        <v>15</v>
      </c>
      <c r="P209" t="s">
        <v>2119</v>
      </c>
      <c r="Q209">
        <v>30710901771</v>
      </c>
      <c r="R209" t="s">
        <v>2120</v>
      </c>
      <c r="S209" t="s">
        <v>5</v>
      </c>
      <c r="U209" t="s">
        <v>6</v>
      </c>
      <c r="V209" t="s">
        <v>7</v>
      </c>
      <c r="W209">
        <v>376</v>
      </c>
      <c r="X209">
        <v>154323557</v>
      </c>
      <c r="Z209">
        <v>9</v>
      </c>
      <c r="AA209">
        <v>42727</v>
      </c>
      <c r="AB209">
        <v>17091</v>
      </c>
      <c r="AC209">
        <v>0</v>
      </c>
      <c r="AD209">
        <v>40</v>
      </c>
      <c r="AE209">
        <v>121242</v>
      </c>
      <c r="AF209">
        <v>0</v>
      </c>
      <c r="AG209" t="s">
        <v>1213</v>
      </c>
      <c r="AH209" t="s">
        <v>2333</v>
      </c>
    </row>
    <row r="210" spans="1:34" x14ac:dyDescent="0.25">
      <c r="A210">
        <v>21632</v>
      </c>
      <c r="B210" t="s">
        <v>2334</v>
      </c>
      <c r="C210" t="s">
        <v>2041</v>
      </c>
      <c r="D210">
        <v>2014</v>
      </c>
      <c r="E210" t="s">
        <v>1128</v>
      </c>
      <c r="F210" s="8">
        <v>42159</v>
      </c>
      <c r="G210" s="1">
        <v>0.41875000000000001</v>
      </c>
      <c r="H210">
        <v>26078</v>
      </c>
      <c r="I210" s="8">
        <v>42159</v>
      </c>
      <c r="J210" s="1">
        <v>0.5</v>
      </c>
      <c r="K210">
        <v>26078</v>
      </c>
      <c r="L210">
        <v>1</v>
      </c>
      <c r="M210" t="s">
        <v>2335</v>
      </c>
      <c r="O210" t="s">
        <v>15</v>
      </c>
      <c r="P210" t="s">
        <v>2336</v>
      </c>
      <c r="Q210">
        <v>30672502469</v>
      </c>
      <c r="R210" t="s">
        <v>2337</v>
      </c>
      <c r="S210" t="s">
        <v>45</v>
      </c>
      <c r="T210">
        <v>3370</v>
      </c>
      <c r="U210" t="s">
        <v>6</v>
      </c>
      <c r="V210" t="s">
        <v>7</v>
      </c>
      <c r="W210">
        <v>3757</v>
      </c>
      <c r="X210">
        <v>421140</v>
      </c>
      <c r="Z210">
        <v>9</v>
      </c>
      <c r="AA210">
        <v>42727</v>
      </c>
      <c r="AB210">
        <v>59818</v>
      </c>
      <c r="AC210">
        <v>0</v>
      </c>
      <c r="AD210">
        <v>140</v>
      </c>
      <c r="AE210">
        <v>150893</v>
      </c>
      <c r="AF210">
        <v>0</v>
      </c>
      <c r="AG210" t="s">
        <v>1213</v>
      </c>
      <c r="AH210" t="s">
        <v>1722</v>
      </c>
    </row>
    <row r="211" spans="1:34" x14ac:dyDescent="0.25">
      <c r="A211">
        <v>21631</v>
      </c>
      <c r="B211" t="s">
        <v>2338</v>
      </c>
      <c r="C211" t="s">
        <v>1724</v>
      </c>
      <c r="D211">
        <v>2014</v>
      </c>
      <c r="E211" t="s">
        <v>1128</v>
      </c>
      <c r="F211" s="8">
        <v>42159</v>
      </c>
      <c r="G211" s="1">
        <v>0.40069444444444446</v>
      </c>
      <c r="H211">
        <v>161946</v>
      </c>
      <c r="I211" s="8">
        <v>42159</v>
      </c>
      <c r="J211" s="1">
        <v>0.54166666666666663</v>
      </c>
      <c r="K211">
        <v>161946</v>
      </c>
      <c r="L211">
        <v>1</v>
      </c>
      <c r="M211" t="s">
        <v>2339</v>
      </c>
      <c r="O211" t="s">
        <v>15</v>
      </c>
      <c r="P211" t="s">
        <v>2340</v>
      </c>
      <c r="Q211">
        <v>30710697457</v>
      </c>
      <c r="R211" t="s">
        <v>2341</v>
      </c>
      <c r="S211" t="s">
        <v>5</v>
      </c>
      <c r="T211">
        <v>3300</v>
      </c>
      <c r="U211" t="s">
        <v>6</v>
      </c>
      <c r="V211" t="s">
        <v>7</v>
      </c>
      <c r="W211">
        <v>376</v>
      </c>
      <c r="X211">
        <v>154579586</v>
      </c>
      <c r="Y211" t="s">
        <v>2342</v>
      </c>
      <c r="Z211">
        <v>9</v>
      </c>
      <c r="AA211">
        <v>42727</v>
      </c>
      <c r="AB211">
        <v>213635</v>
      </c>
      <c r="AC211">
        <v>0</v>
      </c>
      <c r="AD211">
        <v>500</v>
      </c>
      <c r="AE211">
        <v>198407</v>
      </c>
      <c r="AF211">
        <v>13419</v>
      </c>
      <c r="AG211" t="s">
        <v>1213</v>
      </c>
      <c r="AH211" t="s">
        <v>101</v>
      </c>
    </row>
    <row r="212" spans="1:34" x14ac:dyDescent="0.25">
      <c r="A212">
        <v>21629</v>
      </c>
      <c r="B212" t="s">
        <v>2343</v>
      </c>
      <c r="C212" t="s">
        <v>2117</v>
      </c>
      <c r="D212">
        <v>2014</v>
      </c>
      <c r="E212" t="s">
        <v>1128</v>
      </c>
      <c r="F212" s="8">
        <v>42159</v>
      </c>
      <c r="G212" s="1">
        <v>0.33333333333333331</v>
      </c>
      <c r="H212">
        <v>122761</v>
      </c>
      <c r="I212" s="8">
        <v>42159</v>
      </c>
      <c r="J212" s="1">
        <v>0.54166666666666663</v>
      </c>
      <c r="K212">
        <v>122761</v>
      </c>
      <c r="L212">
        <v>1</v>
      </c>
      <c r="M212" t="s">
        <v>2344</v>
      </c>
      <c r="O212" t="s">
        <v>15</v>
      </c>
      <c r="P212" t="s">
        <v>1813</v>
      </c>
      <c r="Q212">
        <v>20124856567</v>
      </c>
      <c r="R212" t="s">
        <v>1814</v>
      </c>
      <c r="S212" t="s">
        <v>1815</v>
      </c>
      <c r="T212">
        <v>3342</v>
      </c>
      <c r="U212" t="s">
        <v>88</v>
      </c>
      <c r="V212" t="s">
        <v>7</v>
      </c>
      <c r="W212">
        <v>3757</v>
      </c>
      <c r="X212">
        <v>15672118</v>
      </c>
      <c r="Z212">
        <v>9</v>
      </c>
      <c r="AA212">
        <v>42727</v>
      </c>
      <c r="AB212">
        <v>260635</v>
      </c>
      <c r="AC212">
        <v>0</v>
      </c>
      <c r="AD212">
        <v>610</v>
      </c>
      <c r="AE212">
        <v>1285041</v>
      </c>
      <c r="AF212">
        <v>237194</v>
      </c>
      <c r="AG212" t="s">
        <v>1213</v>
      </c>
      <c r="AH212" t="s">
        <v>101</v>
      </c>
    </row>
    <row r="213" spans="1:34" x14ac:dyDescent="0.25">
      <c r="A213">
        <v>21626</v>
      </c>
      <c r="B213" t="s">
        <v>2345</v>
      </c>
      <c r="C213" s="9">
        <v>29.755555555555556</v>
      </c>
      <c r="D213">
        <v>2013</v>
      </c>
      <c r="E213" t="s">
        <v>1128</v>
      </c>
      <c r="F213" s="8">
        <v>42158</v>
      </c>
      <c r="G213" s="1">
        <v>0.53055555555555556</v>
      </c>
      <c r="H213">
        <v>168787</v>
      </c>
      <c r="I213" s="8">
        <v>42158</v>
      </c>
      <c r="J213" s="1">
        <v>0.53055555555555556</v>
      </c>
      <c r="K213">
        <v>168787</v>
      </c>
      <c r="L213">
        <v>1</v>
      </c>
      <c r="M213" t="s">
        <v>2346</v>
      </c>
      <c r="O213" t="s">
        <v>15</v>
      </c>
      <c r="P213" t="s">
        <v>1818</v>
      </c>
      <c r="Q213">
        <v>30708086726</v>
      </c>
      <c r="R213" t="s">
        <v>1819</v>
      </c>
      <c r="S213" t="s">
        <v>5</v>
      </c>
      <c r="T213">
        <v>3300</v>
      </c>
      <c r="U213" t="s">
        <v>6</v>
      </c>
      <c r="V213" t="s">
        <v>7</v>
      </c>
      <c r="W213">
        <v>376</v>
      </c>
      <c r="X213">
        <v>4441113</v>
      </c>
      <c r="Y213" t="s">
        <v>1820</v>
      </c>
      <c r="Z213">
        <v>9</v>
      </c>
      <c r="AA213">
        <v>42727</v>
      </c>
      <c r="AB213">
        <v>0</v>
      </c>
      <c r="AC213">
        <v>71501</v>
      </c>
      <c r="AD213">
        <v>0</v>
      </c>
      <c r="AE213">
        <v>0</v>
      </c>
      <c r="AF213">
        <v>0</v>
      </c>
      <c r="AG213" t="s">
        <v>1213</v>
      </c>
      <c r="AH213" t="s">
        <v>101</v>
      </c>
    </row>
    <row r="214" spans="1:34" x14ac:dyDescent="0.25">
      <c r="A214">
        <v>21624</v>
      </c>
      <c r="B214" t="s">
        <v>1615</v>
      </c>
      <c r="C214" t="s">
        <v>1159</v>
      </c>
      <c r="D214">
        <v>2013</v>
      </c>
      <c r="E214" t="s">
        <v>1128</v>
      </c>
      <c r="F214" s="8">
        <v>42158</v>
      </c>
      <c r="G214" s="1">
        <v>0.49027777777777781</v>
      </c>
      <c r="H214">
        <v>42338</v>
      </c>
      <c r="I214" s="8">
        <v>42158</v>
      </c>
      <c r="J214" s="1">
        <v>0.66666666666666663</v>
      </c>
      <c r="K214">
        <v>42338</v>
      </c>
      <c r="L214">
        <v>1</v>
      </c>
      <c r="M214" t="s">
        <v>902</v>
      </c>
      <c r="O214" t="s">
        <v>2</v>
      </c>
      <c r="P214" t="s">
        <v>899</v>
      </c>
      <c r="Q214">
        <v>11111111</v>
      </c>
      <c r="R214" t="s">
        <v>900</v>
      </c>
      <c r="S214" t="s">
        <v>5</v>
      </c>
      <c r="T214">
        <v>3300</v>
      </c>
      <c r="U214" t="s">
        <v>6</v>
      </c>
      <c r="V214" t="s">
        <v>7</v>
      </c>
      <c r="W214">
        <v>376</v>
      </c>
      <c r="X214">
        <v>4431838</v>
      </c>
      <c r="Z214">
        <v>9</v>
      </c>
      <c r="AA214">
        <v>48471</v>
      </c>
      <c r="AB214">
        <v>169649</v>
      </c>
      <c r="AC214">
        <v>0</v>
      </c>
      <c r="AD214">
        <v>350</v>
      </c>
      <c r="AE214">
        <v>5534451</v>
      </c>
      <c r="AF214">
        <v>0</v>
      </c>
      <c r="AG214" t="s">
        <v>1213</v>
      </c>
      <c r="AH214" t="s">
        <v>10</v>
      </c>
    </row>
    <row r="215" spans="1:34" x14ac:dyDescent="0.25">
      <c r="A215">
        <v>21623</v>
      </c>
      <c r="B215" t="s">
        <v>2347</v>
      </c>
      <c r="C215" t="s">
        <v>1800</v>
      </c>
      <c r="D215">
        <v>2014</v>
      </c>
      <c r="E215" t="s">
        <v>1128</v>
      </c>
      <c r="F215" s="8">
        <v>42158</v>
      </c>
      <c r="G215" s="1">
        <v>0.33333333333333331</v>
      </c>
      <c r="H215">
        <v>31802</v>
      </c>
      <c r="I215" s="8">
        <v>42158</v>
      </c>
      <c r="J215" s="1">
        <v>0.66666666666666663</v>
      </c>
      <c r="K215">
        <v>31802</v>
      </c>
      <c r="L215">
        <v>1</v>
      </c>
      <c r="M215" t="s">
        <v>2348</v>
      </c>
      <c r="O215" t="s">
        <v>15</v>
      </c>
      <c r="P215" t="s">
        <v>2349</v>
      </c>
      <c r="Q215">
        <v>20304147688</v>
      </c>
      <c r="R215" t="s">
        <v>2350</v>
      </c>
      <c r="S215" t="s">
        <v>183</v>
      </c>
      <c r="T215">
        <v>3304</v>
      </c>
      <c r="U215" t="s">
        <v>6</v>
      </c>
      <c r="V215" t="s">
        <v>7</v>
      </c>
      <c r="W215">
        <v>376</v>
      </c>
      <c r="X215">
        <v>154350986</v>
      </c>
      <c r="Z215">
        <v>9</v>
      </c>
      <c r="AA215">
        <v>42727</v>
      </c>
      <c r="AB215">
        <v>162363</v>
      </c>
      <c r="AC215">
        <v>0</v>
      </c>
      <c r="AD215">
        <v>380</v>
      </c>
      <c r="AE215">
        <v>1333069</v>
      </c>
      <c r="AF215">
        <v>171186</v>
      </c>
      <c r="AG215" t="s">
        <v>1213</v>
      </c>
      <c r="AH215" t="s">
        <v>101</v>
      </c>
    </row>
    <row r="216" spans="1:34" x14ac:dyDescent="0.25">
      <c r="A216">
        <v>21621</v>
      </c>
      <c r="B216" t="s">
        <v>1994</v>
      </c>
      <c r="C216">
        <v>710</v>
      </c>
      <c r="D216">
        <v>2013</v>
      </c>
      <c r="E216" t="s">
        <v>1128</v>
      </c>
      <c r="F216" s="8">
        <v>42158</v>
      </c>
      <c r="G216" s="1">
        <v>0.375</v>
      </c>
      <c r="H216">
        <v>128834</v>
      </c>
      <c r="I216" s="8">
        <v>42158</v>
      </c>
      <c r="J216" s="1">
        <v>0.54166666666666663</v>
      </c>
      <c r="K216">
        <v>128834</v>
      </c>
      <c r="L216">
        <v>1</v>
      </c>
      <c r="M216" t="s">
        <v>76</v>
      </c>
      <c r="O216" t="s">
        <v>15</v>
      </c>
      <c r="P216" t="s">
        <v>1996</v>
      </c>
      <c r="Q216">
        <v>30615210907</v>
      </c>
      <c r="R216" t="s">
        <v>1997</v>
      </c>
      <c r="S216" t="s">
        <v>911</v>
      </c>
      <c r="T216">
        <v>3230</v>
      </c>
      <c r="U216" t="s">
        <v>88</v>
      </c>
      <c r="V216" t="s">
        <v>7</v>
      </c>
      <c r="W216">
        <v>3772</v>
      </c>
      <c r="X216">
        <v>424196</v>
      </c>
      <c r="Z216">
        <v>9</v>
      </c>
      <c r="AA216">
        <v>42727</v>
      </c>
      <c r="AB216">
        <v>93999</v>
      </c>
      <c r="AC216">
        <v>0</v>
      </c>
      <c r="AD216">
        <v>220</v>
      </c>
      <c r="AE216">
        <v>1006239</v>
      </c>
      <c r="AF216">
        <v>43087</v>
      </c>
      <c r="AG216" t="s">
        <v>1213</v>
      </c>
      <c r="AH216" t="s">
        <v>101</v>
      </c>
    </row>
    <row r="217" spans="1:34" x14ac:dyDescent="0.25">
      <c r="A217">
        <v>21618</v>
      </c>
      <c r="B217" t="s">
        <v>1680</v>
      </c>
      <c r="C217" t="s">
        <v>1177</v>
      </c>
      <c r="D217">
        <v>2014</v>
      </c>
      <c r="E217" t="s">
        <v>1128</v>
      </c>
      <c r="F217" s="8">
        <v>42157</v>
      </c>
      <c r="G217" s="1">
        <v>0.59583333333333333</v>
      </c>
      <c r="H217">
        <v>23034</v>
      </c>
      <c r="I217" s="8">
        <v>42157</v>
      </c>
      <c r="J217" s="1">
        <v>0.72083333333333333</v>
      </c>
      <c r="K217">
        <v>23034</v>
      </c>
      <c r="L217">
        <v>1</v>
      </c>
      <c r="M217" t="s">
        <v>644</v>
      </c>
      <c r="O217" t="s">
        <v>2</v>
      </c>
      <c r="P217" t="s">
        <v>645</v>
      </c>
      <c r="Q217">
        <v>20106342599</v>
      </c>
      <c r="R217" t="s">
        <v>646</v>
      </c>
      <c r="S217" t="s">
        <v>5</v>
      </c>
      <c r="T217">
        <v>3300</v>
      </c>
      <c r="U217" t="s">
        <v>6</v>
      </c>
      <c r="V217" t="s">
        <v>7</v>
      </c>
      <c r="W217">
        <v>376</v>
      </c>
      <c r="X217">
        <v>4437011</v>
      </c>
      <c r="Z217">
        <v>9</v>
      </c>
      <c r="AA217">
        <v>42727</v>
      </c>
      <c r="AB217">
        <v>47000</v>
      </c>
      <c r="AC217">
        <v>0</v>
      </c>
      <c r="AD217">
        <v>110</v>
      </c>
      <c r="AE217">
        <v>7648</v>
      </c>
      <c r="AF217">
        <v>0</v>
      </c>
      <c r="AG217" t="s">
        <v>1213</v>
      </c>
      <c r="AH217" t="s">
        <v>10</v>
      </c>
    </row>
    <row r="218" spans="1:34" x14ac:dyDescent="0.25">
      <c r="A218">
        <v>21617</v>
      </c>
      <c r="B218" t="s">
        <v>2351</v>
      </c>
      <c r="C218">
        <v>1720</v>
      </c>
      <c r="D218">
        <v>2014</v>
      </c>
      <c r="E218" t="s">
        <v>1128</v>
      </c>
      <c r="F218" s="8">
        <v>42157</v>
      </c>
      <c r="G218" s="1">
        <v>0.58333333333333337</v>
      </c>
      <c r="H218">
        <v>14918</v>
      </c>
      <c r="I218" s="8">
        <v>42157</v>
      </c>
      <c r="J218" s="1">
        <v>0.72916666666666663</v>
      </c>
      <c r="K218">
        <v>14918</v>
      </c>
      <c r="L218">
        <v>1</v>
      </c>
      <c r="M218" t="s">
        <v>76</v>
      </c>
      <c r="O218" t="s">
        <v>15</v>
      </c>
      <c r="P218" t="s">
        <v>2352</v>
      </c>
      <c r="Q218">
        <v>20100012562</v>
      </c>
      <c r="R218" t="s">
        <v>2353</v>
      </c>
      <c r="S218" t="s">
        <v>79</v>
      </c>
      <c r="T218">
        <v>3360</v>
      </c>
      <c r="U218" t="s">
        <v>6</v>
      </c>
      <c r="V218" t="s">
        <v>7</v>
      </c>
      <c r="W218">
        <v>3755</v>
      </c>
      <c r="X218">
        <v>15505758</v>
      </c>
      <c r="Z218">
        <v>9</v>
      </c>
      <c r="AA218">
        <v>42727</v>
      </c>
      <c r="AB218">
        <v>119636</v>
      </c>
      <c r="AC218">
        <v>0</v>
      </c>
      <c r="AD218">
        <v>280</v>
      </c>
      <c r="AE218">
        <v>1125665</v>
      </c>
      <c r="AF218">
        <v>66589</v>
      </c>
      <c r="AG218" t="s">
        <v>1213</v>
      </c>
      <c r="AH218" t="s">
        <v>101</v>
      </c>
    </row>
    <row r="219" spans="1:34" x14ac:dyDescent="0.25">
      <c r="A219">
        <v>21614</v>
      </c>
      <c r="B219" t="s">
        <v>2354</v>
      </c>
      <c r="C219" t="s">
        <v>1731</v>
      </c>
      <c r="D219">
        <v>2013</v>
      </c>
      <c r="E219" t="s">
        <v>1128</v>
      </c>
      <c r="F219" s="8">
        <v>42157</v>
      </c>
      <c r="G219" s="1">
        <v>0.45833333333333331</v>
      </c>
      <c r="H219">
        <v>149332</v>
      </c>
      <c r="I219" s="8">
        <v>42157</v>
      </c>
      <c r="J219" s="1">
        <v>0.75</v>
      </c>
      <c r="K219">
        <v>149332</v>
      </c>
      <c r="L219">
        <v>1</v>
      </c>
      <c r="M219" t="s">
        <v>2355</v>
      </c>
      <c r="O219" t="s">
        <v>15</v>
      </c>
      <c r="P219" t="s">
        <v>2356</v>
      </c>
      <c r="Q219">
        <v>23244016669</v>
      </c>
      <c r="R219" t="s">
        <v>2357</v>
      </c>
      <c r="S219" t="s">
        <v>278</v>
      </c>
      <c r="T219">
        <v>3364</v>
      </c>
      <c r="U219" t="s">
        <v>6</v>
      </c>
      <c r="V219" t="s">
        <v>7</v>
      </c>
      <c r="W219">
        <v>3755</v>
      </c>
      <c r="X219">
        <v>15502372</v>
      </c>
      <c r="Y219" t="s">
        <v>2358</v>
      </c>
      <c r="Z219">
        <v>9</v>
      </c>
      <c r="AA219">
        <v>42727</v>
      </c>
      <c r="AB219">
        <v>358907</v>
      </c>
      <c r="AC219">
        <v>0</v>
      </c>
      <c r="AD219">
        <v>840</v>
      </c>
      <c r="AE219">
        <v>1576727</v>
      </c>
      <c r="AF219">
        <v>237194</v>
      </c>
      <c r="AG219" t="s">
        <v>1213</v>
      </c>
      <c r="AH219" t="s">
        <v>101</v>
      </c>
    </row>
    <row r="220" spans="1:34" x14ac:dyDescent="0.25">
      <c r="A220">
        <v>21613</v>
      </c>
      <c r="B220" t="s">
        <v>1969</v>
      </c>
      <c r="C220" t="s">
        <v>1970</v>
      </c>
      <c r="D220">
        <v>2013</v>
      </c>
      <c r="E220" t="s">
        <v>1128</v>
      </c>
      <c r="F220" s="8">
        <v>42163</v>
      </c>
      <c r="G220" s="1">
        <v>0.33333333333333331</v>
      </c>
      <c r="H220">
        <v>52229</v>
      </c>
      <c r="I220" s="8">
        <v>42163</v>
      </c>
      <c r="J220" s="1">
        <v>0.54166666666666663</v>
      </c>
      <c r="K220">
        <v>52229</v>
      </c>
      <c r="L220">
        <v>1</v>
      </c>
      <c r="M220" t="s">
        <v>76</v>
      </c>
      <c r="O220" t="s">
        <v>15</v>
      </c>
      <c r="P220" t="s">
        <v>1972</v>
      </c>
      <c r="Q220">
        <v>30683247150</v>
      </c>
      <c r="R220" t="s">
        <v>1973</v>
      </c>
      <c r="S220" t="s">
        <v>5</v>
      </c>
      <c r="T220">
        <v>3300</v>
      </c>
      <c r="U220" t="s">
        <v>6</v>
      </c>
      <c r="V220" t="s">
        <v>7</v>
      </c>
      <c r="W220">
        <v>376</v>
      </c>
      <c r="X220">
        <v>4481800</v>
      </c>
      <c r="Z220">
        <v>9</v>
      </c>
      <c r="AA220">
        <v>42727</v>
      </c>
      <c r="AB220">
        <v>93999</v>
      </c>
      <c r="AC220">
        <v>0</v>
      </c>
      <c r="AD220">
        <v>220</v>
      </c>
      <c r="AE220">
        <v>451265</v>
      </c>
      <c r="AF220">
        <v>0</v>
      </c>
      <c r="AG220" t="s">
        <v>1213</v>
      </c>
      <c r="AH220" t="s">
        <v>1722</v>
      </c>
    </row>
    <row r="221" spans="1:34" x14ac:dyDescent="0.25">
      <c r="A221">
        <v>21610</v>
      </c>
      <c r="B221" t="s">
        <v>1645</v>
      </c>
      <c r="C221" t="s">
        <v>1159</v>
      </c>
      <c r="D221">
        <v>2014</v>
      </c>
      <c r="E221" t="s">
        <v>1128</v>
      </c>
      <c r="F221" s="8">
        <v>42157</v>
      </c>
      <c r="G221" s="1">
        <v>0.38541666666666669</v>
      </c>
      <c r="H221">
        <v>9853</v>
      </c>
      <c r="I221" s="8">
        <v>42157</v>
      </c>
      <c r="J221" s="1">
        <v>0.54166666666666663</v>
      </c>
      <c r="K221">
        <v>9853</v>
      </c>
      <c r="L221">
        <v>1</v>
      </c>
      <c r="M221" t="s">
        <v>199</v>
      </c>
      <c r="O221" t="s">
        <v>15</v>
      </c>
      <c r="P221" t="s">
        <v>453</v>
      </c>
      <c r="Q221">
        <v>20100707501</v>
      </c>
      <c r="R221" t="s">
        <v>454</v>
      </c>
      <c r="S221" t="s">
        <v>5</v>
      </c>
      <c r="T221">
        <v>3300</v>
      </c>
      <c r="U221" t="s">
        <v>6</v>
      </c>
      <c r="V221" t="s">
        <v>7</v>
      </c>
      <c r="W221">
        <v>376</v>
      </c>
      <c r="X221">
        <v>4436017</v>
      </c>
      <c r="Y221" t="s">
        <v>455</v>
      </c>
      <c r="Z221">
        <v>9</v>
      </c>
      <c r="AA221">
        <v>42727</v>
      </c>
      <c r="AB221">
        <v>64091</v>
      </c>
      <c r="AC221">
        <v>0</v>
      </c>
      <c r="AD221">
        <v>150</v>
      </c>
      <c r="AE221">
        <v>236242</v>
      </c>
      <c r="AF221">
        <v>0</v>
      </c>
      <c r="AG221" t="s">
        <v>1213</v>
      </c>
      <c r="AH221" t="s">
        <v>10</v>
      </c>
    </row>
    <row r="222" spans="1:34" x14ac:dyDescent="0.25">
      <c r="A222">
        <v>21609</v>
      </c>
      <c r="B222" t="s">
        <v>2359</v>
      </c>
      <c r="C222">
        <v>710</v>
      </c>
      <c r="D222">
        <v>2014</v>
      </c>
      <c r="E222" t="s">
        <v>1128</v>
      </c>
      <c r="F222" s="8">
        <v>42157</v>
      </c>
      <c r="G222" s="1">
        <v>0.33333333333333331</v>
      </c>
      <c r="H222">
        <v>15695</v>
      </c>
      <c r="I222" s="8">
        <v>42157</v>
      </c>
      <c r="J222" s="1">
        <v>0.70833333333333337</v>
      </c>
      <c r="K222">
        <v>15695</v>
      </c>
      <c r="L222">
        <v>1</v>
      </c>
      <c r="M222" t="s">
        <v>2360</v>
      </c>
      <c r="N222" t="s">
        <v>2361</v>
      </c>
      <c r="O222" t="s">
        <v>2362</v>
      </c>
      <c r="P222" t="s">
        <v>2363</v>
      </c>
      <c r="Q222">
        <v>30687904423</v>
      </c>
      <c r="R222" t="s">
        <v>2364</v>
      </c>
      <c r="S222" t="s">
        <v>5</v>
      </c>
      <c r="T222">
        <v>3300</v>
      </c>
      <c r="U222" t="s">
        <v>6</v>
      </c>
      <c r="V222" t="s">
        <v>7</v>
      </c>
      <c r="W222">
        <v>376</v>
      </c>
      <c r="X222">
        <v>154185076</v>
      </c>
      <c r="Y222" t="s">
        <v>2365</v>
      </c>
      <c r="Z222">
        <v>9</v>
      </c>
      <c r="AA222">
        <v>42727</v>
      </c>
      <c r="AB222">
        <v>213635</v>
      </c>
      <c r="AC222">
        <v>0</v>
      </c>
      <c r="AD222">
        <v>500</v>
      </c>
      <c r="AE222">
        <v>1129365</v>
      </c>
      <c r="AF222">
        <v>95927</v>
      </c>
      <c r="AG222" t="s">
        <v>1213</v>
      </c>
      <c r="AH222" t="s">
        <v>101</v>
      </c>
    </row>
    <row r="223" spans="1:34" x14ac:dyDescent="0.25">
      <c r="A223">
        <v>21608</v>
      </c>
      <c r="B223" t="s">
        <v>2366</v>
      </c>
      <c r="C223" t="s">
        <v>1783</v>
      </c>
      <c r="D223">
        <v>2014</v>
      </c>
      <c r="E223" t="s">
        <v>1128</v>
      </c>
      <c r="F223" s="8">
        <v>42157</v>
      </c>
      <c r="G223" s="1">
        <v>0.38194444444444442</v>
      </c>
      <c r="H223">
        <v>40649</v>
      </c>
      <c r="I223" s="8">
        <v>42157</v>
      </c>
      <c r="J223" s="1">
        <v>0.41666666666666669</v>
      </c>
      <c r="K223">
        <v>40649</v>
      </c>
      <c r="L223">
        <v>1</v>
      </c>
      <c r="M223" t="s">
        <v>2367</v>
      </c>
      <c r="O223" t="s">
        <v>15</v>
      </c>
      <c r="P223" t="s">
        <v>2368</v>
      </c>
      <c r="Q223">
        <v>20080010576</v>
      </c>
      <c r="R223" t="s">
        <v>2369</v>
      </c>
      <c r="S223" t="s">
        <v>340</v>
      </c>
      <c r="T223">
        <v>3376</v>
      </c>
      <c r="U223" t="s">
        <v>6</v>
      </c>
      <c r="V223" t="s">
        <v>7</v>
      </c>
      <c r="W223">
        <v>3757</v>
      </c>
      <c r="X223">
        <v>470114</v>
      </c>
      <c r="Z223">
        <v>9</v>
      </c>
      <c r="AA223">
        <v>42727</v>
      </c>
      <c r="AB223">
        <v>12818</v>
      </c>
      <c r="AC223">
        <v>0</v>
      </c>
      <c r="AD223">
        <v>30</v>
      </c>
      <c r="AE223">
        <v>0</v>
      </c>
      <c r="AF223">
        <v>0</v>
      </c>
      <c r="AG223" t="s">
        <v>1213</v>
      </c>
      <c r="AH223" t="s">
        <v>101</v>
      </c>
    </row>
    <row r="224" spans="1:34" x14ac:dyDescent="0.25">
      <c r="A224">
        <v>21607</v>
      </c>
      <c r="B224" t="s">
        <v>1625</v>
      </c>
      <c r="C224" t="s">
        <v>1159</v>
      </c>
      <c r="D224">
        <v>2013</v>
      </c>
      <c r="E224" t="s">
        <v>1128</v>
      </c>
      <c r="F224" s="8">
        <v>42157</v>
      </c>
      <c r="G224" s="1">
        <v>0.33333333333333331</v>
      </c>
      <c r="H224">
        <v>36326</v>
      </c>
      <c r="I224" s="8">
        <v>42157</v>
      </c>
      <c r="J224" s="1">
        <v>0.70833333333333337</v>
      </c>
      <c r="K224">
        <v>36326</v>
      </c>
      <c r="L224">
        <v>1</v>
      </c>
      <c r="M224" t="s">
        <v>2370</v>
      </c>
      <c r="N224" t="s">
        <v>2371</v>
      </c>
      <c r="O224" t="s">
        <v>2</v>
      </c>
      <c r="P224" t="s">
        <v>634</v>
      </c>
      <c r="Q224">
        <v>74865150</v>
      </c>
      <c r="R224" t="s">
        <v>635</v>
      </c>
      <c r="S224" t="s">
        <v>5</v>
      </c>
      <c r="T224">
        <v>3300</v>
      </c>
      <c r="U224" t="s">
        <v>6</v>
      </c>
      <c r="V224" t="s">
        <v>7</v>
      </c>
      <c r="W224">
        <v>376</v>
      </c>
      <c r="X224">
        <v>154586027</v>
      </c>
      <c r="Y224" t="s">
        <v>1455</v>
      </c>
      <c r="Z224">
        <v>9</v>
      </c>
      <c r="AA224">
        <v>48471</v>
      </c>
      <c r="AB224">
        <v>155107</v>
      </c>
      <c r="AC224">
        <v>0</v>
      </c>
      <c r="AD224">
        <v>320</v>
      </c>
      <c r="AE224">
        <v>802326</v>
      </c>
      <c r="AF224">
        <v>0</v>
      </c>
      <c r="AG224" t="s">
        <v>1213</v>
      </c>
      <c r="AH224" t="s">
        <v>10</v>
      </c>
    </row>
    <row r="225" spans="1:34" x14ac:dyDescent="0.25">
      <c r="A225">
        <v>21604</v>
      </c>
      <c r="B225" t="s">
        <v>2372</v>
      </c>
      <c r="C225">
        <v>710</v>
      </c>
      <c r="D225">
        <v>2011</v>
      </c>
      <c r="E225" t="s">
        <v>1128</v>
      </c>
      <c r="F225" s="8">
        <v>42156</v>
      </c>
      <c r="G225" s="1">
        <v>0.62083333333333335</v>
      </c>
      <c r="H225">
        <v>108973</v>
      </c>
      <c r="I225" s="8">
        <v>42156</v>
      </c>
      <c r="J225" s="1">
        <v>0.75</v>
      </c>
      <c r="K225">
        <v>108973</v>
      </c>
      <c r="L225">
        <v>1</v>
      </c>
      <c r="M225" t="s">
        <v>2373</v>
      </c>
      <c r="O225" t="s">
        <v>15</v>
      </c>
      <c r="P225" t="s">
        <v>1828</v>
      </c>
      <c r="Q225">
        <v>30583112797</v>
      </c>
      <c r="R225" t="s">
        <v>1829</v>
      </c>
      <c r="S225" t="s">
        <v>202</v>
      </c>
      <c r="T225">
        <v>3364</v>
      </c>
      <c r="U225" t="s">
        <v>6</v>
      </c>
      <c r="V225" t="s">
        <v>7</v>
      </c>
      <c r="W225">
        <v>376</v>
      </c>
      <c r="X225">
        <v>4481203</v>
      </c>
      <c r="Z225">
        <v>9</v>
      </c>
      <c r="AA225">
        <v>42727</v>
      </c>
      <c r="AB225">
        <v>158090</v>
      </c>
      <c r="AC225">
        <v>0</v>
      </c>
      <c r="AD225">
        <v>370</v>
      </c>
      <c r="AE225">
        <v>1198797</v>
      </c>
      <c r="AF225">
        <v>95927</v>
      </c>
      <c r="AG225" t="s">
        <v>1213</v>
      </c>
      <c r="AH225" t="s">
        <v>101</v>
      </c>
    </row>
    <row r="226" spans="1:34" x14ac:dyDescent="0.25">
      <c r="A226">
        <v>21603</v>
      </c>
      <c r="B226" t="s">
        <v>1461</v>
      </c>
      <c r="C226" t="s">
        <v>1137</v>
      </c>
      <c r="D226">
        <v>2010</v>
      </c>
      <c r="E226" t="s">
        <v>1128</v>
      </c>
      <c r="F226" s="8">
        <v>42156</v>
      </c>
      <c r="G226" s="1">
        <v>0.60972222222222217</v>
      </c>
      <c r="H226">
        <v>95146</v>
      </c>
      <c r="I226" s="8">
        <v>42156</v>
      </c>
      <c r="J226" s="1">
        <v>0.66666666666666663</v>
      </c>
      <c r="K226">
        <v>95146</v>
      </c>
      <c r="L226">
        <v>1</v>
      </c>
      <c r="M226" t="s">
        <v>807</v>
      </c>
      <c r="O226" t="s">
        <v>15</v>
      </c>
      <c r="P226" t="s">
        <v>801</v>
      </c>
      <c r="Q226">
        <v>20146671137</v>
      </c>
      <c r="R226" t="s">
        <v>802</v>
      </c>
      <c r="S226" t="s">
        <v>803</v>
      </c>
      <c r="T226">
        <v>3334</v>
      </c>
      <c r="U226" t="s">
        <v>6</v>
      </c>
      <c r="V226" t="s">
        <v>7</v>
      </c>
      <c r="W226">
        <v>3743</v>
      </c>
      <c r="X226">
        <v>420658</v>
      </c>
      <c r="Z226">
        <v>9</v>
      </c>
      <c r="AA226">
        <v>48471</v>
      </c>
      <c r="AB226">
        <v>135719</v>
      </c>
      <c r="AC226">
        <v>0</v>
      </c>
      <c r="AD226">
        <v>280</v>
      </c>
      <c r="AE226">
        <v>1767419</v>
      </c>
      <c r="AF226">
        <v>0</v>
      </c>
      <c r="AG226" t="s">
        <v>1213</v>
      </c>
      <c r="AH226" t="s">
        <v>10</v>
      </c>
    </row>
    <row r="227" spans="1:34" x14ac:dyDescent="0.25">
      <c r="A227">
        <v>21602</v>
      </c>
      <c r="B227" t="s">
        <v>2374</v>
      </c>
      <c r="C227" t="s">
        <v>1763</v>
      </c>
      <c r="D227">
        <v>2014</v>
      </c>
      <c r="E227" t="s">
        <v>1128</v>
      </c>
      <c r="F227" s="8">
        <v>42156</v>
      </c>
      <c r="G227" s="1">
        <v>0.51597222222222217</v>
      </c>
      <c r="H227">
        <v>2861</v>
      </c>
      <c r="I227" s="8">
        <v>42156</v>
      </c>
      <c r="J227" s="1">
        <v>0.66666666666666663</v>
      </c>
      <c r="K227">
        <v>2861</v>
      </c>
      <c r="L227">
        <v>1</v>
      </c>
      <c r="M227" t="s">
        <v>2375</v>
      </c>
      <c r="O227" t="s">
        <v>15</v>
      </c>
      <c r="P227" t="s">
        <v>2376</v>
      </c>
      <c r="Q227">
        <v>33707099319</v>
      </c>
      <c r="R227" t="s">
        <v>2377</v>
      </c>
      <c r="S227" t="s">
        <v>183</v>
      </c>
      <c r="T227">
        <v>3304</v>
      </c>
      <c r="U227" t="s">
        <v>6</v>
      </c>
      <c r="V227" t="s">
        <v>7</v>
      </c>
      <c r="W227">
        <v>376</v>
      </c>
      <c r="X227">
        <v>154754302</v>
      </c>
      <c r="Z227">
        <v>9</v>
      </c>
      <c r="AA227">
        <v>42727</v>
      </c>
      <c r="AB227">
        <v>34182</v>
      </c>
      <c r="AC227">
        <v>0</v>
      </c>
      <c r="AD227">
        <v>80</v>
      </c>
      <c r="AE227">
        <v>335194</v>
      </c>
      <c r="AF227">
        <v>0</v>
      </c>
      <c r="AG227" t="s">
        <v>1213</v>
      </c>
      <c r="AH227" t="s">
        <v>1722</v>
      </c>
    </row>
    <row r="228" spans="1:34" x14ac:dyDescent="0.25">
      <c r="A228">
        <v>21601</v>
      </c>
      <c r="B228" t="s">
        <v>1485</v>
      </c>
      <c r="C228" t="s">
        <v>1145</v>
      </c>
      <c r="D228">
        <v>2014</v>
      </c>
      <c r="E228" t="s">
        <v>1128</v>
      </c>
      <c r="F228" s="8">
        <v>42156</v>
      </c>
      <c r="G228" s="1">
        <v>0.46388888888888885</v>
      </c>
      <c r="H228">
        <v>35205</v>
      </c>
      <c r="I228" s="8">
        <v>42158</v>
      </c>
      <c r="J228" s="1">
        <v>0.75</v>
      </c>
      <c r="K228">
        <v>35205</v>
      </c>
      <c r="L228">
        <v>1</v>
      </c>
      <c r="M228" t="s">
        <v>831</v>
      </c>
      <c r="O228" t="s">
        <v>15</v>
      </c>
      <c r="P228" t="s">
        <v>302</v>
      </c>
      <c r="Q228">
        <v>30687841081</v>
      </c>
      <c r="R228" t="s">
        <v>303</v>
      </c>
      <c r="S228" t="s">
        <v>304</v>
      </c>
      <c r="T228">
        <v>3350</v>
      </c>
      <c r="U228" t="s">
        <v>6</v>
      </c>
      <c r="V228" t="s">
        <v>7</v>
      </c>
      <c r="W228">
        <v>376</v>
      </c>
      <c r="X228">
        <v>4456516</v>
      </c>
      <c r="Z228">
        <v>9</v>
      </c>
      <c r="AA228">
        <v>48471</v>
      </c>
      <c r="AB228">
        <v>164801</v>
      </c>
      <c r="AC228">
        <v>629200</v>
      </c>
      <c r="AD228">
        <v>340</v>
      </c>
      <c r="AE228">
        <v>3311424</v>
      </c>
      <c r="AF228">
        <v>0</v>
      </c>
      <c r="AG228" t="s">
        <v>1213</v>
      </c>
      <c r="AH228" t="s">
        <v>10</v>
      </c>
    </row>
    <row r="229" spans="1:34" x14ac:dyDescent="0.25">
      <c r="A229">
        <v>21598</v>
      </c>
      <c r="B229" t="s">
        <v>2378</v>
      </c>
      <c r="C229" t="s">
        <v>1724</v>
      </c>
      <c r="D229">
        <v>2014</v>
      </c>
      <c r="E229" t="s">
        <v>1128</v>
      </c>
      <c r="F229" s="8">
        <v>42156</v>
      </c>
      <c r="G229" s="1">
        <v>0.43194444444444446</v>
      </c>
      <c r="H229">
        <v>59409</v>
      </c>
      <c r="I229" s="8">
        <v>42156</v>
      </c>
      <c r="J229" s="1">
        <v>0.5</v>
      </c>
      <c r="K229">
        <v>59409</v>
      </c>
      <c r="L229">
        <v>1</v>
      </c>
      <c r="M229" t="s">
        <v>2379</v>
      </c>
      <c r="O229" t="s">
        <v>15</v>
      </c>
      <c r="P229" t="s">
        <v>2380</v>
      </c>
      <c r="Q229">
        <v>30711087164</v>
      </c>
      <c r="R229" t="s">
        <v>2381</v>
      </c>
      <c r="S229" t="s">
        <v>183</v>
      </c>
      <c r="U229" t="s">
        <v>6</v>
      </c>
      <c r="V229" t="s">
        <v>7</v>
      </c>
      <c r="W229">
        <v>376</v>
      </c>
      <c r="X229">
        <v>154641432</v>
      </c>
      <c r="Z229">
        <v>9</v>
      </c>
      <c r="AA229">
        <v>42727</v>
      </c>
      <c r="AB229">
        <v>29909</v>
      </c>
      <c r="AC229">
        <v>0</v>
      </c>
      <c r="AD229">
        <v>70</v>
      </c>
      <c r="AE229">
        <v>1003625</v>
      </c>
      <c r="AF229">
        <v>0</v>
      </c>
      <c r="AG229" t="s">
        <v>1213</v>
      </c>
      <c r="AH229" t="s">
        <v>101</v>
      </c>
    </row>
    <row r="230" spans="1:34" x14ac:dyDescent="0.25">
      <c r="A230">
        <v>21596</v>
      </c>
      <c r="B230" t="s">
        <v>2382</v>
      </c>
      <c r="C230" t="s">
        <v>1927</v>
      </c>
      <c r="D230">
        <v>2015</v>
      </c>
      <c r="E230" t="s">
        <v>1128</v>
      </c>
      <c r="F230" s="8">
        <v>42156</v>
      </c>
      <c r="G230" s="1">
        <v>0.39583333333333331</v>
      </c>
      <c r="H230">
        <v>36127</v>
      </c>
      <c r="I230" s="8">
        <v>42156</v>
      </c>
      <c r="J230" s="1">
        <v>0.66666666666666663</v>
      </c>
      <c r="K230">
        <v>36127</v>
      </c>
      <c r="L230">
        <v>1</v>
      </c>
      <c r="M230" t="s">
        <v>76</v>
      </c>
      <c r="O230" t="s">
        <v>15</v>
      </c>
      <c r="P230" t="s">
        <v>2383</v>
      </c>
      <c r="Q230">
        <v>30543294760</v>
      </c>
      <c r="R230" t="s">
        <v>2384</v>
      </c>
      <c r="S230" t="s">
        <v>142</v>
      </c>
      <c r="T230">
        <v>3315</v>
      </c>
      <c r="U230" t="s">
        <v>6</v>
      </c>
      <c r="V230" t="s">
        <v>7</v>
      </c>
      <c r="W230">
        <v>3754</v>
      </c>
      <c r="X230">
        <v>422559</v>
      </c>
      <c r="Y230" t="s">
        <v>2385</v>
      </c>
      <c r="Z230">
        <v>9</v>
      </c>
      <c r="AA230">
        <v>42727</v>
      </c>
      <c r="AB230">
        <v>128181</v>
      </c>
      <c r="AC230">
        <v>0</v>
      </c>
      <c r="AD230">
        <v>300</v>
      </c>
      <c r="AE230">
        <v>1905127</v>
      </c>
      <c r="AF230">
        <v>0</v>
      </c>
      <c r="AG230" t="s">
        <v>1213</v>
      </c>
      <c r="AH230" t="s">
        <v>101</v>
      </c>
    </row>
    <row r="231" spans="1:34" x14ac:dyDescent="0.25">
      <c r="A231">
        <v>21594</v>
      </c>
      <c r="B231" t="s">
        <v>1986</v>
      </c>
      <c r="C231" t="s">
        <v>1795</v>
      </c>
      <c r="D231">
        <v>2010</v>
      </c>
      <c r="E231" t="s">
        <v>1128</v>
      </c>
      <c r="F231" s="8">
        <v>42156</v>
      </c>
      <c r="G231" s="1">
        <v>0.33333333333333331</v>
      </c>
      <c r="H231">
        <v>434560</v>
      </c>
      <c r="I231" s="8">
        <v>42156</v>
      </c>
      <c r="J231" s="1">
        <v>0.54166666666666663</v>
      </c>
      <c r="K231">
        <v>434560</v>
      </c>
      <c r="L231">
        <v>1</v>
      </c>
      <c r="M231" t="s">
        <v>2386</v>
      </c>
      <c r="O231" t="s">
        <v>15</v>
      </c>
      <c r="P231" t="s">
        <v>1988</v>
      </c>
      <c r="Q231">
        <v>30710840721</v>
      </c>
      <c r="R231" t="s">
        <v>1989</v>
      </c>
      <c r="S231" t="s">
        <v>99</v>
      </c>
      <c r="T231">
        <v>3380</v>
      </c>
      <c r="U231" t="s">
        <v>6</v>
      </c>
      <c r="V231" t="s">
        <v>7</v>
      </c>
      <c r="W231">
        <v>376</v>
      </c>
      <c r="X231">
        <v>4433866</v>
      </c>
      <c r="Z231">
        <v>9</v>
      </c>
      <c r="AA231">
        <v>42727</v>
      </c>
      <c r="AB231">
        <v>123908</v>
      </c>
      <c r="AC231">
        <v>0</v>
      </c>
      <c r="AD231">
        <v>290</v>
      </c>
      <c r="AE231">
        <v>215396</v>
      </c>
      <c r="AF231">
        <v>35253</v>
      </c>
      <c r="AG231" t="s">
        <v>1213</v>
      </c>
      <c r="AH231" t="s">
        <v>1722</v>
      </c>
    </row>
    <row r="232" spans="1:34" x14ac:dyDescent="0.25">
      <c r="A232">
        <v>21590</v>
      </c>
      <c r="B232" t="s">
        <v>2387</v>
      </c>
      <c r="C232" t="s">
        <v>1770</v>
      </c>
      <c r="D232">
        <v>2012</v>
      </c>
      <c r="E232" t="s">
        <v>1128</v>
      </c>
      <c r="F232" s="8">
        <v>42153</v>
      </c>
      <c r="G232" s="1">
        <v>0.58333333333333337</v>
      </c>
      <c r="H232">
        <v>60859</v>
      </c>
      <c r="I232" s="8">
        <v>42153</v>
      </c>
      <c r="J232" s="1">
        <v>0.74305555555555547</v>
      </c>
      <c r="K232">
        <v>60859</v>
      </c>
      <c r="L232">
        <v>1</v>
      </c>
      <c r="M232" t="s">
        <v>2388</v>
      </c>
      <c r="O232" t="s">
        <v>15</v>
      </c>
      <c r="P232" t="s">
        <v>2294</v>
      </c>
      <c r="Q232">
        <v>20102148674</v>
      </c>
      <c r="R232" t="s">
        <v>2295</v>
      </c>
      <c r="S232" t="s">
        <v>675</v>
      </c>
      <c r="T232">
        <v>3302</v>
      </c>
      <c r="U232" t="s">
        <v>88</v>
      </c>
      <c r="V232" t="s">
        <v>7</v>
      </c>
      <c r="W232">
        <v>3786</v>
      </c>
      <c r="X232">
        <v>15616052</v>
      </c>
      <c r="Z232">
        <v>9</v>
      </c>
      <c r="AA232">
        <v>42727</v>
      </c>
      <c r="AB232">
        <v>119636</v>
      </c>
      <c r="AC232">
        <v>0</v>
      </c>
      <c r="AD232">
        <v>280</v>
      </c>
      <c r="AE232">
        <v>471825</v>
      </c>
      <c r="AF232">
        <v>0</v>
      </c>
      <c r="AG232" t="s">
        <v>1213</v>
      </c>
      <c r="AH232" t="s">
        <v>1722</v>
      </c>
    </row>
    <row r="233" spans="1:34" x14ac:dyDescent="0.25">
      <c r="A233">
        <v>21589</v>
      </c>
      <c r="B233" t="s">
        <v>2389</v>
      </c>
      <c r="C233" t="s">
        <v>1724</v>
      </c>
      <c r="D233">
        <v>2014</v>
      </c>
      <c r="E233" t="s">
        <v>1128</v>
      </c>
      <c r="F233" s="8">
        <v>42153</v>
      </c>
      <c r="G233" s="1">
        <v>0.36458333333333331</v>
      </c>
      <c r="H233">
        <v>83777</v>
      </c>
      <c r="I233" s="8">
        <v>42153</v>
      </c>
      <c r="J233" s="1">
        <v>0.70833333333333337</v>
      </c>
      <c r="K233">
        <v>83777</v>
      </c>
      <c r="L233">
        <v>1</v>
      </c>
      <c r="M233" t="s">
        <v>76</v>
      </c>
      <c r="O233" t="s">
        <v>15</v>
      </c>
      <c r="P233" t="s">
        <v>2390</v>
      </c>
      <c r="Q233">
        <v>30711603421</v>
      </c>
      <c r="R233" t="s">
        <v>2391</v>
      </c>
      <c r="S233" t="s">
        <v>702</v>
      </c>
      <c r="T233">
        <v>3342</v>
      </c>
      <c r="U233" t="s">
        <v>394</v>
      </c>
      <c r="V233" t="s">
        <v>7</v>
      </c>
      <c r="W233">
        <v>3756</v>
      </c>
      <c r="X233">
        <v>15502561</v>
      </c>
      <c r="Y233" t="s">
        <v>1455</v>
      </c>
      <c r="Z233">
        <v>9</v>
      </c>
      <c r="AA233">
        <v>42727</v>
      </c>
      <c r="AB233">
        <v>187999</v>
      </c>
      <c r="AC233">
        <v>0</v>
      </c>
      <c r="AD233">
        <v>440</v>
      </c>
      <c r="AE233">
        <v>1338650</v>
      </c>
      <c r="AF233">
        <v>237194</v>
      </c>
      <c r="AG233" t="s">
        <v>1213</v>
      </c>
      <c r="AH233" t="s">
        <v>101</v>
      </c>
    </row>
    <row r="234" spans="1:34" x14ac:dyDescent="0.25">
      <c r="A234">
        <v>21587</v>
      </c>
      <c r="B234" t="s">
        <v>1600</v>
      </c>
      <c r="C234" t="s">
        <v>1165</v>
      </c>
      <c r="D234">
        <v>2010</v>
      </c>
      <c r="E234" t="s">
        <v>1128</v>
      </c>
      <c r="F234" s="8">
        <v>42153</v>
      </c>
      <c r="G234" s="1">
        <v>0.33333333333333331</v>
      </c>
      <c r="H234">
        <v>74523</v>
      </c>
      <c r="I234" s="8">
        <v>42153</v>
      </c>
      <c r="J234" s="1">
        <v>0.70833333333333337</v>
      </c>
      <c r="K234">
        <v>74523</v>
      </c>
      <c r="L234">
        <v>1</v>
      </c>
      <c r="M234" t="s">
        <v>657</v>
      </c>
      <c r="O234" t="s">
        <v>15</v>
      </c>
      <c r="P234" t="s">
        <v>658</v>
      </c>
      <c r="Q234">
        <v>30632188680</v>
      </c>
      <c r="R234" t="s">
        <v>659</v>
      </c>
      <c r="S234" t="s">
        <v>79</v>
      </c>
      <c r="T234">
        <v>3360</v>
      </c>
      <c r="U234" t="s">
        <v>6</v>
      </c>
      <c r="V234" t="s">
        <v>7</v>
      </c>
      <c r="W234">
        <v>3755</v>
      </c>
      <c r="X234">
        <v>48504948</v>
      </c>
      <c r="Z234">
        <v>9</v>
      </c>
      <c r="AA234">
        <v>48471</v>
      </c>
      <c r="AB234">
        <v>106636</v>
      </c>
      <c r="AC234">
        <v>0</v>
      </c>
      <c r="AD234">
        <v>220</v>
      </c>
      <c r="AE234">
        <v>563766</v>
      </c>
      <c r="AF234">
        <v>0</v>
      </c>
      <c r="AG234" t="s">
        <v>1213</v>
      </c>
      <c r="AH234" t="s">
        <v>10</v>
      </c>
    </row>
    <row r="235" spans="1:34" x14ac:dyDescent="0.25">
      <c r="A235">
        <v>21586</v>
      </c>
      <c r="B235" t="s">
        <v>1628</v>
      </c>
      <c r="C235" t="s">
        <v>1159</v>
      </c>
      <c r="D235">
        <v>2013</v>
      </c>
      <c r="E235" t="s">
        <v>1128</v>
      </c>
      <c r="F235" s="8">
        <v>42153</v>
      </c>
      <c r="G235" s="1">
        <v>0.375</v>
      </c>
      <c r="H235">
        <v>19797</v>
      </c>
      <c r="I235" s="8">
        <v>42153</v>
      </c>
      <c r="J235" s="1">
        <v>0.47916666666666669</v>
      </c>
      <c r="K235">
        <v>19797</v>
      </c>
      <c r="L235">
        <v>1</v>
      </c>
      <c r="M235" t="s">
        <v>296</v>
      </c>
      <c r="O235" t="s">
        <v>15</v>
      </c>
      <c r="P235" t="s">
        <v>297</v>
      </c>
      <c r="Q235">
        <v>20116098734</v>
      </c>
      <c r="R235" t="s">
        <v>298</v>
      </c>
      <c r="S235" t="s">
        <v>79</v>
      </c>
      <c r="T235">
        <v>3360</v>
      </c>
      <c r="U235" t="s">
        <v>6</v>
      </c>
      <c r="V235" t="s">
        <v>7</v>
      </c>
      <c r="W235">
        <v>7355</v>
      </c>
      <c r="X235">
        <v>420273</v>
      </c>
      <c r="Y235" t="s">
        <v>1455</v>
      </c>
      <c r="Z235">
        <v>9</v>
      </c>
      <c r="AA235">
        <v>48471</v>
      </c>
      <c r="AB235">
        <v>116330</v>
      </c>
      <c r="AC235">
        <v>0</v>
      </c>
      <c r="AD235">
        <v>240</v>
      </c>
      <c r="AE235">
        <v>239012</v>
      </c>
      <c r="AF235">
        <v>0</v>
      </c>
      <c r="AG235" t="s">
        <v>1213</v>
      </c>
      <c r="AH235" t="s">
        <v>10</v>
      </c>
    </row>
    <row r="236" spans="1:34" x14ac:dyDescent="0.25">
      <c r="A236">
        <v>21585</v>
      </c>
      <c r="B236" t="s">
        <v>1745</v>
      </c>
      <c r="C236" t="s">
        <v>1741</v>
      </c>
      <c r="D236">
        <v>2014</v>
      </c>
      <c r="E236" t="s">
        <v>1128</v>
      </c>
      <c r="F236" s="8">
        <v>42153</v>
      </c>
      <c r="G236" s="1">
        <v>0.33333333333333331</v>
      </c>
      <c r="H236">
        <v>49506</v>
      </c>
      <c r="I236" s="8">
        <v>42153</v>
      </c>
      <c r="J236" s="1">
        <v>0.54166666666666663</v>
      </c>
      <c r="K236">
        <v>49506</v>
      </c>
      <c r="L236">
        <v>1</v>
      </c>
      <c r="M236" t="s">
        <v>2392</v>
      </c>
      <c r="O236" t="s">
        <v>2</v>
      </c>
      <c r="P236" t="s">
        <v>1743</v>
      </c>
      <c r="Q236">
        <v>27138265361</v>
      </c>
      <c r="R236" t="s">
        <v>1744</v>
      </c>
      <c r="S236" t="s">
        <v>5</v>
      </c>
      <c r="T236">
        <v>3300</v>
      </c>
      <c r="U236" t="s">
        <v>6</v>
      </c>
      <c r="V236" t="s">
        <v>7</v>
      </c>
      <c r="W236">
        <v>376</v>
      </c>
      <c r="X236">
        <v>154652366</v>
      </c>
      <c r="Z236">
        <v>9</v>
      </c>
      <c r="AA236">
        <v>42727</v>
      </c>
      <c r="AB236">
        <v>209362</v>
      </c>
      <c r="AC236">
        <v>0</v>
      </c>
      <c r="AD236">
        <v>490</v>
      </c>
      <c r="AE236">
        <v>1096889</v>
      </c>
      <c r="AF236">
        <v>0</v>
      </c>
      <c r="AG236" t="s">
        <v>1213</v>
      </c>
      <c r="AH236" t="s">
        <v>1722</v>
      </c>
    </row>
    <row r="237" spans="1:34" x14ac:dyDescent="0.25">
      <c r="A237">
        <v>21584</v>
      </c>
      <c r="B237" t="s">
        <v>1740</v>
      </c>
      <c r="C237" t="s">
        <v>1741</v>
      </c>
      <c r="D237">
        <v>2013</v>
      </c>
      <c r="E237" t="s">
        <v>1128</v>
      </c>
      <c r="F237" s="8">
        <v>42153</v>
      </c>
      <c r="G237" s="1">
        <v>0.33333333333333331</v>
      </c>
      <c r="H237">
        <v>83475</v>
      </c>
      <c r="I237" s="8">
        <v>42153</v>
      </c>
      <c r="J237" s="1">
        <v>0.45833333333333331</v>
      </c>
      <c r="K237">
        <v>83475</v>
      </c>
      <c r="L237">
        <v>1</v>
      </c>
      <c r="M237" t="s">
        <v>2393</v>
      </c>
      <c r="O237" t="s">
        <v>2</v>
      </c>
      <c r="P237" t="s">
        <v>1743</v>
      </c>
      <c r="Q237">
        <v>27138265361</v>
      </c>
      <c r="R237" t="s">
        <v>1744</v>
      </c>
      <c r="S237" t="s">
        <v>5</v>
      </c>
      <c r="T237">
        <v>3300</v>
      </c>
      <c r="U237" t="s">
        <v>6</v>
      </c>
      <c r="V237" t="s">
        <v>7</v>
      </c>
      <c r="W237">
        <v>376</v>
      </c>
      <c r="X237">
        <v>154652366</v>
      </c>
      <c r="Z237">
        <v>9</v>
      </c>
      <c r="AA237">
        <v>42727</v>
      </c>
      <c r="AB237">
        <v>230726</v>
      </c>
      <c r="AC237">
        <v>0</v>
      </c>
      <c r="AD237">
        <v>540</v>
      </c>
      <c r="AE237">
        <v>866629</v>
      </c>
      <c r="AF237">
        <v>0</v>
      </c>
      <c r="AG237" t="s">
        <v>1213</v>
      </c>
      <c r="AH237" t="s">
        <v>1722</v>
      </c>
    </row>
    <row r="238" spans="1:34" x14ac:dyDescent="0.25">
      <c r="A238">
        <v>21583</v>
      </c>
      <c r="B238" t="s">
        <v>2394</v>
      </c>
      <c r="C238" t="s">
        <v>1837</v>
      </c>
      <c r="D238">
        <v>2014</v>
      </c>
      <c r="E238" t="s">
        <v>1128</v>
      </c>
      <c r="F238" s="8">
        <v>42153</v>
      </c>
      <c r="G238" s="1">
        <v>0.33333333333333331</v>
      </c>
      <c r="H238">
        <v>40902</v>
      </c>
      <c r="I238" s="8">
        <v>42153</v>
      </c>
      <c r="J238" s="1">
        <v>0.5</v>
      </c>
      <c r="K238">
        <v>40902</v>
      </c>
      <c r="L238">
        <v>1</v>
      </c>
      <c r="M238" t="s">
        <v>76</v>
      </c>
      <c r="O238" t="s">
        <v>15</v>
      </c>
      <c r="P238" t="s">
        <v>2395</v>
      </c>
      <c r="Q238">
        <v>30683247088</v>
      </c>
      <c r="R238" t="s">
        <v>2396</v>
      </c>
      <c r="S238" t="s">
        <v>5</v>
      </c>
      <c r="T238">
        <v>3300</v>
      </c>
      <c r="U238" t="s">
        <v>6</v>
      </c>
      <c r="V238" t="s">
        <v>7</v>
      </c>
      <c r="W238">
        <v>376</v>
      </c>
      <c r="X238">
        <v>4423190</v>
      </c>
      <c r="Z238">
        <v>9</v>
      </c>
      <c r="AA238">
        <v>42727</v>
      </c>
      <c r="AB238">
        <v>145272</v>
      </c>
      <c r="AC238">
        <v>0</v>
      </c>
      <c r="AD238">
        <v>340</v>
      </c>
      <c r="AE238">
        <v>198721</v>
      </c>
      <c r="AF238">
        <v>88954</v>
      </c>
      <c r="AG238" t="s">
        <v>1213</v>
      </c>
      <c r="AH238" t="s">
        <v>1841</v>
      </c>
    </row>
    <row r="239" spans="1:34" x14ac:dyDescent="0.25">
      <c r="A239">
        <v>21582</v>
      </c>
      <c r="B239" t="s">
        <v>2397</v>
      </c>
      <c r="C239" t="s">
        <v>2398</v>
      </c>
      <c r="D239">
        <v>2013</v>
      </c>
      <c r="E239" t="s">
        <v>1128</v>
      </c>
      <c r="F239" s="8">
        <v>42152</v>
      </c>
      <c r="G239" s="1">
        <v>0.68819444444444444</v>
      </c>
      <c r="H239">
        <v>53243</v>
      </c>
      <c r="I239" s="8">
        <v>42152</v>
      </c>
      <c r="J239" s="1">
        <v>0.68819444444444444</v>
      </c>
      <c r="K239">
        <v>53243</v>
      </c>
      <c r="L239">
        <v>1</v>
      </c>
      <c r="M239" t="s">
        <v>2399</v>
      </c>
      <c r="O239" t="s">
        <v>15</v>
      </c>
      <c r="P239" t="s">
        <v>369</v>
      </c>
      <c r="Q239">
        <v>30687917282</v>
      </c>
      <c r="R239" t="s">
        <v>370</v>
      </c>
      <c r="S239" t="s">
        <v>278</v>
      </c>
      <c r="T239">
        <v>3364</v>
      </c>
      <c r="U239" t="s">
        <v>6</v>
      </c>
      <c r="V239" t="s">
        <v>7</v>
      </c>
      <c r="W239">
        <v>3755</v>
      </c>
      <c r="X239">
        <v>460677</v>
      </c>
      <c r="Y239" t="s">
        <v>1475</v>
      </c>
      <c r="Z239">
        <v>9</v>
      </c>
      <c r="AA239">
        <v>48471</v>
      </c>
      <c r="AB239">
        <v>0</v>
      </c>
      <c r="AC239">
        <v>0</v>
      </c>
      <c r="AD239">
        <v>0</v>
      </c>
      <c r="AE239">
        <v>318210</v>
      </c>
      <c r="AF239">
        <v>0</v>
      </c>
      <c r="AG239" t="s">
        <v>1213</v>
      </c>
      <c r="AH239" t="s">
        <v>10</v>
      </c>
    </row>
    <row r="240" spans="1:34" x14ac:dyDescent="0.25">
      <c r="A240">
        <v>21581</v>
      </c>
      <c r="B240" t="s">
        <v>2400</v>
      </c>
      <c r="C240" t="s">
        <v>1783</v>
      </c>
      <c r="D240">
        <v>2014</v>
      </c>
      <c r="E240" t="s">
        <v>1128</v>
      </c>
      <c r="F240" s="8">
        <v>42152</v>
      </c>
      <c r="G240" s="1">
        <v>0.58333333333333337</v>
      </c>
      <c r="H240">
        <v>31813</v>
      </c>
      <c r="I240" s="8">
        <v>42152</v>
      </c>
      <c r="J240" s="1">
        <v>0.72916666666666663</v>
      </c>
      <c r="K240">
        <v>31813</v>
      </c>
      <c r="L240">
        <v>1</v>
      </c>
      <c r="M240" t="s">
        <v>2401</v>
      </c>
      <c r="O240" t="s">
        <v>15</v>
      </c>
      <c r="P240" t="s">
        <v>2368</v>
      </c>
      <c r="Q240">
        <v>20080010576</v>
      </c>
      <c r="R240" t="s">
        <v>2369</v>
      </c>
      <c r="S240" t="s">
        <v>340</v>
      </c>
      <c r="T240">
        <v>3376</v>
      </c>
      <c r="U240" t="s">
        <v>6</v>
      </c>
      <c r="V240" t="s">
        <v>7</v>
      </c>
      <c r="W240">
        <v>3757</v>
      </c>
      <c r="X240">
        <v>470114</v>
      </c>
      <c r="Z240">
        <v>9</v>
      </c>
      <c r="AA240">
        <v>42727</v>
      </c>
      <c r="AB240">
        <v>162363</v>
      </c>
      <c r="AC240">
        <v>0</v>
      </c>
      <c r="AD240">
        <v>380</v>
      </c>
      <c r="AE240">
        <v>473400</v>
      </c>
      <c r="AF240">
        <v>156680</v>
      </c>
      <c r="AG240" t="s">
        <v>1213</v>
      </c>
      <c r="AH240" t="s">
        <v>101</v>
      </c>
    </row>
    <row r="241" spans="1:34" x14ac:dyDescent="0.25">
      <c r="A241">
        <v>21577</v>
      </c>
      <c r="B241" t="s">
        <v>1606</v>
      </c>
      <c r="C241" t="s">
        <v>1166</v>
      </c>
      <c r="D241">
        <v>2011</v>
      </c>
      <c r="E241" t="s">
        <v>1128</v>
      </c>
      <c r="F241" s="8">
        <v>42152</v>
      </c>
      <c r="G241" s="1">
        <v>0.50902777777777775</v>
      </c>
      <c r="H241">
        <v>94441</v>
      </c>
      <c r="I241" s="8">
        <v>42152</v>
      </c>
      <c r="J241" s="1">
        <v>0.70833333333333337</v>
      </c>
      <c r="K241">
        <v>94441</v>
      </c>
      <c r="L241">
        <v>1</v>
      </c>
      <c r="M241" t="s">
        <v>21</v>
      </c>
      <c r="O241" t="s">
        <v>15</v>
      </c>
      <c r="P241" t="s">
        <v>313</v>
      </c>
      <c r="Q241">
        <v>20315710082</v>
      </c>
      <c r="R241" t="s">
        <v>314</v>
      </c>
      <c r="S241" t="s">
        <v>79</v>
      </c>
      <c r="U241" t="s">
        <v>6</v>
      </c>
      <c r="V241" t="s">
        <v>7</v>
      </c>
      <c r="W241">
        <v>3755</v>
      </c>
      <c r="X241">
        <v>402340</v>
      </c>
      <c r="Z241">
        <v>9</v>
      </c>
      <c r="AA241">
        <v>48471</v>
      </c>
      <c r="AB241">
        <v>208425</v>
      </c>
      <c r="AC241">
        <v>0</v>
      </c>
      <c r="AD241">
        <v>430</v>
      </c>
      <c r="AE241">
        <v>1690306</v>
      </c>
      <c r="AF241">
        <v>0</v>
      </c>
      <c r="AG241" t="s">
        <v>1213</v>
      </c>
      <c r="AH241" t="s">
        <v>10</v>
      </c>
    </row>
    <row r="242" spans="1:34" x14ac:dyDescent="0.25">
      <c r="A242">
        <v>21576</v>
      </c>
      <c r="B242" t="s">
        <v>1821</v>
      </c>
      <c r="C242" t="s">
        <v>1741</v>
      </c>
      <c r="D242">
        <v>2013</v>
      </c>
      <c r="E242" t="s">
        <v>1128</v>
      </c>
      <c r="F242" s="8">
        <v>42152</v>
      </c>
      <c r="G242" s="1">
        <v>0.45833333333333331</v>
      </c>
      <c r="H242">
        <v>95083</v>
      </c>
      <c r="I242" s="8">
        <v>42152</v>
      </c>
      <c r="J242" s="1">
        <v>0.54166666666666663</v>
      </c>
      <c r="K242">
        <v>95083</v>
      </c>
      <c r="L242">
        <v>1</v>
      </c>
      <c r="M242" t="s">
        <v>76</v>
      </c>
      <c r="O242" t="s">
        <v>15</v>
      </c>
      <c r="P242" t="s">
        <v>1822</v>
      </c>
      <c r="Q242">
        <v>20136584449</v>
      </c>
      <c r="R242" t="s">
        <v>1823</v>
      </c>
      <c r="S242" t="s">
        <v>5</v>
      </c>
      <c r="T242">
        <v>3300</v>
      </c>
      <c r="U242" t="s">
        <v>6</v>
      </c>
      <c r="V242" t="s">
        <v>7</v>
      </c>
      <c r="W242">
        <v>376</v>
      </c>
      <c r="X242">
        <v>462969</v>
      </c>
      <c r="Z242">
        <v>9</v>
      </c>
      <c r="AA242">
        <v>42727</v>
      </c>
      <c r="AB242">
        <v>68363</v>
      </c>
      <c r="AC242">
        <v>0</v>
      </c>
      <c r="AD242">
        <v>160</v>
      </c>
      <c r="AE242">
        <v>395877</v>
      </c>
      <c r="AF242">
        <v>0</v>
      </c>
      <c r="AG242" t="s">
        <v>1213</v>
      </c>
      <c r="AH242" t="s">
        <v>1722</v>
      </c>
    </row>
    <row r="243" spans="1:34" x14ac:dyDescent="0.25">
      <c r="A243">
        <v>21574</v>
      </c>
      <c r="B243" t="s">
        <v>1870</v>
      </c>
      <c r="C243" t="s">
        <v>1741</v>
      </c>
      <c r="D243">
        <v>2014</v>
      </c>
      <c r="E243" t="s">
        <v>1128</v>
      </c>
      <c r="F243" s="8">
        <v>42152</v>
      </c>
      <c r="G243" s="1">
        <v>0.41666666666666669</v>
      </c>
      <c r="H243">
        <v>33025</v>
      </c>
      <c r="I243" s="8">
        <v>42152</v>
      </c>
      <c r="J243" s="1">
        <v>0.54166666666666663</v>
      </c>
      <c r="K243">
        <v>33025</v>
      </c>
      <c r="L243">
        <v>1</v>
      </c>
      <c r="M243" t="s">
        <v>2402</v>
      </c>
      <c r="O243" t="s">
        <v>15</v>
      </c>
      <c r="P243" t="s">
        <v>1872</v>
      </c>
      <c r="Q243">
        <v>20230720984</v>
      </c>
      <c r="R243" t="s">
        <v>1873</v>
      </c>
      <c r="S243" t="s">
        <v>5</v>
      </c>
      <c r="T243">
        <v>3300</v>
      </c>
      <c r="U243" t="s">
        <v>6</v>
      </c>
      <c r="V243" t="s">
        <v>7</v>
      </c>
      <c r="W243">
        <v>3764</v>
      </c>
      <c r="X243">
        <v>15688760</v>
      </c>
      <c r="Y243" t="s">
        <v>1455</v>
      </c>
      <c r="Z243">
        <v>9</v>
      </c>
      <c r="AA243">
        <v>42727</v>
      </c>
      <c r="AB243">
        <v>12818</v>
      </c>
      <c r="AC243">
        <v>0</v>
      </c>
      <c r="AD243">
        <v>30</v>
      </c>
      <c r="AE243">
        <v>184209</v>
      </c>
      <c r="AF243">
        <v>0</v>
      </c>
      <c r="AG243" t="s">
        <v>1213</v>
      </c>
      <c r="AH243" t="s">
        <v>1722</v>
      </c>
    </row>
    <row r="244" spans="1:34" x14ac:dyDescent="0.25">
      <c r="A244">
        <v>21573</v>
      </c>
      <c r="B244" t="s">
        <v>2403</v>
      </c>
      <c r="C244" t="s">
        <v>1837</v>
      </c>
      <c r="D244">
        <v>2014</v>
      </c>
      <c r="E244" t="s">
        <v>1128</v>
      </c>
      <c r="F244" s="8">
        <v>42152</v>
      </c>
      <c r="G244" s="1">
        <v>0.35416666666666669</v>
      </c>
      <c r="H244">
        <v>41151</v>
      </c>
      <c r="I244" s="8">
        <v>42152</v>
      </c>
      <c r="J244" s="1">
        <v>0.54166666666666663</v>
      </c>
      <c r="K244">
        <v>41151</v>
      </c>
      <c r="L244">
        <v>1</v>
      </c>
      <c r="M244" t="s">
        <v>76</v>
      </c>
      <c r="O244" t="s">
        <v>15</v>
      </c>
      <c r="P244" t="s">
        <v>2395</v>
      </c>
      <c r="Q244">
        <v>30683247088</v>
      </c>
      <c r="R244" t="s">
        <v>2396</v>
      </c>
      <c r="S244" t="s">
        <v>5</v>
      </c>
      <c r="T244">
        <v>3300</v>
      </c>
      <c r="U244" t="s">
        <v>6</v>
      </c>
      <c r="V244" t="s">
        <v>7</v>
      </c>
      <c r="W244">
        <v>376</v>
      </c>
      <c r="X244">
        <v>4423190</v>
      </c>
      <c r="Z244">
        <v>9</v>
      </c>
      <c r="AA244">
        <v>42727</v>
      </c>
      <c r="AB244">
        <v>145272</v>
      </c>
      <c r="AC244">
        <v>0</v>
      </c>
      <c r="AD244">
        <v>340</v>
      </c>
      <c r="AE244">
        <v>198721</v>
      </c>
      <c r="AF244">
        <v>88954</v>
      </c>
      <c r="AG244" t="s">
        <v>1213</v>
      </c>
      <c r="AH244" t="s">
        <v>1841</v>
      </c>
    </row>
    <row r="245" spans="1:34" x14ac:dyDescent="0.25">
      <c r="A245">
        <v>21570</v>
      </c>
      <c r="B245" t="s">
        <v>2404</v>
      </c>
      <c r="C245" t="s">
        <v>2405</v>
      </c>
      <c r="D245">
        <v>2013</v>
      </c>
      <c r="E245" t="s">
        <v>1128</v>
      </c>
      <c r="F245" s="8">
        <v>42151</v>
      </c>
      <c r="G245" s="1">
        <v>0.66666666666666663</v>
      </c>
      <c r="H245">
        <v>170148</v>
      </c>
      <c r="I245" s="8">
        <v>42151</v>
      </c>
      <c r="J245" s="1">
        <v>0.75</v>
      </c>
      <c r="K245">
        <v>170148</v>
      </c>
      <c r="L245">
        <v>1</v>
      </c>
      <c r="M245" t="s">
        <v>2406</v>
      </c>
      <c r="O245" t="s">
        <v>15</v>
      </c>
      <c r="P245" t="s">
        <v>2407</v>
      </c>
      <c r="Q245">
        <v>33669935159</v>
      </c>
      <c r="R245" t="s">
        <v>2408</v>
      </c>
      <c r="S245" t="s">
        <v>911</v>
      </c>
      <c r="T245">
        <v>3230</v>
      </c>
      <c r="U245" t="s">
        <v>394</v>
      </c>
      <c r="V245" t="s">
        <v>7</v>
      </c>
      <c r="W245">
        <v>3772</v>
      </c>
      <c r="X245">
        <v>425391</v>
      </c>
      <c r="Z245">
        <v>9</v>
      </c>
      <c r="AA245">
        <v>42727</v>
      </c>
      <c r="AB245">
        <v>128181</v>
      </c>
      <c r="AC245">
        <v>0</v>
      </c>
      <c r="AD245">
        <v>300</v>
      </c>
      <c r="AE245">
        <v>874026</v>
      </c>
      <c r="AF245">
        <v>0</v>
      </c>
      <c r="AG245" t="s">
        <v>1213</v>
      </c>
      <c r="AH245" t="s">
        <v>101</v>
      </c>
    </row>
    <row r="246" spans="1:34" x14ac:dyDescent="0.25">
      <c r="A246">
        <v>21568</v>
      </c>
      <c r="B246" t="s">
        <v>2409</v>
      </c>
      <c r="C246" t="s">
        <v>1731</v>
      </c>
      <c r="D246">
        <v>2013</v>
      </c>
      <c r="E246" t="s">
        <v>1128</v>
      </c>
      <c r="F246" s="8">
        <v>42151</v>
      </c>
      <c r="G246" s="1">
        <v>0.58333333333333337</v>
      </c>
      <c r="H246">
        <v>201968</v>
      </c>
      <c r="I246" s="8">
        <v>42152</v>
      </c>
      <c r="J246" s="1">
        <v>0.75</v>
      </c>
      <c r="K246">
        <v>201968</v>
      </c>
      <c r="L246">
        <v>1</v>
      </c>
      <c r="M246" t="s">
        <v>2410</v>
      </c>
      <c r="N246" t="s">
        <v>2411</v>
      </c>
      <c r="O246" t="s">
        <v>15</v>
      </c>
      <c r="P246" t="s">
        <v>1850</v>
      </c>
      <c r="Q246">
        <v>30546504286</v>
      </c>
      <c r="R246" t="s">
        <v>1851</v>
      </c>
      <c r="S246" t="s">
        <v>5</v>
      </c>
      <c r="T246">
        <v>3300</v>
      </c>
      <c r="U246" t="s">
        <v>6</v>
      </c>
      <c r="V246" t="s">
        <v>7</v>
      </c>
      <c r="W246">
        <v>376</v>
      </c>
      <c r="X246">
        <v>4456000</v>
      </c>
      <c r="Z246">
        <v>9</v>
      </c>
      <c r="AA246">
        <v>42727</v>
      </c>
      <c r="AB246">
        <v>196544</v>
      </c>
      <c r="AC246">
        <v>0</v>
      </c>
      <c r="AD246">
        <v>460</v>
      </c>
      <c r="AE246">
        <v>222212</v>
      </c>
      <c r="AF246">
        <v>71568</v>
      </c>
      <c r="AG246" t="s">
        <v>1213</v>
      </c>
      <c r="AH246" t="s">
        <v>101</v>
      </c>
    </row>
    <row r="247" spans="1:34" x14ac:dyDescent="0.25">
      <c r="A247">
        <v>21566</v>
      </c>
      <c r="B247" t="s">
        <v>2412</v>
      </c>
      <c r="C247" t="s">
        <v>1831</v>
      </c>
      <c r="D247">
        <v>2014</v>
      </c>
      <c r="E247" t="s">
        <v>1128</v>
      </c>
      <c r="F247" s="8">
        <v>42151</v>
      </c>
      <c r="G247" s="1">
        <v>0.33333333333333331</v>
      </c>
      <c r="H247">
        <v>15861</v>
      </c>
      <c r="I247" s="8">
        <v>42152</v>
      </c>
      <c r="J247" s="1">
        <v>0.75</v>
      </c>
      <c r="K247">
        <v>15861</v>
      </c>
      <c r="L247">
        <v>1</v>
      </c>
      <c r="M247" t="s">
        <v>2413</v>
      </c>
      <c r="O247" t="s">
        <v>15</v>
      </c>
      <c r="P247" t="s">
        <v>2414</v>
      </c>
      <c r="Q247">
        <v>27943325680</v>
      </c>
      <c r="R247" t="s">
        <v>2415</v>
      </c>
      <c r="S247" t="s">
        <v>79</v>
      </c>
      <c r="T247">
        <v>3360</v>
      </c>
      <c r="U247" t="s">
        <v>6</v>
      </c>
      <c r="V247" t="s">
        <v>7</v>
      </c>
      <c r="W247">
        <v>3755</v>
      </c>
      <c r="X247">
        <v>15588991</v>
      </c>
      <c r="Y247" t="s">
        <v>1455</v>
      </c>
      <c r="Z247">
        <v>9</v>
      </c>
      <c r="AA247">
        <v>42727</v>
      </c>
      <c r="AB247">
        <v>85454</v>
      </c>
      <c r="AC247">
        <v>0</v>
      </c>
      <c r="AD247">
        <v>200</v>
      </c>
      <c r="AE247">
        <v>767610</v>
      </c>
      <c r="AF247">
        <v>0</v>
      </c>
      <c r="AG247" t="s">
        <v>1213</v>
      </c>
      <c r="AH247" t="s">
        <v>10</v>
      </c>
    </row>
    <row r="248" spans="1:34" x14ac:dyDescent="0.25">
      <c r="A248">
        <v>21565</v>
      </c>
      <c r="B248" t="s">
        <v>2416</v>
      </c>
      <c r="C248">
        <v>1418</v>
      </c>
      <c r="D248">
        <v>2014</v>
      </c>
      <c r="E248" t="s">
        <v>1128</v>
      </c>
      <c r="F248" s="8">
        <v>42151</v>
      </c>
      <c r="G248" s="1">
        <v>0.41666666666666669</v>
      </c>
      <c r="H248">
        <v>20237</v>
      </c>
      <c r="I248" s="8">
        <v>42151</v>
      </c>
      <c r="J248" s="1">
        <v>0.54166666666666663</v>
      </c>
      <c r="K248">
        <v>20237</v>
      </c>
      <c r="L248">
        <v>1</v>
      </c>
      <c r="M248" t="s">
        <v>76</v>
      </c>
      <c r="O248" t="s">
        <v>15</v>
      </c>
      <c r="P248" t="s">
        <v>2395</v>
      </c>
      <c r="Q248">
        <v>30683247088</v>
      </c>
      <c r="R248" t="s">
        <v>2396</v>
      </c>
      <c r="S248" t="s">
        <v>5</v>
      </c>
      <c r="T248">
        <v>3300</v>
      </c>
      <c r="U248" t="s">
        <v>6</v>
      </c>
      <c r="V248" t="s">
        <v>7</v>
      </c>
      <c r="W248">
        <v>376</v>
      </c>
      <c r="X248">
        <v>4423190</v>
      </c>
      <c r="Z248">
        <v>9</v>
      </c>
      <c r="AA248">
        <v>42727</v>
      </c>
      <c r="AB248">
        <v>145272</v>
      </c>
      <c r="AC248">
        <v>0</v>
      </c>
      <c r="AD248">
        <v>340</v>
      </c>
      <c r="AE248">
        <v>198721</v>
      </c>
      <c r="AF248">
        <v>88954</v>
      </c>
      <c r="AG248" t="s">
        <v>1213</v>
      </c>
      <c r="AH248" t="s">
        <v>1841</v>
      </c>
    </row>
    <row r="249" spans="1:34" x14ac:dyDescent="0.25">
      <c r="A249">
        <v>21564</v>
      </c>
      <c r="B249" t="s">
        <v>2417</v>
      </c>
      <c r="C249">
        <v>710</v>
      </c>
      <c r="D249">
        <v>2013</v>
      </c>
      <c r="E249" t="s">
        <v>1128</v>
      </c>
      <c r="F249" s="8">
        <v>42151</v>
      </c>
      <c r="G249" s="1">
        <v>0.40625</v>
      </c>
      <c r="H249">
        <v>26992</v>
      </c>
      <c r="I249" s="8">
        <v>42151</v>
      </c>
      <c r="J249" s="1">
        <v>0.72916666666666663</v>
      </c>
      <c r="K249">
        <v>26992</v>
      </c>
      <c r="L249">
        <v>1</v>
      </c>
      <c r="M249" t="s">
        <v>2418</v>
      </c>
      <c r="N249" t="s">
        <v>2419</v>
      </c>
      <c r="O249" t="s">
        <v>15</v>
      </c>
      <c r="P249" t="s">
        <v>2420</v>
      </c>
      <c r="Q249">
        <v>30708243910</v>
      </c>
      <c r="R249" t="s">
        <v>2421</v>
      </c>
      <c r="S249" t="s">
        <v>5</v>
      </c>
      <c r="T249">
        <v>3300</v>
      </c>
      <c r="U249" t="s">
        <v>6</v>
      </c>
      <c r="V249" t="s">
        <v>7</v>
      </c>
      <c r="W249">
        <v>376</v>
      </c>
      <c r="X249">
        <v>154209720</v>
      </c>
      <c r="Y249" t="s">
        <v>1455</v>
      </c>
      <c r="Z249">
        <v>9</v>
      </c>
      <c r="AA249">
        <v>42727</v>
      </c>
      <c r="AB249">
        <v>170908</v>
      </c>
      <c r="AC249">
        <v>0</v>
      </c>
      <c r="AD249">
        <v>400</v>
      </c>
      <c r="AE249">
        <v>46683</v>
      </c>
      <c r="AF249">
        <v>65452</v>
      </c>
      <c r="AG249" t="s">
        <v>1213</v>
      </c>
      <c r="AH249" t="s">
        <v>101</v>
      </c>
    </row>
    <row r="250" spans="1:34" x14ac:dyDescent="0.25">
      <c r="A250">
        <v>21562</v>
      </c>
      <c r="B250" t="s">
        <v>1612</v>
      </c>
      <c r="C250" t="s">
        <v>1162</v>
      </c>
      <c r="D250">
        <v>2012</v>
      </c>
      <c r="E250" t="s">
        <v>1128</v>
      </c>
      <c r="F250" s="8">
        <v>42151</v>
      </c>
      <c r="G250" s="1">
        <v>0.38194444444444442</v>
      </c>
      <c r="H250">
        <v>68032</v>
      </c>
      <c r="I250" s="8">
        <v>42151</v>
      </c>
      <c r="J250" s="1">
        <v>0.53125</v>
      </c>
      <c r="K250">
        <v>68032</v>
      </c>
      <c r="L250">
        <v>1</v>
      </c>
      <c r="M250" t="s">
        <v>346</v>
      </c>
      <c r="O250" t="s">
        <v>15</v>
      </c>
      <c r="P250" t="s">
        <v>916</v>
      </c>
      <c r="Q250">
        <v>30645622169</v>
      </c>
      <c r="R250" t="s">
        <v>917</v>
      </c>
      <c r="S250" t="s">
        <v>675</v>
      </c>
      <c r="T250">
        <v>3302</v>
      </c>
      <c r="U250" t="s">
        <v>88</v>
      </c>
      <c r="V250" t="s">
        <v>7</v>
      </c>
      <c r="W250">
        <v>3786</v>
      </c>
      <c r="X250">
        <v>420349</v>
      </c>
      <c r="Z250">
        <v>9</v>
      </c>
      <c r="AA250">
        <v>48471</v>
      </c>
      <c r="AB250">
        <v>159954</v>
      </c>
      <c r="AC250">
        <v>0</v>
      </c>
      <c r="AD250">
        <v>330</v>
      </c>
      <c r="AE250">
        <v>573954</v>
      </c>
      <c r="AF250">
        <v>0</v>
      </c>
      <c r="AG250" t="s">
        <v>1213</v>
      </c>
      <c r="AH250" t="s">
        <v>10</v>
      </c>
    </row>
    <row r="251" spans="1:34" x14ac:dyDescent="0.25">
      <c r="A251">
        <v>21561</v>
      </c>
      <c r="B251" t="s">
        <v>1510</v>
      </c>
      <c r="C251" t="s">
        <v>1147</v>
      </c>
      <c r="D251">
        <v>2013</v>
      </c>
      <c r="E251" t="s">
        <v>1128</v>
      </c>
      <c r="F251" s="8">
        <v>42151</v>
      </c>
      <c r="G251" s="1">
        <v>0.33333333333333331</v>
      </c>
      <c r="H251">
        <v>38036</v>
      </c>
      <c r="I251" s="8">
        <v>42151</v>
      </c>
      <c r="J251" s="1">
        <v>0.72916666666666663</v>
      </c>
      <c r="K251">
        <v>38036</v>
      </c>
      <c r="L251">
        <v>1</v>
      </c>
      <c r="M251" t="s">
        <v>165</v>
      </c>
      <c r="O251" t="s">
        <v>2</v>
      </c>
      <c r="P251" t="s">
        <v>472</v>
      </c>
      <c r="Q251">
        <v>22045936</v>
      </c>
      <c r="R251" t="s">
        <v>473</v>
      </c>
      <c r="S251" t="s">
        <v>5</v>
      </c>
      <c r="T251">
        <v>3300</v>
      </c>
      <c r="U251" t="s">
        <v>6</v>
      </c>
      <c r="V251" t="s">
        <v>7</v>
      </c>
      <c r="W251">
        <v>376</v>
      </c>
      <c r="X251">
        <v>154537709</v>
      </c>
      <c r="Y251" t="s">
        <v>1511</v>
      </c>
      <c r="Z251">
        <v>9</v>
      </c>
      <c r="AA251">
        <v>48471</v>
      </c>
      <c r="AB251">
        <v>101789</v>
      </c>
      <c r="AC251">
        <v>0</v>
      </c>
      <c r="AD251">
        <v>210</v>
      </c>
      <c r="AE251">
        <v>496116</v>
      </c>
      <c r="AF251">
        <v>0</v>
      </c>
      <c r="AG251" t="s">
        <v>1213</v>
      </c>
      <c r="AH251" t="s">
        <v>10</v>
      </c>
    </row>
    <row r="252" spans="1:34" x14ac:dyDescent="0.25">
      <c r="A252">
        <v>21557</v>
      </c>
      <c r="B252" t="s">
        <v>2422</v>
      </c>
      <c r="C252" t="s">
        <v>2423</v>
      </c>
      <c r="D252">
        <v>2013</v>
      </c>
      <c r="E252" t="s">
        <v>1128</v>
      </c>
      <c r="F252" s="8">
        <v>42150</v>
      </c>
      <c r="G252" s="1">
        <v>0.58333333333333337</v>
      </c>
      <c r="H252">
        <v>46712</v>
      </c>
      <c r="I252" s="8">
        <v>42150</v>
      </c>
      <c r="J252" s="1">
        <v>0.66666666666666663</v>
      </c>
      <c r="K252">
        <v>46712</v>
      </c>
      <c r="L252">
        <v>1</v>
      </c>
      <c r="M252" t="s">
        <v>2424</v>
      </c>
      <c r="O252" t="s">
        <v>15</v>
      </c>
      <c r="P252" t="s">
        <v>2425</v>
      </c>
      <c r="Q252">
        <v>30683253053</v>
      </c>
      <c r="R252" t="s">
        <v>2426</v>
      </c>
      <c r="S252" t="s">
        <v>5</v>
      </c>
      <c r="T252">
        <v>3300</v>
      </c>
      <c r="U252" t="s">
        <v>6</v>
      </c>
      <c r="V252" t="s">
        <v>7</v>
      </c>
      <c r="W252">
        <v>376</v>
      </c>
      <c r="X252">
        <v>4437787</v>
      </c>
      <c r="Z252">
        <v>9</v>
      </c>
      <c r="AA252">
        <v>42727</v>
      </c>
      <c r="AB252">
        <v>85454</v>
      </c>
      <c r="AC252">
        <v>0</v>
      </c>
      <c r="AD252">
        <v>200</v>
      </c>
      <c r="AE252">
        <v>393784</v>
      </c>
      <c r="AF252">
        <v>0</v>
      </c>
      <c r="AG252" t="s">
        <v>1213</v>
      </c>
      <c r="AH252" t="s">
        <v>1722</v>
      </c>
    </row>
    <row r="253" spans="1:34" x14ac:dyDescent="0.25">
      <c r="A253">
        <v>21554</v>
      </c>
      <c r="B253" t="s">
        <v>1529</v>
      </c>
      <c r="C253" t="s">
        <v>1148</v>
      </c>
      <c r="E253" t="s">
        <v>1128</v>
      </c>
      <c r="F253" s="8">
        <v>42150</v>
      </c>
      <c r="G253" s="1">
        <v>0.51458333333333328</v>
      </c>
      <c r="H253">
        <v>11</v>
      </c>
      <c r="I253" s="8">
        <v>42150</v>
      </c>
      <c r="J253" s="1">
        <v>0.51458333333333328</v>
      </c>
      <c r="K253">
        <v>11</v>
      </c>
      <c r="L253">
        <v>1</v>
      </c>
      <c r="M253" t="s">
        <v>848</v>
      </c>
      <c r="O253" t="s">
        <v>15</v>
      </c>
      <c r="P253" t="s">
        <v>181</v>
      </c>
      <c r="Q253">
        <v>30708379456</v>
      </c>
      <c r="R253" t="s">
        <v>182</v>
      </c>
      <c r="S253" t="s">
        <v>183</v>
      </c>
      <c r="T253">
        <v>3304</v>
      </c>
      <c r="U253" t="s">
        <v>6</v>
      </c>
      <c r="V253" t="s">
        <v>7</v>
      </c>
      <c r="W253">
        <v>376</v>
      </c>
      <c r="X253">
        <v>4481488</v>
      </c>
      <c r="Z253">
        <v>9</v>
      </c>
      <c r="AA253">
        <v>48471</v>
      </c>
      <c r="AB253">
        <v>0</v>
      </c>
      <c r="AC253">
        <v>444675</v>
      </c>
      <c r="AD253">
        <v>0</v>
      </c>
      <c r="AE253">
        <v>2618328</v>
      </c>
      <c r="AF253">
        <v>0</v>
      </c>
      <c r="AG253" t="s">
        <v>1213</v>
      </c>
      <c r="AH253" t="s">
        <v>10</v>
      </c>
    </row>
    <row r="254" spans="1:34" x14ac:dyDescent="0.25">
      <c r="A254">
        <v>21553</v>
      </c>
      <c r="B254" t="s">
        <v>1912</v>
      </c>
      <c r="C254" t="s">
        <v>1913</v>
      </c>
      <c r="D254">
        <v>2012</v>
      </c>
      <c r="E254" t="s">
        <v>1128</v>
      </c>
      <c r="F254" s="8">
        <v>42150</v>
      </c>
      <c r="G254" s="1">
        <v>0.4375</v>
      </c>
      <c r="H254">
        <v>94595</v>
      </c>
      <c r="I254" s="8">
        <v>42150</v>
      </c>
      <c r="J254" s="1">
        <v>0.72916666666666663</v>
      </c>
      <c r="K254">
        <v>94595</v>
      </c>
      <c r="L254">
        <v>1</v>
      </c>
      <c r="M254" t="s">
        <v>2427</v>
      </c>
      <c r="O254" t="s">
        <v>2</v>
      </c>
      <c r="P254" t="s">
        <v>1914</v>
      </c>
      <c r="Q254">
        <v>30686318865</v>
      </c>
      <c r="R254" t="s">
        <v>1915</v>
      </c>
      <c r="S254" t="s">
        <v>1781</v>
      </c>
      <c r="T254">
        <v>1067</v>
      </c>
      <c r="U254" t="s">
        <v>117</v>
      </c>
      <c r="V254" t="s">
        <v>7</v>
      </c>
      <c r="W254">
        <v>376</v>
      </c>
      <c r="X254">
        <v>4468819</v>
      </c>
      <c r="Y254" t="s">
        <v>1916</v>
      </c>
      <c r="Z254">
        <v>9</v>
      </c>
      <c r="AA254">
        <v>42727</v>
      </c>
      <c r="AB254">
        <v>93999</v>
      </c>
      <c r="AC254">
        <v>0</v>
      </c>
      <c r="AD254">
        <v>220</v>
      </c>
      <c r="AE254">
        <v>494419</v>
      </c>
      <c r="AF254">
        <v>0</v>
      </c>
      <c r="AG254" t="s">
        <v>1213</v>
      </c>
      <c r="AH254" t="s">
        <v>1722</v>
      </c>
    </row>
    <row r="255" spans="1:34" x14ac:dyDescent="0.25">
      <c r="A255">
        <v>21550</v>
      </c>
      <c r="B255" t="s">
        <v>1655</v>
      </c>
      <c r="C255" t="s">
        <v>1162</v>
      </c>
      <c r="D255">
        <v>2011</v>
      </c>
      <c r="E255" t="s">
        <v>1128</v>
      </c>
      <c r="F255" s="8">
        <v>42150</v>
      </c>
      <c r="G255" s="1">
        <v>0.35416666666666669</v>
      </c>
      <c r="H255">
        <v>35284</v>
      </c>
      <c r="I255" s="8">
        <v>42150</v>
      </c>
      <c r="J255" s="1">
        <v>0.54166666666666663</v>
      </c>
      <c r="K255">
        <v>35284</v>
      </c>
      <c r="L255">
        <v>1</v>
      </c>
      <c r="M255" t="s">
        <v>2428</v>
      </c>
      <c r="N255" t="s">
        <v>2429</v>
      </c>
      <c r="O255" t="s">
        <v>2</v>
      </c>
      <c r="P255" t="s">
        <v>407</v>
      </c>
      <c r="Q255">
        <v>28110433</v>
      </c>
      <c r="R255" t="s">
        <v>408</v>
      </c>
      <c r="S255" t="s">
        <v>252</v>
      </c>
      <c r="T255">
        <v>3300</v>
      </c>
      <c r="U255" t="s">
        <v>6</v>
      </c>
      <c r="V255" t="s">
        <v>7</v>
      </c>
      <c r="W255">
        <v>376</v>
      </c>
      <c r="X255">
        <v>154151919</v>
      </c>
      <c r="Y255" t="s">
        <v>409</v>
      </c>
      <c r="Z255">
        <v>9</v>
      </c>
      <c r="AA255">
        <v>42727</v>
      </c>
      <c r="AB255">
        <v>64091</v>
      </c>
      <c r="AC255">
        <v>0</v>
      </c>
      <c r="AD255">
        <v>150</v>
      </c>
      <c r="AE255">
        <v>238774</v>
      </c>
      <c r="AF255">
        <v>0</v>
      </c>
      <c r="AG255" t="s">
        <v>1213</v>
      </c>
      <c r="AH255" t="s">
        <v>10</v>
      </c>
    </row>
    <row r="256" spans="1:34" x14ac:dyDescent="0.25">
      <c r="A256">
        <v>21549</v>
      </c>
      <c r="B256" t="s">
        <v>2430</v>
      </c>
      <c r="C256" s="9">
        <v>29.755555555555556</v>
      </c>
      <c r="D256">
        <v>2012</v>
      </c>
      <c r="E256" t="s">
        <v>1128</v>
      </c>
      <c r="F256" s="8">
        <v>42150</v>
      </c>
      <c r="G256" s="1">
        <v>0.33333333333333331</v>
      </c>
      <c r="H256">
        <v>205914</v>
      </c>
      <c r="I256" s="8">
        <v>42150</v>
      </c>
      <c r="J256" s="1">
        <v>0.75</v>
      </c>
      <c r="K256">
        <v>205914</v>
      </c>
      <c r="L256">
        <v>1</v>
      </c>
      <c r="M256" t="s">
        <v>2431</v>
      </c>
      <c r="O256" t="s">
        <v>15</v>
      </c>
      <c r="P256" t="s">
        <v>2340</v>
      </c>
      <c r="Q256">
        <v>30710697457</v>
      </c>
      <c r="R256" t="s">
        <v>2341</v>
      </c>
      <c r="S256" t="s">
        <v>5</v>
      </c>
      <c r="T256">
        <v>3300</v>
      </c>
      <c r="U256" t="s">
        <v>6</v>
      </c>
      <c r="V256" t="s">
        <v>7</v>
      </c>
      <c r="W256">
        <v>376</v>
      </c>
      <c r="X256">
        <v>154579586</v>
      </c>
      <c r="Y256" t="s">
        <v>2342</v>
      </c>
      <c r="Z256">
        <v>9</v>
      </c>
      <c r="AA256">
        <v>42727</v>
      </c>
      <c r="AB256">
        <v>307634</v>
      </c>
      <c r="AC256">
        <v>0</v>
      </c>
      <c r="AD256">
        <v>720</v>
      </c>
      <c r="AE256">
        <v>895584</v>
      </c>
      <c r="AF256">
        <v>156680</v>
      </c>
      <c r="AG256" t="s">
        <v>1213</v>
      </c>
      <c r="AH256" t="s">
        <v>101</v>
      </c>
    </row>
    <row r="257" spans="1:34" x14ac:dyDescent="0.25">
      <c r="A257">
        <v>21546</v>
      </c>
      <c r="B257" t="s">
        <v>1649</v>
      </c>
      <c r="C257" t="s">
        <v>1171</v>
      </c>
      <c r="D257">
        <v>2007</v>
      </c>
      <c r="E257" t="s">
        <v>1128</v>
      </c>
      <c r="F257" s="8">
        <v>42146</v>
      </c>
      <c r="G257" s="1">
        <v>0.58333333333333337</v>
      </c>
      <c r="H257">
        <v>146614</v>
      </c>
      <c r="I257" s="8">
        <v>42146</v>
      </c>
      <c r="J257" s="1">
        <v>0.75</v>
      </c>
      <c r="K257">
        <v>146614</v>
      </c>
      <c r="L257">
        <v>1</v>
      </c>
      <c r="M257" t="s">
        <v>249</v>
      </c>
      <c r="O257" t="s">
        <v>2</v>
      </c>
      <c r="P257" t="s">
        <v>250</v>
      </c>
      <c r="Q257">
        <v>27000000</v>
      </c>
      <c r="R257" t="s">
        <v>1650</v>
      </c>
      <c r="S257" t="s">
        <v>252</v>
      </c>
      <c r="T257">
        <v>3300</v>
      </c>
      <c r="U257" t="s">
        <v>6</v>
      </c>
      <c r="V257" t="s">
        <v>7</v>
      </c>
      <c r="W257">
        <v>376</v>
      </c>
      <c r="X257">
        <v>154580233</v>
      </c>
      <c r="Z257">
        <v>9</v>
      </c>
      <c r="AA257">
        <v>48471</v>
      </c>
      <c r="AB257">
        <v>470169</v>
      </c>
      <c r="AC257">
        <v>0</v>
      </c>
      <c r="AD257">
        <v>970</v>
      </c>
      <c r="AE257">
        <v>819625</v>
      </c>
      <c r="AF257">
        <v>0</v>
      </c>
      <c r="AG257" t="s">
        <v>1213</v>
      </c>
      <c r="AH257" t="s">
        <v>10</v>
      </c>
    </row>
    <row r="258" spans="1:34" x14ac:dyDescent="0.25">
      <c r="A258">
        <v>21544</v>
      </c>
      <c r="B258" t="s">
        <v>2432</v>
      </c>
      <c r="C258" t="s">
        <v>2433</v>
      </c>
      <c r="D258">
        <v>2013</v>
      </c>
      <c r="E258" t="s">
        <v>1128</v>
      </c>
      <c r="F258" s="8">
        <v>42146</v>
      </c>
      <c r="G258" s="1">
        <v>0.45069444444444445</v>
      </c>
      <c r="H258">
        <v>45219</v>
      </c>
      <c r="I258" s="8">
        <v>42146</v>
      </c>
      <c r="J258" s="1">
        <v>0.45069444444444445</v>
      </c>
      <c r="K258">
        <v>45219</v>
      </c>
      <c r="L258">
        <v>1</v>
      </c>
      <c r="M258" t="s">
        <v>2434</v>
      </c>
      <c r="O258" t="s">
        <v>15</v>
      </c>
      <c r="P258" t="s">
        <v>2435</v>
      </c>
      <c r="Q258">
        <v>30631029163</v>
      </c>
      <c r="R258" t="s">
        <v>2436</v>
      </c>
      <c r="S258" t="s">
        <v>5</v>
      </c>
      <c r="T258">
        <v>3300</v>
      </c>
      <c r="U258" t="s">
        <v>6</v>
      </c>
      <c r="V258" t="s">
        <v>7</v>
      </c>
      <c r="W258">
        <v>376</v>
      </c>
      <c r="X258">
        <v>4420886</v>
      </c>
      <c r="Y258" t="s">
        <v>2437</v>
      </c>
      <c r="Z258">
        <v>9</v>
      </c>
      <c r="AA258">
        <v>42727</v>
      </c>
      <c r="AB258">
        <v>136726</v>
      </c>
      <c r="AC258">
        <v>0</v>
      </c>
      <c r="AD258">
        <v>320</v>
      </c>
      <c r="AE258">
        <v>760117</v>
      </c>
      <c r="AF258">
        <v>0</v>
      </c>
      <c r="AG258" t="s">
        <v>1213</v>
      </c>
      <c r="AH258" t="s">
        <v>101</v>
      </c>
    </row>
    <row r="259" spans="1:34" x14ac:dyDescent="0.25">
      <c r="A259">
        <v>21542</v>
      </c>
      <c r="B259" t="s">
        <v>1586</v>
      </c>
      <c r="C259" t="s">
        <v>1161</v>
      </c>
      <c r="D259">
        <v>2013</v>
      </c>
      <c r="E259" t="s">
        <v>1128</v>
      </c>
      <c r="F259" s="8">
        <v>42146</v>
      </c>
      <c r="G259" s="1">
        <v>0.42083333333333334</v>
      </c>
      <c r="H259">
        <v>24468</v>
      </c>
      <c r="I259" s="8">
        <v>42146</v>
      </c>
      <c r="J259" s="1">
        <v>0.5</v>
      </c>
      <c r="K259">
        <v>24468</v>
      </c>
      <c r="L259">
        <v>1</v>
      </c>
      <c r="M259" t="s">
        <v>21</v>
      </c>
      <c r="O259" t="s">
        <v>15</v>
      </c>
      <c r="P259" t="s">
        <v>200</v>
      </c>
      <c r="Q259">
        <v>30708383712</v>
      </c>
      <c r="R259" t="s">
        <v>201</v>
      </c>
      <c r="S259" t="s">
        <v>202</v>
      </c>
      <c r="T259">
        <v>3364</v>
      </c>
      <c r="U259" t="s">
        <v>6</v>
      </c>
      <c r="V259" t="s">
        <v>7</v>
      </c>
      <c r="W259">
        <v>3755</v>
      </c>
      <c r="X259">
        <v>470179470</v>
      </c>
      <c r="Z259">
        <v>9</v>
      </c>
      <c r="AA259">
        <v>48471</v>
      </c>
      <c r="AB259">
        <v>92095</v>
      </c>
      <c r="AC259">
        <v>0</v>
      </c>
      <c r="AD259">
        <v>190</v>
      </c>
      <c r="AE259">
        <v>383955</v>
      </c>
      <c r="AF259">
        <v>0</v>
      </c>
      <c r="AG259" t="s">
        <v>1213</v>
      </c>
      <c r="AH259" t="s">
        <v>10</v>
      </c>
    </row>
    <row r="260" spans="1:34" x14ac:dyDescent="0.25">
      <c r="A260">
        <v>21541</v>
      </c>
      <c r="B260" t="s">
        <v>2438</v>
      </c>
      <c r="C260">
        <v>1418</v>
      </c>
      <c r="D260">
        <v>2014</v>
      </c>
      <c r="E260" t="s">
        <v>1128</v>
      </c>
      <c r="F260" s="8">
        <v>42146</v>
      </c>
      <c r="G260" s="1">
        <v>0.41666666666666669</v>
      </c>
      <c r="H260">
        <v>42973</v>
      </c>
      <c r="I260" s="8">
        <v>42146</v>
      </c>
      <c r="J260" s="1">
        <v>0.70833333333333337</v>
      </c>
      <c r="K260">
        <v>42973</v>
      </c>
      <c r="L260">
        <v>1</v>
      </c>
      <c r="M260" t="s">
        <v>2439</v>
      </c>
      <c r="O260" t="s">
        <v>15</v>
      </c>
      <c r="P260" t="s">
        <v>2395</v>
      </c>
      <c r="Q260">
        <v>30683247088</v>
      </c>
      <c r="R260" t="s">
        <v>2396</v>
      </c>
      <c r="S260" t="s">
        <v>5</v>
      </c>
      <c r="T260">
        <v>3300</v>
      </c>
      <c r="U260" t="s">
        <v>6</v>
      </c>
      <c r="V260" t="s">
        <v>7</v>
      </c>
      <c r="W260">
        <v>376</v>
      </c>
      <c r="X260">
        <v>4423190</v>
      </c>
      <c r="Z260">
        <v>9</v>
      </c>
      <c r="AA260">
        <v>42727</v>
      </c>
      <c r="AB260">
        <v>149545</v>
      </c>
      <c r="AC260">
        <v>0</v>
      </c>
      <c r="AD260">
        <v>350</v>
      </c>
      <c r="AE260">
        <v>511264</v>
      </c>
      <c r="AF260">
        <v>66589</v>
      </c>
      <c r="AG260" t="s">
        <v>1213</v>
      </c>
      <c r="AH260" t="s">
        <v>1841</v>
      </c>
    </row>
    <row r="261" spans="1:34" x14ac:dyDescent="0.25">
      <c r="A261">
        <v>21540</v>
      </c>
      <c r="B261" t="s">
        <v>2440</v>
      </c>
      <c r="C261" t="s">
        <v>1777</v>
      </c>
      <c r="D261">
        <v>2013</v>
      </c>
      <c r="E261" t="s">
        <v>1128</v>
      </c>
      <c r="F261" s="8">
        <v>42146</v>
      </c>
      <c r="G261" s="1">
        <v>0.33333333333333331</v>
      </c>
      <c r="H261">
        <v>49744</v>
      </c>
      <c r="I261" s="8">
        <v>42146</v>
      </c>
      <c r="J261" s="1">
        <v>0.70833333333333337</v>
      </c>
      <c r="K261">
        <v>49744</v>
      </c>
      <c r="L261">
        <v>1</v>
      </c>
      <c r="M261" t="s">
        <v>2441</v>
      </c>
      <c r="O261" t="s">
        <v>2</v>
      </c>
      <c r="P261" t="s">
        <v>2115</v>
      </c>
      <c r="Q261">
        <v>30999145783</v>
      </c>
      <c r="R261" t="s">
        <v>1719</v>
      </c>
      <c r="S261" t="s">
        <v>99</v>
      </c>
      <c r="T261">
        <v>3380</v>
      </c>
      <c r="U261" t="s">
        <v>6</v>
      </c>
      <c r="V261" t="s">
        <v>7</v>
      </c>
      <c r="W261">
        <v>3751</v>
      </c>
      <c r="X261">
        <v>421787</v>
      </c>
      <c r="Z261">
        <v>9</v>
      </c>
      <c r="AA261">
        <v>42727</v>
      </c>
      <c r="AB261">
        <v>128181</v>
      </c>
      <c r="AC261">
        <v>0</v>
      </c>
      <c r="AD261">
        <v>300</v>
      </c>
      <c r="AE261">
        <v>1037591</v>
      </c>
      <c r="AF261">
        <v>0</v>
      </c>
      <c r="AG261" t="s">
        <v>1213</v>
      </c>
      <c r="AH261" t="s">
        <v>1722</v>
      </c>
    </row>
    <row r="262" spans="1:34" x14ac:dyDescent="0.25">
      <c r="A262">
        <v>21539</v>
      </c>
      <c r="B262" t="s">
        <v>2442</v>
      </c>
      <c r="C262" t="s">
        <v>1831</v>
      </c>
      <c r="D262">
        <v>2015</v>
      </c>
      <c r="E262" t="s">
        <v>1128</v>
      </c>
      <c r="F262" s="8">
        <v>42146</v>
      </c>
      <c r="G262" s="1">
        <v>0.33333333333333331</v>
      </c>
      <c r="H262">
        <v>15979</v>
      </c>
      <c r="I262" s="8">
        <v>42146</v>
      </c>
      <c r="J262" s="1">
        <v>0.54166666666666663</v>
      </c>
      <c r="K262">
        <v>15979</v>
      </c>
      <c r="L262">
        <v>1</v>
      </c>
      <c r="M262" t="s">
        <v>2443</v>
      </c>
      <c r="O262" t="s">
        <v>15</v>
      </c>
      <c r="P262" t="s">
        <v>2444</v>
      </c>
      <c r="Q262">
        <v>23259513529</v>
      </c>
      <c r="R262" t="s">
        <v>2445</v>
      </c>
      <c r="S262" t="s">
        <v>202</v>
      </c>
      <c r="T262">
        <v>3364</v>
      </c>
      <c r="U262" t="s">
        <v>6</v>
      </c>
      <c r="V262" t="s">
        <v>7</v>
      </c>
      <c r="W262">
        <v>3755</v>
      </c>
      <c r="X262">
        <v>15528298</v>
      </c>
      <c r="Y262" t="s">
        <v>2446</v>
      </c>
      <c r="Z262">
        <v>9</v>
      </c>
      <c r="AA262">
        <v>42727</v>
      </c>
      <c r="AB262">
        <v>115363</v>
      </c>
      <c r="AC262">
        <v>0</v>
      </c>
      <c r="AD262">
        <v>270</v>
      </c>
      <c r="AE262">
        <v>381834</v>
      </c>
      <c r="AF262">
        <v>0</v>
      </c>
      <c r="AG262" t="s">
        <v>1213</v>
      </c>
      <c r="AH262" t="s">
        <v>1722</v>
      </c>
    </row>
    <row r="263" spans="1:34" x14ac:dyDescent="0.25">
      <c r="A263">
        <v>21533</v>
      </c>
      <c r="B263" t="s">
        <v>2447</v>
      </c>
      <c r="C263" t="s">
        <v>1795</v>
      </c>
      <c r="D263">
        <v>2009</v>
      </c>
      <c r="E263" t="s">
        <v>1128</v>
      </c>
      <c r="F263" s="8">
        <v>42145</v>
      </c>
      <c r="G263" s="1">
        <v>0.33333333333333331</v>
      </c>
      <c r="H263">
        <v>321965</v>
      </c>
      <c r="I263" s="8">
        <v>42145</v>
      </c>
      <c r="J263" s="1">
        <v>0.66666666666666663</v>
      </c>
      <c r="K263">
        <v>321965</v>
      </c>
      <c r="L263">
        <v>1</v>
      </c>
      <c r="M263" t="s">
        <v>2448</v>
      </c>
      <c r="O263" t="s">
        <v>15</v>
      </c>
      <c r="P263" t="s">
        <v>2449</v>
      </c>
      <c r="Q263">
        <v>20163654874</v>
      </c>
      <c r="R263" t="s">
        <v>2450</v>
      </c>
      <c r="S263" t="s">
        <v>5</v>
      </c>
      <c r="T263">
        <v>3300</v>
      </c>
      <c r="U263" t="s">
        <v>6</v>
      </c>
      <c r="V263" t="s">
        <v>7</v>
      </c>
      <c r="W263">
        <v>376</v>
      </c>
      <c r="X263">
        <v>4467201</v>
      </c>
      <c r="Z263">
        <v>9</v>
      </c>
      <c r="AA263">
        <v>42727</v>
      </c>
      <c r="AB263">
        <v>119636</v>
      </c>
      <c r="AC263">
        <v>0</v>
      </c>
      <c r="AD263">
        <v>280</v>
      </c>
      <c r="AE263">
        <v>193175</v>
      </c>
      <c r="AF263">
        <v>0</v>
      </c>
      <c r="AG263" t="s">
        <v>1213</v>
      </c>
      <c r="AH263" t="s">
        <v>1722</v>
      </c>
    </row>
    <row r="264" spans="1:34" x14ac:dyDescent="0.25">
      <c r="A264">
        <v>21531</v>
      </c>
      <c r="B264" t="s">
        <v>2161</v>
      </c>
      <c r="C264" t="s">
        <v>2162</v>
      </c>
      <c r="D264">
        <v>2014</v>
      </c>
      <c r="E264" t="s">
        <v>1128</v>
      </c>
      <c r="F264" s="8">
        <v>42145</v>
      </c>
      <c r="G264" s="1">
        <v>0.33333333333333331</v>
      </c>
      <c r="H264">
        <v>20483</v>
      </c>
      <c r="I264" s="8">
        <v>42145</v>
      </c>
      <c r="J264" s="1">
        <v>0.54166666666666663</v>
      </c>
      <c r="K264">
        <v>20483</v>
      </c>
      <c r="L264">
        <v>1</v>
      </c>
      <c r="M264" t="s">
        <v>2451</v>
      </c>
      <c r="O264" t="s">
        <v>15</v>
      </c>
      <c r="P264" t="s">
        <v>2164</v>
      </c>
      <c r="Q264">
        <v>30699252456</v>
      </c>
      <c r="R264" t="s">
        <v>2165</v>
      </c>
      <c r="S264" t="s">
        <v>2166</v>
      </c>
      <c r="T264">
        <v>5300</v>
      </c>
      <c r="U264" t="s">
        <v>2167</v>
      </c>
      <c r="V264" t="s">
        <v>7</v>
      </c>
      <c r="W264">
        <v>376</v>
      </c>
      <c r="X264">
        <v>154228309</v>
      </c>
      <c r="Z264">
        <v>9</v>
      </c>
      <c r="AA264">
        <v>42727</v>
      </c>
      <c r="AB264">
        <v>166635</v>
      </c>
      <c r="AC264">
        <v>0</v>
      </c>
      <c r="AD264">
        <v>390</v>
      </c>
      <c r="AE264">
        <v>173324</v>
      </c>
      <c r="AF264">
        <v>0</v>
      </c>
      <c r="AG264" t="s">
        <v>1213</v>
      </c>
      <c r="AH264" t="s">
        <v>101</v>
      </c>
    </row>
    <row r="265" spans="1:34" x14ac:dyDescent="0.25">
      <c r="A265">
        <v>21529</v>
      </c>
      <c r="B265" t="s">
        <v>2452</v>
      </c>
      <c r="C265">
        <v>2636</v>
      </c>
      <c r="D265">
        <v>2014</v>
      </c>
      <c r="E265" t="s">
        <v>1128</v>
      </c>
      <c r="F265" s="8">
        <v>42144</v>
      </c>
      <c r="G265" s="1">
        <v>0.66527777777777775</v>
      </c>
      <c r="H265">
        <v>119988</v>
      </c>
      <c r="I265" s="8">
        <v>42144</v>
      </c>
      <c r="J265" s="1">
        <v>0.72916666666666663</v>
      </c>
      <c r="K265">
        <v>119988</v>
      </c>
      <c r="L265">
        <v>1</v>
      </c>
      <c r="M265" t="s">
        <v>76</v>
      </c>
      <c r="O265" t="s">
        <v>15</v>
      </c>
      <c r="P265" t="s">
        <v>1813</v>
      </c>
      <c r="Q265">
        <v>20124856567</v>
      </c>
      <c r="R265" t="s">
        <v>1814</v>
      </c>
      <c r="S265" t="s">
        <v>1815</v>
      </c>
      <c r="T265">
        <v>3342</v>
      </c>
      <c r="U265" t="s">
        <v>88</v>
      </c>
      <c r="V265" t="s">
        <v>7</v>
      </c>
      <c r="W265">
        <v>3757</v>
      </c>
      <c r="X265">
        <v>15672118</v>
      </c>
      <c r="Z265">
        <v>9</v>
      </c>
      <c r="AA265">
        <v>42727</v>
      </c>
      <c r="AB265">
        <v>102545</v>
      </c>
      <c r="AC265">
        <v>0</v>
      </c>
      <c r="AD265">
        <v>240</v>
      </c>
      <c r="AE265">
        <v>753282</v>
      </c>
      <c r="AF265">
        <v>0</v>
      </c>
      <c r="AG265" t="s">
        <v>1213</v>
      </c>
      <c r="AH265" t="s">
        <v>101</v>
      </c>
    </row>
    <row r="266" spans="1:34" x14ac:dyDescent="0.25">
      <c r="A266">
        <v>21526</v>
      </c>
      <c r="B266" t="s">
        <v>2453</v>
      </c>
      <c r="C266">
        <v>710</v>
      </c>
      <c r="D266">
        <v>2013</v>
      </c>
      <c r="E266" t="s">
        <v>1128</v>
      </c>
      <c r="F266" s="8">
        <v>42144</v>
      </c>
      <c r="G266" s="1">
        <v>0.47152777777777777</v>
      </c>
      <c r="H266">
        <v>6641</v>
      </c>
      <c r="I266" s="8">
        <v>42144</v>
      </c>
      <c r="J266" s="1">
        <v>0.70833333333333337</v>
      </c>
      <c r="K266">
        <v>6641</v>
      </c>
      <c r="L266">
        <v>1</v>
      </c>
      <c r="M266" t="s">
        <v>2454</v>
      </c>
      <c r="N266" t="s">
        <v>2455</v>
      </c>
      <c r="O266" t="s">
        <v>15</v>
      </c>
      <c r="P266" t="s">
        <v>2420</v>
      </c>
      <c r="Q266">
        <v>30708243910</v>
      </c>
      <c r="R266" t="s">
        <v>2421</v>
      </c>
      <c r="S266" t="s">
        <v>5</v>
      </c>
      <c r="T266">
        <v>3300</v>
      </c>
      <c r="U266" t="s">
        <v>6</v>
      </c>
      <c r="V266" t="s">
        <v>7</v>
      </c>
      <c r="W266">
        <v>376</v>
      </c>
      <c r="X266">
        <v>154209720</v>
      </c>
      <c r="Y266" t="s">
        <v>1455</v>
      </c>
      <c r="Z266">
        <v>9</v>
      </c>
      <c r="AA266">
        <v>42727</v>
      </c>
      <c r="AB266">
        <v>145272</v>
      </c>
      <c r="AC266">
        <v>0</v>
      </c>
      <c r="AD266">
        <v>340</v>
      </c>
      <c r="AE266">
        <v>565251</v>
      </c>
      <c r="AF266">
        <v>0</v>
      </c>
      <c r="AG266" t="s">
        <v>1213</v>
      </c>
      <c r="AH266" t="s">
        <v>101</v>
      </c>
    </row>
    <row r="267" spans="1:34" x14ac:dyDescent="0.25">
      <c r="A267">
        <v>21523</v>
      </c>
      <c r="B267" t="s">
        <v>2456</v>
      </c>
      <c r="C267">
        <v>710</v>
      </c>
      <c r="D267">
        <v>2015</v>
      </c>
      <c r="E267" t="s">
        <v>1128</v>
      </c>
      <c r="F267" s="8">
        <v>42143</v>
      </c>
      <c r="G267" s="1">
        <v>0.33333333333333331</v>
      </c>
      <c r="H267">
        <v>5505</v>
      </c>
      <c r="I267" s="8">
        <v>42144</v>
      </c>
      <c r="J267" s="1">
        <v>0.75</v>
      </c>
      <c r="K267">
        <v>5505</v>
      </c>
      <c r="L267">
        <v>1</v>
      </c>
      <c r="M267" t="s">
        <v>2457</v>
      </c>
      <c r="N267" t="s">
        <v>2458</v>
      </c>
      <c r="O267" t="s">
        <v>15</v>
      </c>
      <c r="P267" t="s">
        <v>2459</v>
      </c>
      <c r="Q267">
        <v>20173582073</v>
      </c>
      <c r="R267" t="s">
        <v>2460</v>
      </c>
      <c r="S267" t="s">
        <v>2461</v>
      </c>
      <c r="T267">
        <v>3361</v>
      </c>
      <c r="U267" t="s">
        <v>6</v>
      </c>
      <c r="V267" t="s">
        <v>7</v>
      </c>
      <c r="W267">
        <v>3755</v>
      </c>
      <c r="X267">
        <v>15503969</v>
      </c>
      <c r="Z267">
        <v>9</v>
      </c>
      <c r="AA267">
        <v>42727</v>
      </c>
      <c r="AB267">
        <v>388816</v>
      </c>
      <c r="AC267">
        <v>0</v>
      </c>
      <c r="AD267">
        <v>910</v>
      </c>
      <c r="AE267">
        <v>109990</v>
      </c>
      <c r="AF267">
        <v>0</v>
      </c>
      <c r="AG267" t="s">
        <v>1213</v>
      </c>
      <c r="AH267" t="s">
        <v>101</v>
      </c>
    </row>
    <row r="268" spans="1:34" x14ac:dyDescent="0.25">
      <c r="A268">
        <v>21515</v>
      </c>
      <c r="B268" t="s">
        <v>1468</v>
      </c>
      <c r="C268" t="s">
        <v>1140</v>
      </c>
      <c r="D268">
        <v>2008</v>
      </c>
      <c r="E268" t="s">
        <v>1128</v>
      </c>
      <c r="F268" s="8">
        <v>42143</v>
      </c>
      <c r="G268" s="1">
        <v>0.52361111111111114</v>
      </c>
      <c r="H268">
        <v>182502</v>
      </c>
      <c r="I268" s="8">
        <v>42143</v>
      </c>
      <c r="J268" s="1">
        <v>0.7319444444444444</v>
      </c>
      <c r="K268">
        <v>182502</v>
      </c>
      <c r="L268">
        <v>1</v>
      </c>
      <c r="M268" t="s">
        <v>2462</v>
      </c>
      <c r="N268" t="s">
        <v>2463</v>
      </c>
      <c r="O268" t="s">
        <v>15</v>
      </c>
      <c r="P268" t="s">
        <v>200</v>
      </c>
      <c r="Q268">
        <v>30708383712</v>
      </c>
      <c r="R268" t="s">
        <v>201</v>
      </c>
      <c r="S268" t="s">
        <v>202</v>
      </c>
      <c r="T268">
        <v>3364</v>
      </c>
      <c r="U268" t="s">
        <v>6</v>
      </c>
      <c r="V268" t="s">
        <v>7</v>
      </c>
      <c r="W268">
        <v>3755</v>
      </c>
      <c r="X268">
        <v>470179470</v>
      </c>
      <c r="Z268">
        <v>9</v>
      </c>
      <c r="AA268">
        <v>48471</v>
      </c>
      <c r="AB268">
        <v>208425</v>
      </c>
      <c r="AC268">
        <v>0</v>
      </c>
      <c r="AD268">
        <v>430</v>
      </c>
      <c r="AE268">
        <v>1390885</v>
      </c>
      <c r="AF268">
        <v>0</v>
      </c>
      <c r="AG268" t="s">
        <v>1213</v>
      </c>
      <c r="AH268" t="s">
        <v>10</v>
      </c>
    </row>
    <row r="269" spans="1:34" x14ac:dyDescent="0.25">
      <c r="A269">
        <v>21514</v>
      </c>
      <c r="B269" t="s">
        <v>1533</v>
      </c>
      <c r="C269" t="s">
        <v>1149</v>
      </c>
      <c r="D269">
        <v>2014</v>
      </c>
      <c r="E269" t="s">
        <v>1128</v>
      </c>
      <c r="F269" s="8">
        <v>42143</v>
      </c>
      <c r="G269" s="1">
        <v>0.375</v>
      </c>
      <c r="H269">
        <v>13148</v>
      </c>
      <c r="I269" s="8">
        <v>42143</v>
      </c>
      <c r="J269" s="1">
        <v>0.54166666666666663</v>
      </c>
      <c r="K269">
        <v>13148</v>
      </c>
      <c r="L269">
        <v>1</v>
      </c>
      <c r="M269" t="s">
        <v>199</v>
      </c>
      <c r="O269" t="s">
        <v>2</v>
      </c>
      <c r="P269" t="s">
        <v>604</v>
      </c>
      <c r="Q269">
        <v>27281628505</v>
      </c>
      <c r="R269" t="s">
        <v>605</v>
      </c>
      <c r="T269">
        <v>3370</v>
      </c>
      <c r="U269" t="s">
        <v>6</v>
      </c>
      <c r="V269" t="s">
        <v>7</v>
      </c>
      <c r="W269">
        <v>3764</v>
      </c>
      <c r="X269">
        <v>270838</v>
      </c>
      <c r="Z269">
        <v>9</v>
      </c>
      <c r="AA269">
        <v>48471</v>
      </c>
      <c r="AB269">
        <v>58165</v>
      </c>
      <c r="AC269">
        <v>0</v>
      </c>
      <c r="AD269">
        <v>120</v>
      </c>
      <c r="AE269">
        <v>242373</v>
      </c>
      <c r="AF269">
        <v>0</v>
      </c>
      <c r="AG269" t="s">
        <v>1213</v>
      </c>
      <c r="AH269" t="s">
        <v>10</v>
      </c>
    </row>
    <row r="270" spans="1:34" x14ac:dyDescent="0.25">
      <c r="A270">
        <v>21513</v>
      </c>
      <c r="B270" t="s">
        <v>1675</v>
      </c>
      <c r="C270" t="s">
        <v>1176</v>
      </c>
      <c r="D270">
        <v>2012</v>
      </c>
      <c r="E270" t="s">
        <v>1128</v>
      </c>
      <c r="F270" s="8">
        <v>42143</v>
      </c>
      <c r="G270" s="1">
        <v>0.33333333333333331</v>
      </c>
      <c r="H270">
        <v>102664</v>
      </c>
      <c r="I270" s="8">
        <v>42143</v>
      </c>
      <c r="J270" s="1">
        <v>0.54166666666666663</v>
      </c>
      <c r="K270">
        <v>102664</v>
      </c>
      <c r="L270">
        <v>1</v>
      </c>
      <c r="M270" t="s">
        <v>705</v>
      </c>
      <c r="O270" t="s">
        <v>15</v>
      </c>
      <c r="P270" t="s">
        <v>706</v>
      </c>
      <c r="Q270">
        <v>30672491505</v>
      </c>
      <c r="R270" t="s">
        <v>707</v>
      </c>
      <c r="S270" t="s">
        <v>708</v>
      </c>
      <c r="T270">
        <v>3384</v>
      </c>
      <c r="U270" t="s">
        <v>6</v>
      </c>
      <c r="V270" t="s">
        <v>7</v>
      </c>
      <c r="W270">
        <v>3751</v>
      </c>
      <c r="X270">
        <v>15663647</v>
      </c>
      <c r="Z270">
        <v>9</v>
      </c>
      <c r="AA270">
        <v>48471</v>
      </c>
      <c r="AB270">
        <v>193884</v>
      </c>
      <c r="AC270">
        <v>0</v>
      </c>
      <c r="AD270">
        <v>400</v>
      </c>
      <c r="AE270">
        <v>1920173</v>
      </c>
      <c r="AF270">
        <v>0</v>
      </c>
      <c r="AG270" t="s">
        <v>1213</v>
      </c>
      <c r="AH270" t="s">
        <v>10</v>
      </c>
    </row>
    <row r="271" spans="1:34" x14ac:dyDescent="0.25">
      <c r="A271">
        <v>21512</v>
      </c>
      <c r="B271" t="s">
        <v>2464</v>
      </c>
      <c r="C271" t="s">
        <v>1741</v>
      </c>
      <c r="D271">
        <v>2014</v>
      </c>
      <c r="E271" t="s">
        <v>1128</v>
      </c>
      <c r="F271" s="8">
        <v>42143</v>
      </c>
      <c r="G271" s="1">
        <v>0.33333333333333331</v>
      </c>
      <c r="H271">
        <v>10228</v>
      </c>
      <c r="I271" s="8">
        <v>42144</v>
      </c>
      <c r="J271" s="1">
        <v>0.41666666666666669</v>
      </c>
      <c r="K271">
        <v>10228</v>
      </c>
      <c r="L271">
        <v>1</v>
      </c>
      <c r="M271" t="s">
        <v>2465</v>
      </c>
      <c r="O271" t="s">
        <v>15</v>
      </c>
      <c r="P271" t="s">
        <v>993</v>
      </c>
      <c r="Q271">
        <v>20109923975</v>
      </c>
      <c r="R271" t="s">
        <v>994</v>
      </c>
      <c r="S271" t="s">
        <v>995</v>
      </c>
      <c r="T271">
        <v>3332</v>
      </c>
      <c r="U271" t="s">
        <v>6</v>
      </c>
      <c r="V271" t="s">
        <v>7</v>
      </c>
      <c r="W271">
        <v>3743</v>
      </c>
      <c r="X271">
        <v>15414261</v>
      </c>
      <c r="Y271" t="s">
        <v>996</v>
      </c>
      <c r="Z271">
        <v>9</v>
      </c>
      <c r="AA271">
        <v>42727</v>
      </c>
      <c r="AB271">
        <v>115363</v>
      </c>
      <c r="AC271">
        <v>0</v>
      </c>
      <c r="AD271">
        <v>270</v>
      </c>
      <c r="AE271">
        <v>428830</v>
      </c>
      <c r="AF271">
        <v>0</v>
      </c>
      <c r="AG271" t="s">
        <v>1213</v>
      </c>
      <c r="AH271" t="s">
        <v>1722</v>
      </c>
    </row>
    <row r="272" spans="1:34" x14ac:dyDescent="0.25">
      <c r="A272">
        <v>21507</v>
      </c>
      <c r="B272" t="s">
        <v>2007</v>
      </c>
      <c r="C272" t="s">
        <v>1777</v>
      </c>
      <c r="D272">
        <v>2013</v>
      </c>
      <c r="E272" t="s">
        <v>1128</v>
      </c>
      <c r="F272" s="8">
        <v>42142</v>
      </c>
      <c r="G272" s="1">
        <v>0.41666666666666669</v>
      </c>
      <c r="H272">
        <v>77844</v>
      </c>
      <c r="I272" s="8">
        <v>42142</v>
      </c>
      <c r="J272" s="1">
        <v>0.54166666666666663</v>
      </c>
      <c r="K272">
        <v>77844</v>
      </c>
      <c r="L272">
        <v>1</v>
      </c>
      <c r="M272" t="s">
        <v>76</v>
      </c>
      <c r="O272" t="s">
        <v>15</v>
      </c>
      <c r="P272" t="s">
        <v>2008</v>
      </c>
      <c r="Q272">
        <v>20392280244</v>
      </c>
      <c r="R272" t="s">
        <v>2009</v>
      </c>
      <c r="S272" t="s">
        <v>5</v>
      </c>
      <c r="T272">
        <v>3300</v>
      </c>
      <c r="U272" t="s">
        <v>6</v>
      </c>
      <c r="V272" t="s">
        <v>7</v>
      </c>
      <c r="W272">
        <v>376</v>
      </c>
      <c r="X272">
        <v>154634606</v>
      </c>
      <c r="Z272">
        <v>9</v>
      </c>
      <c r="AA272">
        <v>42727</v>
      </c>
      <c r="AB272">
        <v>85454</v>
      </c>
      <c r="AC272">
        <v>0</v>
      </c>
      <c r="AD272">
        <v>200</v>
      </c>
      <c r="AE272">
        <v>390568</v>
      </c>
      <c r="AF272">
        <v>0</v>
      </c>
      <c r="AG272" t="s">
        <v>1213</v>
      </c>
      <c r="AH272" t="s">
        <v>1722</v>
      </c>
    </row>
    <row r="273" spans="1:34" x14ac:dyDescent="0.25">
      <c r="A273">
        <v>21506</v>
      </c>
      <c r="B273" t="s">
        <v>2466</v>
      </c>
      <c r="C273" t="s">
        <v>2467</v>
      </c>
      <c r="D273">
        <v>2013</v>
      </c>
      <c r="E273" t="s">
        <v>1128</v>
      </c>
      <c r="F273" s="8">
        <v>42142</v>
      </c>
      <c r="G273" s="1">
        <v>0.33333333333333331</v>
      </c>
      <c r="H273">
        <v>29506</v>
      </c>
      <c r="I273" s="8">
        <v>42142</v>
      </c>
      <c r="J273" s="1">
        <v>0.41666666666666669</v>
      </c>
      <c r="K273">
        <v>29506</v>
      </c>
      <c r="L273">
        <v>1</v>
      </c>
      <c r="M273" t="s">
        <v>2468</v>
      </c>
      <c r="O273" t="s">
        <v>15</v>
      </c>
      <c r="P273" t="s">
        <v>2043</v>
      </c>
      <c r="Q273">
        <v>20922791326</v>
      </c>
      <c r="R273" t="s">
        <v>2044</v>
      </c>
      <c r="S273" t="s">
        <v>99</v>
      </c>
      <c r="T273">
        <v>3380</v>
      </c>
      <c r="U273" t="s">
        <v>6</v>
      </c>
      <c r="V273" t="s">
        <v>7</v>
      </c>
      <c r="W273">
        <v>3751</v>
      </c>
      <c r="X273">
        <v>15522501</v>
      </c>
      <c r="Z273">
        <v>9</v>
      </c>
      <c r="AA273">
        <v>42727</v>
      </c>
      <c r="AB273">
        <v>81181</v>
      </c>
      <c r="AC273">
        <v>0</v>
      </c>
      <c r="AD273">
        <v>190</v>
      </c>
      <c r="AE273">
        <v>713326</v>
      </c>
      <c r="AF273">
        <v>0</v>
      </c>
      <c r="AG273" t="s">
        <v>1213</v>
      </c>
      <c r="AH273" t="s">
        <v>1722</v>
      </c>
    </row>
    <row r="274" spans="1:34" x14ac:dyDescent="0.25">
      <c r="A274">
        <v>21503</v>
      </c>
      <c r="B274" t="s">
        <v>2469</v>
      </c>
      <c r="C274" t="s">
        <v>2187</v>
      </c>
      <c r="D274">
        <v>2014</v>
      </c>
      <c r="E274" t="s">
        <v>1128</v>
      </c>
      <c r="F274" s="8">
        <v>42139</v>
      </c>
      <c r="G274" s="1">
        <v>0.62013888888888891</v>
      </c>
      <c r="H274">
        <v>67660</v>
      </c>
      <c r="I274" s="8">
        <v>42139</v>
      </c>
      <c r="J274" s="1">
        <v>0.62013888888888891</v>
      </c>
      <c r="K274">
        <v>67660</v>
      </c>
      <c r="L274">
        <v>1</v>
      </c>
      <c r="M274" t="s">
        <v>2470</v>
      </c>
      <c r="O274" t="s">
        <v>15</v>
      </c>
      <c r="P274" t="s">
        <v>2471</v>
      </c>
      <c r="Q274">
        <v>33709598479</v>
      </c>
      <c r="R274" t="s">
        <v>2472</v>
      </c>
      <c r="S274" t="s">
        <v>911</v>
      </c>
      <c r="T274">
        <v>3230</v>
      </c>
      <c r="U274" t="s">
        <v>88</v>
      </c>
      <c r="V274" t="s">
        <v>7</v>
      </c>
      <c r="W274">
        <v>3772</v>
      </c>
      <c r="X274">
        <v>15638389</v>
      </c>
      <c r="Z274">
        <v>9</v>
      </c>
      <c r="AA274">
        <v>42727</v>
      </c>
      <c r="AB274">
        <v>123908</v>
      </c>
      <c r="AC274">
        <v>0</v>
      </c>
      <c r="AD274">
        <v>290</v>
      </c>
      <c r="AE274">
        <v>387226</v>
      </c>
      <c r="AF274">
        <v>198024</v>
      </c>
      <c r="AG274" t="s">
        <v>1213</v>
      </c>
      <c r="AH274" t="s">
        <v>101</v>
      </c>
    </row>
    <row r="275" spans="1:34" x14ac:dyDescent="0.25">
      <c r="A275">
        <v>21501</v>
      </c>
      <c r="B275" t="s">
        <v>2440</v>
      </c>
      <c r="C275" t="s">
        <v>1777</v>
      </c>
      <c r="D275">
        <v>2013</v>
      </c>
      <c r="E275" t="s">
        <v>1128</v>
      </c>
      <c r="F275" s="8">
        <v>42139</v>
      </c>
      <c r="G275" s="1">
        <v>0.45833333333333331</v>
      </c>
      <c r="H275">
        <v>49744</v>
      </c>
      <c r="I275" s="8">
        <v>42139</v>
      </c>
      <c r="J275" s="1">
        <v>0.70833333333333337</v>
      </c>
      <c r="K275">
        <v>49744</v>
      </c>
      <c r="L275">
        <v>1</v>
      </c>
      <c r="M275" t="s">
        <v>2473</v>
      </c>
      <c r="N275" t="s">
        <v>2474</v>
      </c>
      <c r="O275" t="s">
        <v>2</v>
      </c>
      <c r="P275" t="s">
        <v>2115</v>
      </c>
      <c r="Q275">
        <v>30999145783</v>
      </c>
      <c r="R275" t="s">
        <v>1719</v>
      </c>
      <c r="S275" t="s">
        <v>99</v>
      </c>
      <c r="T275">
        <v>3380</v>
      </c>
      <c r="U275" t="s">
        <v>6</v>
      </c>
      <c r="V275" t="s">
        <v>7</v>
      </c>
      <c r="W275">
        <v>3751</v>
      </c>
      <c r="X275">
        <v>421787</v>
      </c>
      <c r="Z275">
        <v>9</v>
      </c>
      <c r="AA275">
        <v>42727</v>
      </c>
      <c r="AB275">
        <v>111090</v>
      </c>
      <c r="AC275">
        <v>0</v>
      </c>
      <c r="AD275">
        <v>260</v>
      </c>
      <c r="AE275">
        <v>260853</v>
      </c>
      <c r="AF275">
        <v>139644</v>
      </c>
      <c r="AG275" t="s">
        <v>1213</v>
      </c>
      <c r="AH275" t="s">
        <v>1722</v>
      </c>
    </row>
    <row r="276" spans="1:34" x14ac:dyDescent="0.25">
      <c r="A276">
        <v>21500</v>
      </c>
      <c r="B276" t="s">
        <v>2475</v>
      </c>
      <c r="C276" t="s">
        <v>2398</v>
      </c>
      <c r="D276">
        <v>2013</v>
      </c>
      <c r="E276" t="s">
        <v>1128</v>
      </c>
      <c r="F276" s="8">
        <v>42139</v>
      </c>
      <c r="G276" s="1">
        <v>0.41666666666666669</v>
      </c>
      <c r="H276">
        <v>32189</v>
      </c>
      <c r="I276" s="8">
        <v>42139</v>
      </c>
      <c r="J276" s="1">
        <v>0.66666666666666663</v>
      </c>
      <c r="K276">
        <v>32189</v>
      </c>
      <c r="L276">
        <v>1</v>
      </c>
      <c r="M276" t="s">
        <v>76</v>
      </c>
      <c r="O276" t="s">
        <v>15</v>
      </c>
      <c r="P276" t="s">
        <v>2476</v>
      </c>
      <c r="Q276">
        <v>27048574888</v>
      </c>
      <c r="R276" t="s">
        <v>2477</v>
      </c>
      <c r="S276" t="s">
        <v>183</v>
      </c>
      <c r="T276">
        <v>3304</v>
      </c>
      <c r="U276" t="s">
        <v>6</v>
      </c>
      <c r="V276" t="s">
        <v>7</v>
      </c>
      <c r="W276">
        <v>44807</v>
      </c>
      <c r="X276">
        <v>6</v>
      </c>
      <c r="Z276">
        <v>9</v>
      </c>
      <c r="AA276">
        <v>48471</v>
      </c>
      <c r="AB276">
        <v>101789</v>
      </c>
      <c r="AC276">
        <v>0</v>
      </c>
      <c r="AD276">
        <v>210</v>
      </c>
      <c r="AE276">
        <v>312713</v>
      </c>
      <c r="AF276">
        <v>0</v>
      </c>
      <c r="AG276" t="s">
        <v>1213</v>
      </c>
      <c r="AH276" t="s">
        <v>10</v>
      </c>
    </row>
    <row r="277" spans="1:34" x14ac:dyDescent="0.25">
      <c r="A277">
        <v>21499</v>
      </c>
      <c r="B277" t="s">
        <v>1632</v>
      </c>
      <c r="C277" t="s">
        <v>1159</v>
      </c>
      <c r="D277">
        <v>2012</v>
      </c>
      <c r="E277" t="s">
        <v>1128</v>
      </c>
      <c r="F277" s="8">
        <v>42139</v>
      </c>
      <c r="G277" s="1">
        <v>0.35416666666666669</v>
      </c>
      <c r="H277">
        <v>49747</v>
      </c>
      <c r="I277" s="8">
        <v>42139</v>
      </c>
      <c r="J277" s="1">
        <v>0.5</v>
      </c>
      <c r="K277">
        <v>49747</v>
      </c>
      <c r="L277">
        <v>1</v>
      </c>
      <c r="M277" t="s">
        <v>21</v>
      </c>
      <c r="O277" t="s">
        <v>15</v>
      </c>
      <c r="P277" t="s">
        <v>228</v>
      </c>
      <c r="Q277">
        <v>30707009884</v>
      </c>
      <c r="R277" t="s">
        <v>229</v>
      </c>
      <c r="S277" t="s">
        <v>230</v>
      </c>
      <c r="T277">
        <v>3300</v>
      </c>
      <c r="U277" t="s">
        <v>6</v>
      </c>
      <c r="V277" t="s">
        <v>7</v>
      </c>
      <c r="W277">
        <v>376</v>
      </c>
      <c r="X277">
        <v>154638860</v>
      </c>
      <c r="Y277" t="s">
        <v>231</v>
      </c>
      <c r="Z277">
        <v>9</v>
      </c>
      <c r="AA277">
        <v>48471</v>
      </c>
      <c r="AB277">
        <v>87248</v>
      </c>
      <c r="AC277">
        <v>0</v>
      </c>
      <c r="AD277">
        <v>180</v>
      </c>
      <c r="AE277">
        <v>386725</v>
      </c>
      <c r="AF277">
        <v>0</v>
      </c>
      <c r="AG277" t="s">
        <v>1213</v>
      </c>
      <c r="AH277" t="s">
        <v>10</v>
      </c>
    </row>
    <row r="278" spans="1:34" x14ac:dyDescent="0.25">
      <c r="A278">
        <v>21498</v>
      </c>
      <c r="B278" t="s">
        <v>1769</v>
      </c>
      <c r="C278" t="s">
        <v>1770</v>
      </c>
      <c r="D278">
        <v>2013</v>
      </c>
      <c r="E278" t="s">
        <v>1128</v>
      </c>
      <c r="F278" s="8">
        <v>42139</v>
      </c>
      <c r="G278" s="1">
        <v>0.33333333333333331</v>
      </c>
      <c r="H278">
        <v>66203</v>
      </c>
      <c r="I278" s="8">
        <v>42139</v>
      </c>
      <c r="J278" s="1">
        <v>0.54166666666666663</v>
      </c>
      <c r="K278">
        <v>66203</v>
      </c>
      <c r="L278">
        <v>1</v>
      </c>
      <c r="M278" t="s">
        <v>2478</v>
      </c>
      <c r="N278" t="s">
        <v>2479</v>
      </c>
      <c r="O278" t="s">
        <v>2</v>
      </c>
      <c r="P278" t="s">
        <v>1773</v>
      </c>
      <c r="Q278">
        <v>30598218095</v>
      </c>
      <c r="R278" t="s">
        <v>1774</v>
      </c>
      <c r="S278" t="s">
        <v>1775</v>
      </c>
      <c r="T278">
        <v>3304</v>
      </c>
      <c r="U278" t="s">
        <v>6</v>
      </c>
      <c r="V278" t="s">
        <v>7</v>
      </c>
      <c r="W278">
        <v>3751</v>
      </c>
      <c r="X278">
        <v>431526</v>
      </c>
      <c r="Z278">
        <v>9</v>
      </c>
      <c r="AA278">
        <v>42727</v>
      </c>
      <c r="AB278">
        <v>119636</v>
      </c>
      <c r="AC278">
        <v>0</v>
      </c>
      <c r="AD278">
        <v>280</v>
      </c>
      <c r="AE278">
        <v>424304</v>
      </c>
      <c r="AF278">
        <v>139644</v>
      </c>
      <c r="AG278" t="s">
        <v>1213</v>
      </c>
      <c r="AH278" t="s">
        <v>1722</v>
      </c>
    </row>
    <row r="279" spans="1:34" x14ac:dyDescent="0.25">
      <c r="A279">
        <v>21495</v>
      </c>
      <c r="B279" t="s">
        <v>2480</v>
      </c>
      <c r="C279">
        <v>710</v>
      </c>
      <c r="D279">
        <v>2014</v>
      </c>
      <c r="E279" t="s">
        <v>1128</v>
      </c>
      <c r="F279" s="8">
        <v>42138</v>
      </c>
      <c r="G279" s="1">
        <v>0.58333333333333337</v>
      </c>
      <c r="H279">
        <v>32379</v>
      </c>
      <c r="I279" s="8">
        <v>42138</v>
      </c>
      <c r="J279" s="1">
        <v>0.72916666666666663</v>
      </c>
      <c r="K279">
        <v>32379</v>
      </c>
      <c r="L279">
        <v>1</v>
      </c>
      <c r="M279" t="s">
        <v>2481</v>
      </c>
      <c r="O279" t="s">
        <v>15</v>
      </c>
      <c r="P279" t="s">
        <v>2267</v>
      </c>
      <c r="Q279">
        <v>33626076969</v>
      </c>
      <c r="R279" t="s">
        <v>2268</v>
      </c>
      <c r="S279" t="s">
        <v>5</v>
      </c>
      <c r="T279">
        <v>3300</v>
      </c>
      <c r="U279" t="s">
        <v>6</v>
      </c>
      <c r="V279" t="s">
        <v>7</v>
      </c>
      <c r="W279">
        <v>376</v>
      </c>
      <c r="X279">
        <v>4480341</v>
      </c>
      <c r="Z279">
        <v>9</v>
      </c>
      <c r="AA279">
        <v>42727</v>
      </c>
      <c r="AB279">
        <v>264907</v>
      </c>
      <c r="AC279">
        <v>0</v>
      </c>
      <c r="AD279">
        <v>620</v>
      </c>
      <c r="AE279">
        <v>1048778</v>
      </c>
      <c r="AF279">
        <v>0</v>
      </c>
      <c r="AG279" t="s">
        <v>1213</v>
      </c>
      <c r="AH279" t="s">
        <v>101</v>
      </c>
    </row>
    <row r="280" spans="1:34" x14ac:dyDescent="0.25">
      <c r="A280">
        <v>21492</v>
      </c>
      <c r="B280" t="s">
        <v>2482</v>
      </c>
      <c r="C280" t="s">
        <v>1731</v>
      </c>
      <c r="D280">
        <v>2013</v>
      </c>
      <c r="E280" t="s">
        <v>1128</v>
      </c>
      <c r="F280" s="8">
        <v>42138</v>
      </c>
      <c r="G280" s="1">
        <v>0.33333333333333331</v>
      </c>
      <c r="H280">
        <v>159988</v>
      </c>
      <c r="I280" s="8">
        <v>42138</v>
      </c>
      <c r="J280" s="1">
        <v>0.5</v>
      </c>
      <c r="K280">
        <v>159988</v>
      </c>
      <c r="L280">
        <v>1</v>
      </c>
      <c r="M280" t="s">
        <v>2483</v>
      </c>
      <c r="O280" t="s">
        <v>15</v>
      </c>
      <c r="P280" t="s">
        <v>2484</v>
      </c>
      <c r="Q280">
        <v>20115098145</v>
      </c>
      <c r="R280" t="s">
        <v>2485</v>
      </c>
      <c r="S280" t="s">
        <v>202</v>
      </c>
      <c r="T280">
        <v>3364</v>
      </c>
      <c r="U280" t="s">
        <v>6</v>
      </c>
      <c r="V280" t="s">
        <v>7</v>
      </c>
      <c r="W280">
        <v>3755</v>
      </c>
      <c r="X280">
        <v>498143</v>
      </c>
      <c r="Z280">
        <v>9</v>
      </c>
      <c r="AA280">
        <v>42727</v>
      </c>
      <c r="AB280">
        <v>192272</v>
      </c>
      <c r="AC280">
        <v>0</v>
      </c>
      <c r="AD280">
        <v>450</v>
      </c>
      <c r="AE280">
        <v>332226</v>
      </c>
      <c r="AF280">
        <v>156680</v>
      </c>
      <c r="AG280" t="s">
        <v>1213</v>
      </c>
      <c r="AH280" t="s">
        <v>101</v>
      </c>
    </row>
    <row r="281" spans="1:34" x14ac:dyDescent="0.25">
      <c r="A281">
        <v>21491</v>
      </c>
      <c r="B281" t="s">
        <v>2486</v>
      </c>
      <c r="C281" t="s">
        <v>1783</v>
      </c>
      <c r="D281">
        <v>2014</v>
      </c>
      <c r="E281" t="s">
        <v>1128</v>
      </c>
      <c r="F281" s="8">
        <v>42138</v>
      </c>
      <c r="G281" s="1">
        <v>0.33333333333333331</v>
      </c>
      <c r="H281">
        <v>137051</v>
      </c>
      <c r="I281" s="8">
        <v>42138</v>
      </c>
      <c r="J281" s="1">
        <v>0.75</v>
      </c>
      <c r="K281">
        <v>137051</v>
      </c>
      <c r="L281">
        <v>1</v>
      </c>
      <c r="M281" t="s">
        <v>2487</v>
      </c>
      <c r="O281" t="s">
        <v>15</v>
      </c>
      <c r="P281" t="s">
        <v>2488</v>
      </c>
      <c r="Q281">
        <v>30672386752</v>
      </c>
      <c r="R281" t="s">
        <v>2489</v>
      </c>
      <c r="S281" t="s">
        <v>5</v>
      </c>
      <c r="T281">
        <v>3300</v>
      </c>
      <c r="U281" t="s">
        <v>6</v>
      </c>
      <c r="V281" t="s">
        <v>7</v>
      </c>
      <c r="W281">
        <v>3755</v>
      </c>
      <c r="X281">
        <v>15200468</v>
      </c>
      <c r="Y281" t="s">
        <v>1455</v>
      </c>
      <c r="Z281">
        <v>9</v>
      </c>
      <c r="AA281">
        <v>42727</v>
      </c>
      <c r="AB281">
        <v>132454</v>
      </c>
      <c r="AC281">
        <v>0</v>
      </c>
      <c r="AD281">
        <v>310</v>
      </c>
      <c r="AE281">
        <v>325558</v>
      </c>
      <c r="AF281">
        <v>156680</v>
      </c>
      <c r="AG281" t="s">
        <v>1213</v>
      </c>
      <c r="AH281" t="s">
        <v>101</v>
      </c>
    </row>
    <row r="282" spans="1:34" x14ac:dyDescent="0.25">
      <c r="A282">
        <v>21489</v>
      </c>
      <c r="B282" t="s">
        <v>2490</v>
      </c>
      <c r="C282" t="s">
        <v>2047</v>
      </c>
      <c r="D282">
        <v>2011</v>
      </c>
      <c r="E282" t="s">
        <v>1128</v>
      </c>
      <c r="F282" s="8">
        <v>42138</v>
      </c>
      <c r="G282" s="1">
        <v>0.33333333333333331</v>
      </c>
      <c r="H282">
        <v>81909</v>
      </c>
      <c r="I282" s="8">
        <v>42138</v>
      </c>
      <c r="J282" s="1">
        <v>0.41666666666666669</v>
      </c>
      <c r="K282">
        <v>81909</v>
      </c>
      <c r="L282">
        <v>1</v>
      </c>
      <c r="M282" t="s">
        <v>76</v>
      </c>
      <c r="O282" t="s">
        <v>2</v>
      </c>
      <c r="P282" t="s">
        <v>2491</v>
      </c>
      <c r="Q282">
        <v>30683236205</v>
      </c>
      <c r="R282" t="s">
        <v>2492</v>
      </c>
      <c r="S282" t="s">
        <v>5</v>
      </c>
      <c r="T282">
        <v>3300</v>
      </c>
      <c r="U282" t="s">
        <v>6</v>
      </c>
      <c r="V282" t="s">
        <v>7</v>
      </c>
      <c r="W282">
        <v>44717</v>
      </c>
      <c r="X282">
        <v>8</v>
      </c>
      <c r="Z282">
        <v>9</v>
      </c>
      <c r="AA282">
        <v>42727</v>
      </c>
      <c r="AB282">
        <v>106818</v>
      </c>
      <c r="AC282">
        <v>0</v>
      </c>
      <c r="AD282">
        <v>250</v>
      </c>
      <c r="AE282">
        <v>233234</v>
      </c>
      <c r="AF282">
        <v>35253</v>
      </c>
      <c r="AG282" t="s">
        <v>1213</v>
      </c>
      <c r="AH282" t="s">
        <v>1722</v>
      </c>
    </row>
    <row r="283" spans="1:34" x14ac:dyDescent="0.25">
      <c r="A283">
        <v>21488</v>
      </c>
      <c r="B283" t="s">
        <v>2493</v>
      </c>
      <c r="C283" t="s">
        <v>2130</v>
      </c>
      <c r="D283">
        <v>2013</v>
      </c>
      <c r="E283" t="s">
        <v>1128</v>
      </c>
      <c r="F283" s="8">
        <v>42137</v>
      </c>
      <c r="G283" s="1">
        <v>0.60416666666666663</v>
      </c>
      <c r="H283">
        <v>179152</v>
      </c>
      <c r="I283" s="8">
        <v>42137</v>
      </c>
      <c r="J283" s="1">
        <v>0.75</v>
      </c>
      <c r="K283">
        <v>179152</v>
      </c>
      <c r="L283">
        <v>1</v>
      </c>
      <c r="M283" t="s">
        <v>76</v>
      </c>
      <c r="O283" t="s">
        <v>15</v>
      </c>
      <c r="P283" t="s">
        <v>1929</v>
      </c>
      <c r="Q283">
        <v>30551314541</v>
      </c>
      <c r="R283" t="s">
        <v>1930</v>
      </c>
      <c r="S283" t="s">
        <v>1781</v>
      </c>
      <c r="T283">
        <v>1161</v>
      </c>
      <c r="U283" t="s">
        <v>117</v>
      </c>
      <c r="V283" t="s">
        <v>7</v>
      </c>
      <c r="W283" t="s">
        <v>118</v>
      </c>
      <c r="X283">
        <v>532376115</v>
      </c>
      <c r="Z283">
        <v>9</v>
      </c>
      <c r="AA283">
        <v>42727</v>
      </c>
      <c r="AB283">
        <v>175181</v>
      </c>
      <c r="AC283">
        <v>0</v>
      </c>
      <c r="AD283">
        <v>410</v>
      </c>
      <c r="AE283">
        <v>451462</v>
      </c>
      <c r="AF283">
        <v>418932</v>
      </c>
      <c r="AG283" t="s">
        <v>1213</v>
      </c>
      <c r="AH283" t="s">
        <v>101</v>
      </c>
    </row>
    <row r="284" spans="1:34" x14ac:dyDescent="0.25">
      <c r="A284">
        <v>21483</v>
      </c>
      <c r="B284" t="s">
        <v>1652</v>
      </c>
      <c r="C284" t="s">
        <v>1172</v>
      </c>
      <c r="D284">
        <v>2013</v>
      </c>
      <c r="E284" t="s">
        <v>1128</v>
      </c>
      <c r="F284" s="8">
        <v>42137</v>
      </c>
      <c r="G284" s="1">
        <v>0.44444444444444442</v>
      </c>
      <c r="H284">
        <v>20694</v>
      </c>
      <c r="I284" s="8">
        <v>42137</v>
      </c>
      <c r="J284" s="1">
        <v>0.72916666666666663</v>
      </c>
      <c r="K284">
        <v>20694</v>
      </c>
      <c r="L284">
        <v>1</v>
      </c>
      <c r="M284" t="s">
        <v>539</v>
      </c>
      <c r="O284" t="s">
        <v>2</v>
      </c>
      <c r="P284" t="s">
        <v>540</v>
      </c>
      <c r="Q284">
        <v>29989339</v>
      </c>
      <c r="R284" t="s">
        <v>1653</v>
      </c>
      <c r="S284" t="s">
        <v>5</v>
      </c>
      <c r="T284">
        <v>3300</v>
      </c>
      <c r="U284" t="s">
        <v>6</v>
      </c>
      <c r="V284" t="s">
        <v>7</v>
      </c>
      <c r="W284">
        <v>376</v>
      </c>
      <c r="X284">
        <v>154222777</v>
      </c>
      <c r="Z284">
        <v>9</v>
      </c>
      <c r="AA284">
        <v>42727</v>
      </c>
      <c r="AB284">
        <v>98272</v>
      </c>
      <c r="AC284">
        <v>0</v>
      </c>
      <c r="AD284">
        <v>230</v>
      </c>
      <c r="AE284">
        <v>138619</v>
      </c>
      <c r="AF284">
        <v>0</v>
      </c>
      <c r="AG284" t="s">
        <v>1213</v>
      </c>
      <c r="AH284" t="s">
        <v>10</v>
      </c>
    </row>
    <row r="285" spans="1:34" x14ac:dyDescent="0.25">
      <c r="A285">
        <v>21481</v>
      </c>
      <c r="B285" t="s">
        <v>1683</v>
      </c>
      <c r="C285" t="s">
        <v>1179</v>
      </c>
      <c r="D285">
        <v>2010</v>
      </c>
      <c r="E285" t="s">
        <v>1128</v>
      </c>
      <c r="F285" s="8">
        <v>42137</v>
      </c>
      <c r="G285" s="1">
        <v>0.33333333333333331</v>
      </c>
      <c r="H285">
        <v>95710</v>
      </c>
      <c r="I285" s="8">
        <v>42137</v>
      </c>
      <c r="J285" s="1">
        <v>0.625</v>
      </c>
      <c r="K285">
        <v>95710</v>
      </c>
      <c r="L285">
        <v>1</v>
      </c>
      <c r="M285" t="s">
        <v>21</v>
      </c>
      <c r="O285" t="s">
        <v>15</v>
      </c>
      <c r="P285" t="s">
        <v>398</v>
      </c>
      <c r="Q285">
        <v>27187004239</v>
      </c>
      <c r="R285" t="s">
        <v>399</v>
      </c>
      <c r="S285" t="s">
        <v>45</v>
      </c>
      <c r="T285">
        <v>3370</v>
      </c>
      <c r="U285" t="s">
        <v>6</v>
      </c>
      <c r="V285" t="s">
        <v>7</v>
      </c>
      <c r="W285">
        <v>3757</v>
      </c>
      <c r="X285">
        <v>15672283</v>
      </c>
      <c r="Z285">
        <v>9</v>
      </c>
      <c r="AA285">
        <v>42727</v>
      </c>
      <c r="AB285">
        <v>89727</v>
      </c>
      <c r="AC285">
        <v>0</v>
      </c>
      <c r="AD285">
        <v>210</v>
      </c>
      <c r="AE285">
        <v>462916</v>
      </c>
      <c r="AF285">
        <v>0</v>
      </c>
      <c r="AG285" t="s">
        <v>1213</v>
      </c>
      <c r="AH285" t="s">
        <v>10</v>
      </c>
    </row>
    <row r="286" spans="1:34" x14ac:dyDescent="0.25">
      <c r="A286">
        <v>21478</v>
      </c>
      <c r="B286" t="s">
        <v>2494</v>
      </c>
      <c r="C286" t="s">
        <v>2101</v>
      </c>
      <c r="D286">
        <v>2013</v>
      </c>
      <c r="E286" t="s">
        <v>1128</v>
      </c>
      <c r="F286" s="8">
        <v>42136</v>
      </c>
      <c r="G286" s="1">
        <v>0.58333333333333337</v>
      </c>
      <c r="H286">
        <v>19181</v>
      </c>
      <c r="I286" s="8">
        <v>42136</v>
      </c>
      <c r="J286" s="1">
        <v>0.6875</v>
      </c>
      <c r="K286">
        <v>19181</v>
      </c>
      <c r="L286">
        <v>1</v>
      </c>
      <c r="M286" t="s">
        <v>2495</v>
      </c>
      <c r="O286" t="s">
        <v>15</v>
      </c>
      <c r="P286" t="s">
        <v>2496</v>
      </c>
      <c r="Q286">
        <v>20319103032</v>
      </c>
      <c r="R286" t="s">
        <v>2497</v>
      </c>
      <c r="S286" t="s">
        <v>79</v>
      </c>
      <c r="T286">
        <v>3360</v>
      </c>
      <c r="U286" t="s">
        <v>6</v>
      </c>
      <c r="V286" t="s">
        <v>7</v>
      </c>
      <c r="W286">
        <v>3755</v>
      </c>
      <c r="X286">
        <v>421030</v>
      </c>
      <c r="Z286">
        <v>9</v>
      </c>
      <c r="AA286">
        <v>42727</v>
      </c>
      <c r="AB286">
        <v>59818</v>
      </c>
      <c r="AC286">
        <v>0</v>
      </c>
      <c r="AD286">
        <v>140</v>
      </c>
      <c r="AE286">
        <v>434817</v>
      </c>
      <c r="AF286">
        <v>0</v>
      </c>
      <c r="AG286" t="s">
        <v>1213</v>
      </c>
      <c r="AH286" t="s">
        <v>1722</v>
      </c>
    </row>
    <row r="287" spans="1:34" x14ac:dyDescent="0.25">
      <c r="A287">
        <v>21476</v>
      </c>
      <c r="B287" t="s">
        <v>2498</v>
      </c>
      <c r="C287" t="s">
        <v>1783</v>
      </c>
      <c r="D287">
        <v>2014</v>
      </c>
      <c r="E287" t="s">
        <v>1128</v>
      </c>
      <c r="F287" s="8">
        <v>42136</v>
      </c>
      <c r="G287" s="1">
        <v>0.35416666666666669</v>
      </c>
      <c r="H287">
        <v>36036</v>
      </c>
      <c r="I287" s="8">
        <v>42136</v>
      </c>
      <c r="J287" s="1">
        <v>0.54166666666666663</v>
      </c>
      <c r="K287">
        <v>36036</v>
      </c>
      <c r="L287">
        <v>1</v>
      </c>
      <c r="M287" t="s">
        <v>2499</v>
      </c>
      <c r="O287" t="s">
        <v>15</v>
      </c>
      <c r="P287" t="s">
        <v>2500</v>
      </c>
      <c r="Q287">
        <v>30606821030</v>
      </c>
      <c r="R287" t="s">
        <v>2501</v>
      </c>
      <c r="S287" t="s">
        <v>708</v>
      </c>
      <c r="T287">
        <v>3384</v>
      </c>
      <c r="U287" t="s">
        <v>6</v>
      </c>
      <c r="V287" t="s">
        <v>7</v>
      </c>
      <c r="W287">
        <v>3751</v>
      </c>
      <c r="X287">
        <v>15638361</v>
      </c>
      <c r="Y287" t="s">
        <v>1455</v>
      </c>
      <c r="Z287">
        <v>9</v>
      </c>
      <c r="AA287">
        <v>42727</v>
      </c>
      <c r="AB287">
        <v>145272</v>
      </c>
      <c r="AC287">
        <v>0</v>
      </c>
      <c r="AD287">
        <v>340</v>
      </c>
      <c r="AE287">
        <v>179220</v>
      </c>
      <c r="AF287">
        <v>156680</v>
      </c>
      <c r="AG287" t="s">
        <v>1213</v>
      </c>
      <c r="AH287" t="s">
        <v>101</v>
      </c>
    </row>
    <row r="288" spans="1:34" x14ac:dyDescent="0.25">
      <c r="A288">
        <v>21473</v>
      </c>
      <c r="B288" t="s">
        <v>2176</v>
      </c>
      <c r="C288" t="s">
        <v>1859</v>
      </c>
      <c r="D288">
        <v>2013</v>
      </c>
      <c r="E288" t="s">
        <v>1128</v>
      </c>
      <c r="F288" s="8">
        <v>42135</v>
      </c>
      <c r="G288" s="1">
        <v>0.58333333333333337</v>
      </c>
      <c r="H288">
        <v>23013</v>
      </c>
      <c r="I288" s="8">
        <v>42135</v>
      </c>
      <c r="J288" s="1">
        <v>0.75</v>
      </c>
      <c r="K288">
        <v>23013</v>
      </c>
      <c r="L288">
        <v>1</v>
      </c>
      <c r="M288" t="s">
        <v>2502</v>
      </c>
      <c r="O288" t="s">
        <v>15</v>
      </c>
      <c r="P288" t="s">
        <v>2180</v>
      </c>
      <c r="Q288">
        <v>30672367618</v>
      </c>
      <c r="R288" t="s">
        <v>2181</v>
      </c>
      <c r="S288" t="s">
        <v>5</v>
      </c>
      <c r="T288">
        <v>3300</v>
      </c>
      <c r="U288" t="s">
        <v>6</v>
      </c>
      <c r="V288" t="s">
        <v>7</v>
      </c>
      <c r="W288">
        <v>376</v>
      </c>
      <c r="X288">
        <v>154109196</v>
      </c>
      <c r="Z288">
        <v>9</v>
      </c>
      <c r="AA288">
        <v>42727</v>
      </c>
      <c r="AB288">
        <v>25636</v>
      </c>
      <c r="AC288">
        <v>0</v>
      </c>
      <c r="AD288">
        <v>60</v>
      </c>
      <c r="AE288">
        <v>567057</v>
      </c>
      <c r="AF288">
        <v>0</v>
      </c>
      <c r="AG288" t="s">
        <v>1213</v>
      </c>
      <c r="AH288" t="s">
        <v>101</v>
      </c>
    </row>
    <row r="289" spans="1:34" x14ac:dyDescent="0.25">
      <c r="A289">
        <v>21469</v>
      </c>
      <c r="B289" t="s">
        <v>1584</v>
      </c>
      <c r="C289" t="s">
        <v>1134</v>
      </c>
      <c r="D289">
        <v>2010</v>
      </c>
      <c r="E289" t="s">
        <v>1128</v>
      </c>
      <c r="F289" s="8">
        <v>42135</v>
      </c>
      <c r="G289" s="1">
        <v>0.375</v>
      </c>
      <c r="H289">
        <v>53764</v>
      </c>
      <c r="I289" s="8">
        <v>42135</v>
      </c>
      <c r="J289" s="1">
        <v>0.54166666666666663</v>
      </c>
      <c r="K289">
        <v>53764</v>
      </c>
      <c r="L289">
        <v>1</v>
      </c>
      <c r="M289" t="s">
        <v>290</v>
      </c>
      <c r="O289" t="s">
        <v>2</v>
      </c>
      <c r="P289" t="s">
        <v>291</v>
      </c>
      <c r="Q289">
        <v>14713015</v>
      </c>
      <c r="R289" t="s">
        <v>292</v>
      </c>
      <c r="S289" t="s">
        <v>5</v>
      </c>
      <c r="T289">
        <v>3300</v>
      </c>
      <c r="U289" t="s">
        <v>6</v>
      </c>
      <c r="V289" t="s">
        <v>7</v>
      </c>
      <c r="W289">
        <v>376</v>
      </c>
      <c r="X289">
        <v>4440250</v>
      </c>
      <c r="Y289" t="s">
        <v>1455</v>
      </c>
      <c r="Z289">
        <v>9</v>
      </c>
      <c r="AA289">
        <v>42727</v>
      </c>
      <c r="AB289">
        <v>64091</v>
      </c>
      <c r="AC289">
        <v>0</v>
      </c>
      <c r="AD289">
        <v>150</v>
      </c>
      <c r="AE289">
        <v>149762</v>
      </c>
      <c r="AF289">
        <v>0</v>
      </c>
      <c r="AG289" t="s">
        <v>1213</v>
      </c>
      <c r="AH289" t="s">
        <v>10</v>
      </c>
    </row>
    <row r="290" spans="1:34" x14ac:dyDescent="0.25">
      <c r="A290">
        <v>21467</v>
      </c>
      <c r="B290" t="s">
        <v>2221</v>
      </c>
      <c r="C290" t="s">
        <v>1731</v>
      </c>
      <c r="D290">
        <v>2008</v>
      </c>
      <c r="E290" t="s">
        <v>1128</v>
      </c>
      <c r="F290" s="8">
        <v>42135</v>
      </c>
      <c r="G290" s="1">
        <v>0.33333333333333331</v>
      </c>
      <c r="H290">
        <v>962372</v>
      </c>
      <c r="I290" s="8">
        <v>42135</v>
      </c>
      <c r="J290" s="1">
        <v>0.70833333333333337</v>
      </c>
      <c r="K290">
        <v>962372</v>
      </c>
      <c r="L290">
        <v>1</v>
      </c>
      <c r="M290" t="s">
        <v>2503</v>
      </c>
      <c r="O290" t="s">
        <v>15</v>
      </c>
      <c r="P290" t="s">
        <v>1733</v>
      </c>
      <c r="Q290">
        <v>30672447115</v>
      </c>
      <c r="R290" t="s">
        <v>1734</v>
      </c>
      <c r="S290" t="s">
        <v>45</v>
      </c>
      <c r="T290">
        <v>3370</v>
      </c>
      <c r="U290" t="s">
        <v>6</v>
      </c>
      <c r="V290" t="s">
        <v>7</v>
      </c>
      <c r="W290">
        <v>3757</v>
      </c>
      <c r="X290">
        <v>15460208</v>
      </c>
      <c r="Z290">
        <v>9</v>
      </c>
      <c r="AA290">
        <v>42727</v>
      </c>
      <c r="AB290">
        <v>341816</v>
      </c>
      <c r="AC290">
        <v>0</v>
      </c>
      <c r="AD290">
        <v>800</v>
      </c>
      <c r="AE290">
        <v>705547</v>
      </c>
      <c r="AF290">
        <v>237194</v>
      </c>
      <c r="AG290" t="s">
        <v>1213</v>
      </c>
      <c r="AH290" t="s">
        <v>101</v>
      </c>
    </row>
    <row r="291" spans="1:34" x14ac:dyDescent="0.25">
      <c r="A291">
        <v>21463</v>
      </c>
      <c r="B291" t="s">
        <v>2397</v>
      </c>
      <c r="C291" t="s">
        <v>2398</v>
      </c>
      <c r="D291">
        <v>2013</v>
      </c>
      <c r="E291" t="s">
        <v>1128</v>
      </c>
      <c r="F291" s="8">
        <v>42132</v>
      </c>
      <c r="G291" s="1">
        <v>0.45833333333333331</v>
      </c>
      <c r="H291">
        <v>53243</v>
      </c>
      <c r="I291" s="8">
        <v>42132</v>
      </c>
      <c r="J291" s="1">
        <v>0.66666666666666663</v>
      </c>
      <c r="K291">
        <v>53243</v>
      </c>
      <c r="L291">
        <v>1</v>
      </c>
      <c r="M291" t="s">
        <v>76</v>
      </c>
      <c r="O291" t="s">
        <v>15</v>
      </c>
      <c r="P291" t="s">
        <v>369</v>
      </c>
      <c r="Q291">
        <v>30687917282</v>
      </c>
      <c r="R291" t="s">
        <v>370</v>
      </c>
      <c r="S291" t="s">
        <v>278</v>
      </c>
      <c r="T291">
        <v>3364</v>
      </c>
      <c r="U291" t="s">
        <v>6</v>
      </c>
      <c r="V291" t="s">
        <v>7</v>
      </c>
      <c r="W291">
        <v>3755</v>
      </c>
      <c r="X291">
        <v>460677</v>
      </c>
      <c r="Y291" t="s">
        <v>1475</v>
      </c>
      <c r="Z291">
        <v>9</v>
      </c>
      <c r="AA291">
        <v>48471</v>
      </c>
      <c r="AB291">
        <v>82401</v>
      </c>
      <c r="AC291">
        <v>0</v>
      </c>
      <c r="AD291">
        <v>170</v>
      </c>
      <c r="AE291">
        <v>276968</v>
      </c>
      <c r="AF291">
        <v>0</v>
      </c>
      <c r="AG291" t="s">
        <v>1213</v>
      </c>
      <c r="AH291" t="s">
        <v>10</v>
      </c>
    </row>
    <row r="292" spans="1:34" x14ac:dyDescent="0.25">
      <c r="A292">
        <v>21461</v>
      </c>
      <c r="B292" t="s">
        <v>2504</v>
      </c>
      <c r="C292" t="s">
        <v>2041</v>
      </c>
      <c r="D292">
        <v>2013</v>
      </c>
      <c r="E292" t="s">
        <v>1128</v>
      </c>
      <c r="F292" s="8">
        <v>42132</v>
      </c>
      <c r="G292" s="1">
        <v>0.36458333333333331</v>
      </c>
      <c r="H292">
        <v>44321</v>
      </c>
      <c r="I292" s="8">
        <v>42132</v>
      </c>
      <c r="J292" s="1">
        <v>0.54166666666666663</v>
      </c>
      <c r="K292">
        <v>44321</v>
      </c>
      <c r="L292">
        <v>1</v>
      </c>
      <c r="M292" t="s">
        <v>76</v>
      </c>
      <c r="O292" t="s">
        <v>15</v>
      </c>
      <c r="P292" t="s">
        <v>2505</v>
      </c>
      <c r="Q292">
        <v>33711144949</v>
      </c>
      <c r="R292" t="s">
        <v>2506</v>
      </c>
      <c r="S292" t="s">
        <v>5</v>
      </c>
      <c r="T292">
        <v>3300</v>
      </c>
      <c r="U292" t="s">
        <v>6</v>
      </c>
      <c r="V292" t="s">
        <v>7</v>
      </c>
      <c r="W292">
        <v>376</v>
      </c>
      <c r="X292">
        <v>154360161</v>
      </c>
      <c r="Z292">
        <v>9</v>
      </c>
      <c r="AA292">
        <v>42727</v>
      </c>
      <c r="AB292">
        <v>98272</v>
      </c>
      <c r="AC292">
        <v>0</v>
      </c>
      <c r="AD292">
        <v>230</v>
      </c>
      <c r="AE292">
        <v>262914</v>
      </c>
      <c r="AF292">
        <v>139644</v>
      </c>
      <c r="AG292" t="s">
        <v>1213</v>
      </c>
      <c r="AH292" t="s">
        <v>1722</v>
      </c>
    </row>
    <row r="293" spans="1:34" x14ac:dyDescent="0.25">
      <c r="A293">
        <v>21460</v>
      </c>
      <c r="B293" t="s">
        <v>2507</v>
      </c>
      <c r="C293" t="s">
        <v>1805</v>
      </c>
      <c r="D293">
        <v>2014</v>
      </c>
      <c r="E293" t="s">
        <v>1128</v>
      </c>
      <c r="F293" s="8">
        <v>42132</v>
      </c>
      <c r="G293" s="1">
        <v>0.33333333333333331</v>
      </c>
      <c r="H293">
        <v>66132</v>
      </c>
      <c r="I293" s="8">
        <v>42132</v>
      </c>
      <c r="J293" s="1">
        <v>0.47916666666666669</v>
      </c>
      <c r="K293">
        <v>66132</v>
      </c>
      <c r="L293">
        <v>1</v>
      </c>
      <c r="M293" t="s">
        <v>2508</v>
      </c>
      <c r="O293" t="s">
        <v>15</v>
      </c>
      <c r="P293" t="s">
        <v>1818</v>
      </c>
      <c r="Q293">
        <v>30708086726</v>
      </c>
      <c r="R293" t="s">
        <v>1819</v>
      </c>
      <c r="S293" t="s">
        <v>5</v>
      </c>
      <c r="T293">
        <v>3300</v>
      </c>
      <c r="U293" t="s">
        <v>6</v>
      </c>
      <c r="V293" t="s">
        <v>7</v>
      </c>
      <c r="W293">
        <v>376</v>
      </c>
      <c r="X293">
        <v>4441113</v>
      </c>
      <c r="Y293" t="s">
        <v>1820</v>
      </c>
      <c r="Z293">
        <v>9</v>
      </c>
      <c r="AA293">
        <v>42727</v>
      </c>
      <c r="AB293">
        <v>123908</v>
      </c>
      <c r="AC293">
        <v>0</v>
      </c>
      <c r="AD293">
        <v>290</v>
      </c>
      <c r="AE293">
        <v>245622</v>
      </c>
      <c r="AF293">
        <v>117510</v>
      </c>
      <c r="AG293" t="s">
        <v>1213</v>
      </c>
      <c r="AH293" t="s">
        <v>101</v>
      </c>
    </row>
    <row r="294" spans="1:34" x14ac:dyDescent="0.25">
      <c r="A294">
        <v>21459</v>
      </c>
      <c r="B294" t="s">
        <v>1937</v>
      </c>
      <c r="C294" t="s">
        <v>1938</v>
      </c>
      <c r="D294">
        <v>2012</v>
      </c>
      <c r="E294" t="s">
        <v>1128</v>
      </c>
      <c r="F294" s="8">
        <v>42131</v>
      </c>
      <c r="G294" s="1">
        <v>0.58333333333333337</v>
      </c>
      <c r="H294">
        <v>418811</v>
      </c>
      <c r="I294" s="8">
        <v>42131</v>
      </c>
      <c r="J294" s="1">
        <v>0.72916666666666663</v>
      </c>
      <c r="K294">
        <v>418811</v>
      </c>
      <c r="L294">
        <v>1</v>
      </c>
      <c r="M294" t="s">
        <v>2509</v>
      </c>
      <c r="O294" t="s">
        <v>15</v>
      </c>
      <c r="P294" t="s">
        <v>1939</v>
      </c>
      <c r="Q294">
        <v>20077063111</v>
      </c>
      <c r="R294" t="s">
        <v>1940</v>
      </c>
      <c r="S294" t="s">
        <v>142</v>
      </c>
      <c r="T294">
        <v>3315</v>
      </c>
      <c r="U294" t="s">
        <v>6</v>
      </c>
      <c r="V294" t="s">
        <v>7</v>
      </c>
      <c r="W294">
        <v>3754</v>
      </c>
      <c r="X294">
        <v>454303</v>
      </c>
      <c r="Z294">
        <v>9</v>
      </c>
      <c r="AA294">
        <v>42727</v>
      </c>
      <c r="AB294">
        <v>72636</v>
      </c>
      <c r="AC294">
        <v>0</v>
      </c>
      <c r="AD294">
        <v>170</v>
      </c>
      <c r="AE294">
        <v>483412</v>
      </c>
      <c r="AF294">
        <v>0</v>
      </c>
      <c r="AG294" t="s">
        <v>1213</v>
      </c>
      <c r="AH294" t="s">
        <v>101</v>
      </c>
    </row>
    <row r="295" spans="1:34" x14ac:dyDescent="0.25">
      <c r="A295">
        <v>21457</v>
      </c>
      <c r="B295" t="s">
        <v>2510</v>
      </c>
      <c r="C295" t="s">
        <v>2511</v>
      </c>
      <c r="D295">
        <v>2009</v>
      </c>
      <c r="E295" t="s">
        <v>1128</v>
      </c>
      <c r="F295" s="8">
        <v>42131</v>
      </c>
      <c r="G295" s="1">
        <v>0.375</v>
      </c>
      <c r="H295">
        <v>324726</v>
      </c>
      <c r="I295" s="8">
        <v>42131</v>
      </c>
      <c r="J295" s="1">
        <v>0.70833333333333337</v>
      </c>
      <c r="K295">
        <v>324726</v>
      </c>
      <c r="L295">
        <v>1</v>
      </c>
      <c r="M295" t="s">
        <v>2512</v>
      </c>
      <c r="O295" t="s">
        <v>15</v>
      </c>
      <c r="P295" t="s">
        <v>2513</v>
      </c>
      <c r="Q295">
        <v>20170398980</v>
      </c>
      <c r="R295" t="s">
        <v>2514</v>
      </c>
      <c r="S295" t="s">
        <v>5</v>
      </c>
      <c r="T295">
        <v>3300</v>
      </c>
      <c r="U295" t="s">
        <v>6</v>
      </c>
      <c r="V295" t="s">
        <v>7</v>
      </c>
      <c r="W295">
        <v>376</v>
      </c>
      <c r="X295">
        <v>4409697</v>
      </c>
      <c r="Z295">
        <v>9</v>
      </c>
      <c r="AA295">
        <v>42727</v>
      </c>
      <c r="AB295">
        <v>264907</v>
      </c>
      <c r="AC295">
        <v>0</v>
      </c>
      <c r="AD295">
        <v>620</v>
      </c>
      <c r="AE295">
        <v>751433</v>
      </c>
      <c r="AF295">
        <v>0</v>
      </c>
      <c r="AG295" t="s">
        <v>1213</v>
      </c>
      <c r="AH295" t="s">
        <v>1722</v>
      </c>
    </row>
    <row r="296" spans="1:34" x14ac:dyDescent="0.25">
      <c r="A296">
        <v>21455</v>
      </c>
      <c r="B296" t="s">
        <v>2515</v>
      </c>
      <c r="C296" t="s">
        <v>2516</v>
      </c>
      <c r="D296">
        <v>2008</v>
      </c>
      <c r="E296" t="s">
        <v>1128</v>
      </c>
      <c r="F296" s="8">
        <v>42131</v>
      </c>
      <c r="G296" s="1">
        <v>0.375</v>
      </c>
      <c r="H296">
        <v>188707</v>
      </c>
      <c r="I296" s="8">
        <v>42131</v>
      </c>
      <c r="J296" s="1">
        <v>0.66666666666666663</v>
      </c>
      <c r="K296">
        <v>188707</v>
      </c>
      <c r="L296">
        <v>1</v>
      </c>
      <c r="M296" t="s">
        <v>2517</v>
      </c>
      <c r="O296" t="s">
        <v>2</v>
      </c>
      <c r="P296" t="s">
        <v>2518</v>
      </c>
      <c r="Q296">
        <v>28313490</v>
      </c>
      <c r="R296" t="s">
        <v>2519</v>
      </c>
      <c r="S296" t="s">
        <v>304</v>
      </c>
      <c r="T296">
        <v>3350</v>
      </c>
      <c r="U296" t="s">
        <v>6</v>
      </c>
      <c r="V296" t="s">
        <v>7</v>
      </c>
      <c r="W296">
        <v>3758</v>
      </c>
      <c r="X296">
        <v>15408052</v>
      </c>
      <c r="Y296" t="s">
        <v>2520</v>
      </c>
      <c r="Z296">
        <v>9</v>
      </c>
      <c r="AA296">
        <v>42727</v>
      </c>
      <c r="AB296">
        <v>145272</v>
      </c>
      <c r="AC296">
        <v>0</v>
      </c>
      <c r="AD296">
        <v>340</v>
      </c>
      <c r="AE296">
        <v>179141</v>
      </c>
      <c r="AF296">
        <v>48672</v>
      </c>
      <c r="AG296" t="s">
        <v>1213</v>
      </c>
      <c r="AH296" t="s">
        <v>1722</v>
      </c>
    </row>
    <row r="297" spans="1:34" x14ac:dyDescent="0.25">
      <c r="A297">
        <v>21453</v>
      </c>
      <c r="B297" t="s">
        <v>2030</v>
      </c>
      <c r="C297" t="s">
        <v>2031</v>
      </c>
      <c r="D297">
        <v>2011</v>
      </c>
      <c r="E297" t="s">
        <v>1128</v>
      </c>
      <c r="F297" s="8">
        <v>42131</v>
      </c>
      <c r="G297" s="1">
        <v>0.33333333333333331</v>
      </c>
      <c r="H297">
        <v>585067</v>
      </c>
      <c r="I297" s="8">
        <v>42132</v>
      </c>
      <c r="J297" s="1">
        <v>0.66666666666666663</v>
      </c>
      <c r="K297">
        <v>585067</v>
      </c>
      <c r="L297">
        <v>1</v>
      </c>
      <c r="M297" t="s">
        <v>2521</v>
      </c>
      <c r="O297" t="s">
        <v>15</v>
      </c>
      <c r="P297" t="s">
        <v>1939</v>
      </c>
      <c r="Q297">
        <v>20077063111</v>
      </c>
      <c r="R297" t="s">
        <v>1940</v>
      </c>
      <c r="S297" t="s">
        <v>142</v>
      </c>
      <c r="T297">
        <v>3315</v>
      </c>
      <c r="U297" t="s">
        <v>6</v>
      </c>
      <c r="V297" t="s">
        <v>7</v>
      </c>
      <c r="W297">
        <v>3754</v>
      </c>
      <c r="X297">
        <v>454303</v>
      </c>
      <c r="Z297">
        <v>9</v>
      </c>
      <c r="AA297">
        <v>42727</v>
      </c>
      <c r="AB297">
        <v>393088</v>
      </c>
      <c r="AC297">
        <v>0</v>
      </c>
      <c r="AD297">
        <v>920</v>
      </c>
      <c r="AE297">
        <v>1236693</v>
      </c>
      <c r="AF297">
        <v>237194</v>
      </c>
      <c r="AG297" t="s">
        <v>1213</v>
      </c>
      <c r="AH297" t="s">
        <v>101</v>
      </c>
    </row>
    <row r="298" spans="1:34" x14ac:dyDescent="0.25">
      <c r="A298">
        <v>21451</v>
      </c>
      <c r="B298" t="s">
        <v>1504</v>
      </c>
      <c r="C298" t="s">
        <v>1147</v>
      </c>
      <c r="D298">
        <v>2011</v>
      </c>
      <c r="E298" t="s">
        <v>1128</v>
      </c>
      <c r="F298" s="8">
        <v>42130</v>
      </c>
      <c r="G298" s="1">
        <v>0.58333333333333337</v>
      </c>
      <c r="H298">
        <v>87581</v>
      </c>
      <c r="I298" s="8">
        <v>42130</v>
      </c>
      <c r="J298" s="1">
        <v>0.70833333333333337</v>
      </c>
      <c r="K298">
        <v>87581</v>
      </c>
      <c r="L298">
        <v>1</v>
      </c>
      <c r="M298" t="s">
        <v>733</v>
      </c>
      <c r="O298" t="s">
        <v>2</v>
      </c>
      <c r="P298" t="s">
        <v>734</v>
      </c>
      <c r="Q298">
        <v>93921581</v>
      </c>
      <c r="R298" t="s">
        <v>735</v>
      </c>
      <c r="S298" t="s">
        <v>5</v>
      </c>
      <c r="T298">
        <v>3300</v>
      </c>
      <c r="U298" t="s">
        <v>6</v>
      </c>
      <c r="V298" t="s">
        <v>7</v>
      </c>
      <c r="W298">
        <v>376</v>
      </c>
      <c r="X298">
        <v>154290120</v>
      </c>
      <c r="Z298">
        <v>9</v>
      </c>
      <c r="AA298">
        <v>48471</v>
      </c>
      <c r="AB298">
        <v>24236</v>
      </c>
      <c r="AC298">
        <v>393719</v>
      </c>
      <c r="AD298">
        <v>50</v>
      </c>
      <c r="AE298">
        <v>1483348</v>
      </c>
      <c r="AF298">
        <v>0</v>
      </c>
      <c r="AG298" t="s">
        <v>1213</v>
      </c>
      <c r="AH298" t="s">
        <v>10</v>
      </c>
    </row>
    <row r="299" spans="1:34" x14ac:dyDescent="0.25">
      <c r="A299">
        <v>21450</v>
      </c>
      <c r="B299" t="s">
        <v>2522</v>
      </c>
      <c r="C299" t="s">
        <v>1805</v>
      </c>
      <c r="D299">
        <v>2013</v>
      </c>
      <c r="E299" t="s">
        <v>1128</v>
      </c>
      <c r="F299" s="8">
        <v>42130</v>
      </c>
      <c r="G299" s="1">
        <v>0.58333333333333337</v>
      </c>
      <c r="H299">
        <v>247394</v>
      </c>
      <c r="I299" s="8">
        <v>42130</v>
      </c>
      <c r="J299" s="1">
        <v>0.75</v>
      </c>
      <c r="K299">
        <v>247394</v>
      </c>
      <c r="L299">
        <v>1</v>
      </c>
      <c r="M299" t="s">
        <v>2523</v>
      </c>
      <c r="O299" t="s">
        <v>15</v>
      </c>
      <c r="P299" t="s">
        <v>1883</v>
      </c>
      <c r="Q299">
        <v>30612310900</v>
      </c>
      <c r="R299" t="s">
        <v>1884</v>
      </c>
      <c r="S299" t="s">
        <v>202</v>
      </c>
      <c r="T299">
        <v>3364</v>
      </c>
      <c r="U299" t="s">
        <v>6</v>
      </c>
      <c r="V299" t="s">
        <v>7</v>
      </c>
      <c r="W299">
        <v>3755</v>
      </c>
      <c r="X299">
        <v>470179</v>
      </c>
      <c r="Y299" t="s">
        <v>1885</v>
      </c>
      <c r="Z299">
        <v>9</v>
      </c>
      <c r="AA299">
        <v>42727</v>
      </c>
      <c r="AB299">
        <v>115363</v>
      </c>
      <c r="AC299">
        <v>0</v>
      </c>
      <c r="AD299">
        <v>270</v>
      </c>
      <c r="AE299">
        <v>527153</v>
      </c>
      <c r="AF299">
        <v>13419</v>
      </c>
      <c r="AG299" t="s">
        <v>1213</v>
      </c>
      <c r="AH299" t="s">
        <v>101</v>
      </c>
    </row>
    <row r="300" spans="1:34" x14ac:dyDescent="0.25">
      <c r="A300">
        <v>21449</v>
      </c>
      <c r="B300" t="s">
        <v>1560</v>
      </c>
      <c r="C300" t="s">
        <v>1158</v>
      </c>
      <c r="D300">
        <v>2012</v>
      </c>
      <c r="E300" t="s">
        <v>1128</v>
      </c>
      <c r="F300" s="8">
        <v>42130</v>
      </c>
      <c r="G300" s="1">
        <v>0.58333333333333337</v>
      </c>
      <c r="H300">
        <v>46917</v>
      </c>
      <c r="I300" s="8">
        <v>42130</v>
      </c>
      <c r="J300" s="1">
        <v>0.66666666666666663</v>
      </c>
      <c r="K300">
        <v>46917</v>
      </c>
      <c r="L300">
        <v>1</v>
      </c>
      <c r="M300" t="s">
        <v>596</v>
      </c>
      <c r="O300" t="s">
        <v>15</v>
      </c>
      <c r="P300" t="s">
        <v>597</v>
      </c>
      <c r="Q300">
        <v>30672463668</v>
      </c>
      <c r="R300" t="s">
        <v>598</v>
      </c>
      <c r="S300" t="s">
        <v>99</v>
      </c>
      <c r="T300">
        <v>3380</v>
      </c>
      <c r="U300" t="s">
        <v>6</v>
      </c>
      <c r="V300" t="s">
        <v>7</v>
      </c>
      <c r="W300">
        <v>3751</v>
      </c>
      <c r="X300">
        <v>429970</v>
      </c>
      <c r="Z300">
        <v>9</v>
      </c>
      <c r="AA300">
        <v>42727</v>
      </c>
      <c r="AB300">
        <v>162363</v>
      </c>
      <c r="AC300">
        <v>0</v>
      </c>
      <c r="AD300">
        <v>380</v>
      </c>
      <c r="AE300">
        <v>1773542</v>
      </c>
      <c r="AF300">
        <v>0</v>
      </c>
      <c r="AG300" t="s">
        <v>1213</v>
      </c>
      <c r="AH300" t="s">
        <v>10</v>
      </c>
    </row>
    <row r="301" spans="1:34" x14ac:dyDescent="0.25">
      <c r="A301">
        <v>21446</v>
      </c>
      <c r="B301" t="s">
        <v>2524</v>
      </c>
      <c r="C301" t="s">
        <v>1731</v>
      </c>
      <c r="D301">
        <v>2015</v>
      </c>
      <c r="E301" t="s">
        <v>1128</v>
      </c>
      <c r="F301" s="8">
        <v>42130</v>
      </c>
      <c r="G301" s="1">
        <v>0.33333333333333331</v>
      </c>
      <c r="H301">
        <v>15</v>
      </c>
      <c r="I301" s="8">
        <v>42130</v>
      </c>
      <c r="J301" s="1">
        <v>0.41666666666666669</v>
      </c>
      <c r="K301">
        <v>15</v>
      </c>
      <c r="L301">
        <v>1</v>
      </c>
      <c r="M301" t="s">
        <v>2525</v>
      </c>
      <c r="O301" t="s">
        <v>15</v>
      </c>
      <c r="P301" t="s">
        <v>181</v>
      </c>
      <c r="Q301">
        <v>30708379456</v>
      </c>
      <c r="R301" t="s">
        <v>182</v>
      </c>
      <c r="S301" t="s">
        <v>183</v>
      </c>
      <c r="T301">
        <v>3304</v>
      </c>
      <c r="U301" t="s">
        <v>6</v>
      </c>
      <c r="V301" t="s">
        <v>7</v>
      </c>
      <c r="W301">
        <v>376</v>
      </c>
      <c r="X301">
        <v>4481488</v>
      </c>
      <c r="Z301">
        <v>9</v>
      </c>
      <c r="AA301">
        <v>42727</v>
      </c>
      <c r="AB301">
        <v>192272</v>
      </c>
      <c r="AC301">
        <v>0</v>
      </c>
      <c r="AD301">
        <v>450</v>
      </c>
      <c r="AE301">
        <v>99056</v>
      </c>
      <c r="AF301">
        <v>0</v>
      </c>
      <c r="AG301" t="s">
        <v>1213</v>
      </c>
      <c r="AH301" t="s">
        <v>101</v>
      </c>
    </row>
    <row r="302" spans="1:34" x14ac:dyDescent="0.25">
      <c r="A302">
        <v>21444</v>
      </c>
      <c r="B302" t="s">
        <v>1675</v>
      </c>
      <c r="C302" t="s">
        <v>1176</v>
      </c>
      <c r="D302">
        <v>2012</v>
      </c>
      <c r="E302" t="s">
        <v>1128</v>
      </c>
      <c r="F302" s="8">
        <v>42130</v>
      </c>
      <c r="G302" s="1">
        <v>0.41666666666666669</v>
      </c>
      <c r="H302">
        <v>102664</v>
      </c>
      <c r="I302" s="8">
        <v>42130</v>
      </c>
      <c r="J302" s="1">
        <v>0.54166666666666663</v>
      </c>
      <c r="K302">
        <v>102664</v>
      </c>
      <c r="L302">
        <v>1</v>
      </c>
      <c r="M302" t="s">
        <v>710</v>
      </c>
      <c r="O302" t="s">
        <v>15</v>
      </c>
      <c r="P302" t="s">
        <v>706</v>
      </c>
      <c r="Q302">
        <v>30672491505</v>
      </c>
      <c r="R302" t="s">
        <v>707</v>
      </c>
      <c r="S302" t="s">
        <v>708</v>
      </c>
      <c r="T302">
        <v>3384</v>
      </c>
      <c r="U302" t="s">
        <v>6</v>
      </c>
      <c r="V302" t="s">
        <v>7</v>
      </c>
      <c r="W302">
        <v>3751</v>
      </c>
      <c r="X302">
        <v>15663647</v>
      </c>
      <c r="Z302">
        <v>9</v>
      </c>
      <c r="AA302">
        <v>48471</v>
      </c>
      <c r="AB302">
        <v>87248</v>
      </c>
      <c r="AC302">
        <v>0</v>
      </c>
      <c r="AD302">
        <v>180</v>
      </c>
      <c r="AE302">
        <v>236242</v>
      </c>
      <c r="AF302">
        <v>0</v>
      </c>
      <c r="AG302" t="s">
        <v>1213</v>
      </c>
      <c r="AH302" t="s">
        <v>10</v>
      </c>
    </row>
    <row r="303" spans="1:34" x14ac:dyDescent="0.25">
      <c r="A303">
        <v>21443</v>
      </c>
      <c r="B303" t="s">
        <v>1563</v>
      </c>
      <c r="C303" t="s">
        <v>1157</v>
      </c>
      <c r="D303">
        <v>2013</v>
      </c>
      <c r="E303" t="s">
        <v>1128</v>
      </c>
      <c r="F303" s="8">
        <v>42130</v>
      </c>
      <c r="G303" s="1">
        <v>0.35416666666666669</v>
      </c>
      <c r="H303">
        <v>44446</v>
      </c>
      <c r="I303" s="8">
        <v>42130</v>
      </c>
      <c r="J303" s="1">
        <v>0.45833333333333331</v>
      </c>
      <c r="K303">
        <v>44446</v>
      </c>
      <c r="L303">
        <v>1</v>
      </c>
      <c r="M303" t="s">
        <v>165</v>
      </c>
      <c r="O303" t="s">
        <v>2</v>
      </c>
      <c r="P303" t="s">
        <v>166</v>
      </c>
      <c r="Q303">
        <v>24573612</v>
      </c>
      <c r="R303" t="s">
        <v>167</v>
      </c>
      <c r="S303" t="s">
        <v>5</v>
      </c>
      <c r="T303">
        <v>3300</v>
      </c>
      <c r="U303" t="s">
        <v>6</v>
      </c>
      <c r="V303" t="s">
        <v>7</v>
      </c>
      <c r="W303">
        <v>376</v>
      </c>
      <c r="X303">
        <v>154135335</v>
      </c>
      <c r="Z303">
        <v>9</v>
      </c>
      <c r="AA303">
        <v>48471</v>
      </c>
      <c r="AB303">
        <v>101789</v>
      </c>
      <c r="AC303">
        <v>0</v>
      </c>
      <c r="AD303">
        <v>210</v>
      </c>
      <c r="AE303">
        <v>598778</v>
      </c>
      <c r="AF303">
        <v>0</v>
      </c>
      <c r="AG303" t="s">
        <v>1213</v>
      </c>
      <c r="AH303" t="s">
        <v>10</v>
      </c>
    </row>
    <row r="304" spans="1:34" x14ac:dyDescent="0.25">
      <c r="A304">
        <v>21441</v>
      </c>
      <c r="B304" t="s">
        <v>2526</v>
      </c>
      <c r="C304" t="s">
        <v>1831</v>
      </c>
      <c r="D304">
        <v>2013</v>
      </c>
      <c r="E304" t="s">
        <v>1128</v>
      </c>
      <c r="F304" s="8">
        <v>42130</v>
      </c>
      <c r="G304" s="1">
        <v>0.33333333333333331</v>
      </c>
      <c r="H304">
        <v>18980</v>
      </c>
      <c r="I304" s="8">
        <v>42130</v>
      </c>
      <c r="J304" s="1">
        <v>0.54166666666666663</v>
      </c>
      <c r="K304">
        <v>18980</v>
      </c>
      <c r="L304">
        <v>1</v>
      </c>
      <c r="M304" t="s">
        <v>2527</v>
      </c>
      <c r="O304" t="s">
        <v>15</v>
      </c>
      <c r="P304" t="s">
        <v>2496</v>
      </c>
      <c r="Q304">
        <v>20319103032</v>
      </c>
      <c r="R304" t="s">
        <v>2497</v>
      </c>
      <c r="S304" t="s">
        <v>79</v>
      </c>
      <c r="T304">
        <v>3360</v>
      </c>
      <c r="U304" t="s">
        <v>6</v>
      </c>
      <c r="V304" t="s">
        <v>7</v>
      </c>
      <c r="W304">
        <v>3755</v>
      </c>
      <c r="X304">
        <v>421030</v>
      </c>
      <c r="Z304">
        <v>9</v>
      </c>
      <c r="AA304">
        <v>42727</v>
      </c>
      <c r="AB304">
        <v>98272</v>
      </c>
      <c r="AC304">
        <v>0</v>
      </c>
      <c r="AD304">
        <v>230</v>
      </c>
      <c r="AE304">
        <v>233025</v>
      </c>
      <c r="AF304">
        <v>139644</v>
      </c>
      <c r="AG304" t="s">
        <v>1213</v>
      </c>
      <c r="AH304" t="s">
        <v>1722</v>
      </c>
    </row>
    <row r="305" spans="1:34" x14ac:dyDescent="0.25">
      <c r="A305">
        <v>21439</v>
      </c>
      <c r="B305" t="s">
        <v>1482</v>
      </c>
      <c r="C305" t="s">
        <v>1142</v>
      </c>
      <c r="D305">
        <v>2011</v>
      </c>
      <c r="E305" t="s">
        <v>1128</v>
      </c>
      <c r="F305" s="8">
        <v>42129</v>
      </c>
      <c r="G305" s="1">
        <v>0.625</v>
      </c>
      <c r="H305">
        <v>153882</v>
      </c>
      <c r="I305" s="8">
        <v>42129</v>
      </c>
      <c r="J305" s="1">
        <v>0.75</v>
      </c>
      <c r="K305">
        <v>153882</v>
      </c>
      <c r="L305">
        <v>1</v>
      </c>
      <c r="M305" t="s">
        <v>262</v>
      </c>
      <c r="O305" t="s">
        <v>15</v>
      </c>
      <c r="P305" t="s">
        <v>263</v>
      </c>
      <c r="Q305">
        <v>27200880485</v>
      </c>
      <c r="R305" t="s">
        <v>264</v>
      </c>
      <c r="S305" t="s">
        <v>265</v>
      </c>
      <c r="T305">
        <v>3580</v>
      </c>
      <c r="U305" t="s">
        <v>266</v>
      </c>
      <c r="V305" t="s">
        <v>7</v>
      </c>
      <c r="W305">
        <v>376</v>
      </c>
      <c r="X305">
        <v>154843854</v>
      </c>
      <c r="Y305" t="s">
        <v>267</v>
      </c>
      <c r="Z305">
        <v>9</v>
      </c>
      <c r="AA305">
        <v>48471</v>
      </c>
      <c r="AB305">
        <v>203578</v>
      </c>
      <c r="AC305">
        <v>0</v>
      </c>
      <c r="AD305">
        <v>420</v>
      </c>
      <c r="AE305">
        <v>1157380</v>
      </c>
      <c r="AF305">
        <v>0</v>
      </c>
      <c r="AG305" t="s">
        <v>1213</v>
      </c>
      <c r="AH305" t="s">
        <v>10</v>
      </c>
    </row>
    <row r="306" spans="1:34" x14ac:dyDescent="0.25">
      <c r="A306">
        <v>21438</v>
      </c>
      <c r="B306" t="s">
        <v>2100</v>
      </c>
      <c r="C306" t="s">
        <v>2101</v>
      </c>
      <c r="D306">
        <v>2014</v>
      </c>
      <c r="E306" t="s">
        <v>1128</v>
      </c>
      <c r="F306" s="8">
        <v>42129</v>
      </c>
      <c r="G306" s="1">
        <v>0.33333333333333331</v>
      </c>
      <c r="H306">
        <v>19771</v>
      </c>
      <c r="I306" s="8">
        <v>42129</v>
      </c>
      <c r="J306" s="1">
        <v>0.66666666666666663</v>
      </c>
      <c r="K306">
        <v>19771</v>
      </c>
      <c r="L306">
        <v>1</v>
      </c>
      <c r="M306" t="s">
        <v>2528</v>
      </c>
      <c r="O306" t="s">
        <v>2</v>
      </c>
      <c r="P306" t="s">
        <v>1773</v>
      </c>
      <c r="Q306">
        <v>30598218095</v>
      </c>
      <c r="R306" t="s">
        <v>1774</v>
      </c>
      <c r="S306" t="s">
        <v>1775</v>
      </c>
      <c r="T306">
        <v>3304</v>
      </c>
      <c r="U306" t="s">
        <v>6</v>
      </c>
      <c r="V306" t="s">
        <v>7</v>
      </c>
      <c r="W306">
        <v>3751</v>
      </c>
      <c r="X306">
        <v>431526</v>
      </c>
      <c r="Z306">
        <v>9</v>
      </c>
      <c r="AA306">
        <v>42727</v>
      </c>
      <c r="AB306">
        <v>34182</v>
      </c>
      <c r="AC306">
        <v>0</v>
      </c>
      <c r="AD306">
        <v>80</v>
      </c>
      <c r="AE306">
        <v>100058</v>
      </c>
      <c r="AF306">
        <v>0</v>
      </c>
      <c r="AG306" t="s">
        <v>1213</v>
      </c>
      <c r="AH306" t="s">
        <v>1722</v>
      </c>
    </row>
    <row r="307" spans="1:34" x14ac:dyDescent="0.25">
      <c r="A307">
        <v>21434</v>
      </c>
      <c r="B307" t="s">
        <v>1836</v>
      </c>
      <c r="C307" t="s">
        <v>1837</v>
      </c>
      <c r="D307">
        <v>2015</v>
      </c>
      <c r="E307" t="s">
        <v>1128</v>
      </c>
      <c r="F307" s="8">
        <v>42129</v>
      </c>
      <c r="G307" s="1">
        <v>0.33333333333333331</v>
      </c>
      <c r="H307">
        <v>76940</v>
      </c>
      <c r="I307" s="8">
        <v>42129</v>
      </c>
      <c r="J307" s="1">
        <v>0.70833333333333337</v>
      </c>
      <c r="K307">
        <v>76940</v>
      </c>
      <c r="L307">
        <v>1</v>
      </c>
      <c r="M307" t="s">
        <v>2529</v>
      </c>
      <c r="O307" t="s">
        <v>15</v>
      </c>
      <c r="P307" t="s">
        <v>1838</v>
      </c>
      <c r="Q307">
        <v>20924372371</v>
      </c>
      <c r="R307" t="s">
        <v>1839</v>
      </c>
      <c r="S307" t="s">
        <v>1840</v>
      </c>
      <c r="T307">
        <v>3328</v>
      </c>
      <c r="U307" t="s">
        <v>6</v>
      </c>
      <c r="V307" t="s">
        <v>7</v>
      </c>
      <c r="W307">
        <v>3743</v>
      </c>
      <c r="X307">
        <v>461032</v>
      </c>
      <c r="Z307">
        <v>9</v>
      </c>
      <c r="AA307">
        <v>42727</v>
      </c>
      <c r="AB307">
        <v>239271</v>
      </c>
      <c r="AC307">
        <v>0</v>
      </c>
      <c r="AD307">
        <v>560</v>
      </c>
      <c r="AE307">
        <v>145997</v>
      </c>
      <c r="AF307">
        <v>66589</v>
      </c>
      <c r="AG307" t="s">
        <v>1213</v>
      </c>
      <c r="AH307" t="s">
        <v>1841</v>
      </c>
    </row>
    <row r="308" spans="1:34" x14ac:dyDescent="0.25">
      <c r="A308">
        <v>21433</v>
      </c>
      <c r="B308" t="s">
        <v>1481</v>
      </c>
      <c r="C308" t="s">
        <v>1145</v>
      </c>
      <c r="D308">
        <v>2011</v>
      </c>
      <c r="E308" t="s">
        <v>1128</v>
      </c>
      <c r="F308" s="8">
        <v>42129</v>
      </c>
      <c r="G308" s="1">
        <v>0.33333333333333331</v>
      </c>
      <c r="H308">
        <v>47118</v>
      </c>
      <c r="I308" s="8">
        <v>42129</v>
      </c>
      <c r="J308" s="1">
        <v>0.72916666666666663</v>
      </c>
      <c r="K308">
        <v>47118</v>
      </c>
      <c r="L308">
        <v>1</v>
      </c>
      <c r="M308" t="s">
        <v>722</v>
      </c>
      <c r="O308" t="s">
        <v>15</v>
      </c>
      <c r="P308" t="s">
        <v>719</v>
      </c>
      <c r="Q308">
        <v>20075851228</v>
      </c>
      <c r="R308" t="s">
        <v>720</v>
      </c>
      <c r="S308" t="s">
        <v>79</v>
      </c>
      <c r="T308">
        <v>3360</v>
      </c>
      <c r="U308" t="s">
        <v>6</v>
      </c>
      <c r="V308" t="s">
        <v>7</v>
      </c>
      <c r="W308">
        <v>3755</v>
      </c>
      <c r="X308">
        <v>422768</v>
      </c>
      <c r="Z308">
        <v>9</v>
      </c>
      <c r="AA308">
        <v>48471</v>
      </c>
      <c r="AB308">
        <v>121178</v>
      </c>
      <c r="AC308">
        <v>0</v>
      </c>
      <c r="AD308">
        <v>250</v>
      </c>
      <c r="AE308">
        <v>523352</v>
      </c>
      <c r="AF308">
        <v>0</v>
      </c>
      <c r="AG308" t="s">
        <v>1213</v>
      </c>
      <c r="AH308" t="s">
        <v>10</v>
      </c>
    </row>
    <row r="309" spans="1:34" x14ac:dyDescent="0.25">
      <c r="A309">
        <v>21432</v>
      </c>
      <c r="B309" t="s">
        <v>1878</v>
      </c>
      <c r="C309" t="s">
        <v>1741</v>
      </c>
      <c r="D309">
        <v>2013</v>
      </c>
      <c r="E309" t="s">
        <v>1128</v>
      </c>
      <c r="F309" s="8">
        <v>42128</v>
      </c>
      <c r="G309" s="1">
        <v>0.69444444444444453</v>
      </c>
      <c r="H309">
        <v>433229</v>
      </c>
      <c r="I309" s="8">
        <v>42128</v>
      </c>
      <c r="J309" s="1">
        <v>0.72916666666666663</v>
      </c>
      <c r="K309">
        <v>433229</v>
      </c>
      <c r="L309">
        <v>1</v>
      </c>
      <c r="M309" t="s">
        <v>2530</v>
      </c>
      <c r="O309" t="s">
        <v>15</v>
      </c>
      <c r="P309" t="s">
        <v>1879</v>
      </c>
      <c r="Q309">
        <v>20135581926</v>
      </c>
      <c r="R309" t="s">
        <v>1880</v>
      </c>
      <c r="S309" t="s">
        <v>5</v>
      </c>
      <c r="T309">
        <v>3300</v>
      </c>
      <c r="U309" t="s">
        <v>6</v>
      </c>
      <c r="V309" t="s">
        <v>7</v>
      </c>
      <c r="W309">
        <v>376</v>
      </c>
      <c r="X309">
        <v>4434457</v>
      </c>
      <c r="Z309">
        <v>9</v>
      </c>
      <c r="AA309">
        <v>42727</v>
      </c>
      <c r="AB309">
        <v>102545</v>
      </c>
      <c r="AC309">
        <v>0</v>
      </c>
      <c r="AD309">
        <v>240</v>
      </c>
      <c r="AE309">
        <v>1062427</v>
      </c>
      <c r="AF309">
        <v>0</v>
      </c>
      <c r="AG309" t="s">
        <v>1213</v>
      </c>
      <c r="AH309" t="s">
        <v>1722</v>
      </c>
    </row>
    <row r="310" spans="1:34" x14ac:dyDescent="0.25">
      <c r="A310">
        <v>21431</v>
      </c>
      <c r="B310" t="s">
        <v>1551</v>
      </c>
      <c r="C310" t="s">
        <v>1154</v>
      </c>
      <c r="D310">
        <v>2008</v>
      </c>
      <c r="E310" t="s">
        <v>1128</v>
      </c>
      <c r="F310" s="8">
        <v>42128</v>
      </c>
      <c r="G310" s="1">
        <v>0.60416666666666663</v>
      </c>
      <c r="H310">
        <v>58451</v>
      </c>
      <c r="I310" s="8">
        <v>42128</v>
      </c>
      <c r="J310" s="1">
        <v>0.72916666666666663</v>
      </c>
      <c r="K310">
        <v>58451</v>
      </c>
      <c r="L310">
        <v>1</v>
      </c>
      <c r="M310" t="s">
        <v>459</v>
      </c>
      <c r="O310" t="s">
        <v>2</v>
      </c>
      <c r="P310" t="s">
        <v>460</v>
      </c>
      <c r="Q310">
        <v>31902834</v>
      </c>
      <c r="R310" t="s">
        <v>461</v>
      </c>
      <c r="S310" t="s">
        <v>5</v>
      </c>
      <c r="T310">
        <v>3300</v>
      </c>
      <c r="U310" t="s">
        <v>6</v>
      </c>
      <c r="V310" t="s">
        <v>7</v>
      </c>
      <c r="W310">
        <v>376</v>
      </c>
      <c r="X310">
        <v>154410057</v>
      </c>
      <c r="Y310" t="s">
        <v>462</v>
      </c>
      <c r="Z310">
        <v>9</v>
      </c>
      <c r="AA310">
        <v>48471</v>
      </c>
      <c r="AB310">
        <v>101789</v>
      </c>
      <c r="AC310">
        <v>0</v>
      </c>
      <c r="AD310">
        <v>210</v>
      </c>
      <c r="AE310">
        <v>172340</v>
      </c>
      <c r="AF310">
        <v>0</v>
      </c>
      <c r="AG310" t="s">
        <v>1213</v>
      </c>
      <c r="AH310" t="s">
        <v>10</v>
      </c>
    </row>
    <row r="311" spans="1:34" x14ac:dyDescent="0.25">
      <c r="A311">
        <v>21429</v>
      </c>
      <c r="B311" t="s">
        <v>1974</v>
      </c>
      <c r="C311" t="s">
        <v>1975</v>
      </c>
      <c r="D311">
        <v>2010</v>
      </c>
      <c r="E311" t="s">
        <v>1128</v>
      </c>
      <c r="F311" s="8">
        <v>42128</v>
      </c>
      <c r="G311" s="1">
        <v>0.35416666666666669</v>
      </c>
      <c r="H311">
        <v>317748</v>
      </c>
      <c r="I311" s="8">
        <v>42128</v>
      </c>
      <c r="J311" s="1">
        <v>0.4152777777777778</v>
      </c>
      <c r="K311">
        <v>317748</v>
      </c>
      <c r="L311">
        <v>1</v>
      </c>
      <c r="M311" t="s">
        <v>2531</v>
      </c>
      <c r="O311" t="s">
        <v>15</v>
      </c>
      <c r="P311" t="s">
        <v>1976</v>
      </c>
      <c r="Q311">
        <v>30709214477</v>
      </c>
      <c r="R311" t="s">
        <v>1977</v>
      </c>
      <c r="S311" t="s">
        <v>772</v>
      </c>
      <c r="T311">
        <v>3500</v>
      </c>
      <c r="U311" t="s">
        <v>773</v>
      </c>
      <c r="V311" t="s">
        <v>7</v>
      </c>
      <c r="W311">
        <v>362</v>
      </c>
      <c r="X311">
        <v>4450636</v>
      </c>
      <c r="Z311">
        <v>9</v>
      </c>
      <c r="AA311">
        <v>42727</v>
      </c>
      <c r="AB311">
        <v>106818</v>
      </c>
      <c r="AC311">
        <v>0</v>
      </c>
      <c r="AD311">
        <v>250</v>
      </c>
      <c r="AE311">
        <v>165237</v>
      </c>
      <c r="AF311">
        <v>35253</v>
      </c>
      <c r="AG311" t="s">
        <v>1213</v>
      </c>
      <c r="AH311" t="s">
        <v>1722</v>
      </c>
    </row>
    <row r="312" spans="1:34" x14ac:dyDescent="0.25">
      <c r="A312">
        <v>21417</v>
      </c>
      <c r="B312" t="s">
        <v>1597</v>
      </c>
      <c r="C312" t="s">
        <v>1162</v>
      </c>
      <c r="D312">
        <v>2013</v>
      </c>
      <c r="E312" t="s">
        <v>1128</v>
      </c>
      <c r="F312" s="8">
        <v>42124</v>
      </c>
      <c r="G312" s="1">
        <v>0.39583333333333331</v>
      </c>
      <c r="H312">
        <v>11224</v>
      </c>
      <c r="I312" s="8">
        <v>42124</v>
      </c>
      <c r="J312" s="1">
        <v>0.4375</v>
      </c>
      <c r="K312">
        <v>11224</v>
      </c>
      <c r="L312">
        <v>1</v>
      </c>
      <c r="M312" t="s">
        <v>152</v>
      </c>
      <c r="O312" t="s">
        <v>15</v>
      </c>
      <c r="P312" t="s">
        <v>153</v>
      </c>
      <c r="Q312">
        <v>30672529073</v>
      </c>
      <c r="R312" t="s">
        <v>1598</v>
      </c>
      <c r="S312" t="s">
        <v>5</v>
      </c>
      <c r="T312">
        <v>3300</v>
      </c>
      <c r="U312" t="s">
        <v>6</v>
      </c>
      <c r="V312" t="s">
        <v>7</v>
      </c>
      <c r="W312">
        <v>376</v>
      </c>
      <c r="X312">
        <v>154370725</v>
      </c>
      <c r="Y312" t="s">
        <v>1455</v>
      </c>
      <c r="Z312">
        <v>9</v>
      </c>
      <c r="AA312">
        <v>42727</v>
      </c>
      <c r="AB312">
        <v>21364</v>
      </c>
      <c r="AC312">
        <v>0</v>
      </c>
      <c r="AD312">
        <v>50</v>
      </c>
      <c r="AE312">
        <v>0</v>
      </c>
      <c r="AF312">
        <v>0</v>
      </c>
      <c r="AG312" t="s">
        <v>1213</v>
      </c>
      <c r="AH312" t="s">
        <v>10</v>
      </c>
    </row>
    <row r="313" spans="1:34" x14ac:dyDescent="0.25">
      <c r="A313">
        <v>21416</v>
      </c>
      <c r="B313" t="s">
        <v>1596</v>
      </c>
      <c r="C313" t="s">
        <v>1163</v>
      </c>
      <c r="D313">
        <v>2012</v>
      </c>
      <c r="E313" t="s">
        <v>1128</v>
      </c>
      <c r="F313" s="8">
        <v>42124</v>
      </c>
      <c r="G313" s="1">
        <v>0.33333333333333331</v>
      </c>
      <c r="H313">
        <v>62506</v>
      </c>
      <c r="I313" s="8">
        <v>42124</v>
      </c>
      <c r="J313" s="1">
        <v>0.38055555555555554</v>
      </c>
      <c r="K313">
        <v>62506</v>
      </c>
      <c r="L313">
        <v>1</v>
      </c>
      <c r="M313" t="s">
        <v>199</v>
      </c>
      <c r="O313" t="s">
        <v>2</v>
      </c>
      <c r="P313" t="s">
        <v>317</v>
      </c>
      <c r="Q313">
        <v>13197980</v>
      </c>
      <c r="R313" t="s">
        <v>318</v>
      </c>
      <c r="S313" t="s">
        <v>5</v>
      </c>
      <c r="T313">
        <v>3300</v>
      </c>
      <c r="U313" t="s">
        <v>6</v>
      </c>
      <c r="V313" t="s">
        <v>7</v>
      </c>
      <c r="W313">
        <v>376</v>
      </c>
      <c r="X313">
        <v>154520774</v>
      </c>
      <c r="Z313">
        <v>9</v>
      </c>
      <c r="AA313">
        <v>42727</v>
      </c>
      <c r="AB313">
        <v>72636</v>
      </c>
      <c r="AC313">
        <v>0</v>
      </c>
      <c r="AD313">
        <v>170</v>
      </c>
      <c r="AE313">
        <v>236242</v>
      </c>
      <c r="AF313">
        <v>0</v>
      </c>
      <c r="AG313" t="s">
        <v>1213</v>
      </c>
      <c r="AH313" t="s">
        <v>10</v>
      </c>
    </row>
    <row r="314" spans="1:34" x14ac:dyDescent="0.25">
      <c r="A314">
        <v>21415</v>
      </c>
      <c r="B314" t="s">
        <v>1941</v>
      </c>
      <c r="C314" t="s">
        <v>1770</v>
      </c>
      <c r="D314">
        <v>2013</v>
      </c>
      <c r="E314" t="s">
        <v>1128</v>
      </c>
      <c r="F314" s="8">
        <v>42124</v>
      </c>
      <c r="G314" s="1">
        <v>0.375</v>
      </c>
      <c r="H314">
        <v>144206</v>
      </c>
      <c r="I314" s="8">
        <v>42124</v>
      </c>
      <c r="J314" s="1">
        <v>0.70833333333333337</v>
      </c>
      <c r="K314">
        <v>144206</v>
      </c>
      <c r="L314">
        <v>1</v>
      </c>
      <c r="M314" t="s">
        <v>2532</v>
      </c>
      <c r="O314" t="s">
        <v>15</v>
      </c>
      <c r="P314" t="s">
        <v>1942</v>
      </c>
      <c r="Q314">
        <v>20206448297</v>
      </c>
      <c r="R314" t="s">
        <v>1943</v>
      </c>
      <c r="S314" t="s">
        <v>5</v>
      </c>
      <c r="U314" t="s">
        <v>6</v>
      </c>
      <c r="V314" t="s">
        <v>7</v>
      </c>
      <c r="W314">
        <v>376</v>
      </c>
      <c r="X314">
        <v>15435418</v>
      </c>
      <c r="Z314">
        <v>9</v>
      </c>
      <c r="AA314">
        <v>42727</v>
      </c>
      <c r="AB314">
        <v>102545</v>
      </c>
      <c r="AC314">
        <v>0</v>
      </c>
      <c r="AD314">
        <v>240</v>
      </c>
      <c r="AE314">
        <v>322490</v>
      </c>
      <c r="AF314">
        <v>0</v>
      </c>
      <c r="AG314" t="s">
        <v>1213</v>
      </c>
      <c r="AH314" t="s">
        <v>1722</v>
      </c>
    </row>
    <row r="315" spans="1:34" x14ac:dyDescent="0.25">
      <c r="A315">
        <v>21414</v>
      </c>
      <c r="B315" t="s">
        <v>2533</v>
      </c>
      <c r="C315">
        <v>1720</v>
      </c>
      <c r="D315">
        <v>2013</v>
      </c>
      <c r="E315" t="s">
        <v>1128</v>
      </c>
      <c r="F315" s="8">
        <v>42124</v>
      </c>
      <c r="G315" s="1">
        <v>0.33333333333333331</v>
      </c>
      <c r="H315">
        <v>38090</v>
      </c>
      <c r="I315" s="8">
        <v>42124</v>
      </c>
      <c r="J315" s="1">
        <v>0.41666666666666669</v>
      </c>
      <c r="K315">
        <v>38090</v>
      </c>
      <c r="L315">
        <v>1</v>
      </c>
      <c r="M315" t="s">
        <v>113</v>
      </c>
      <c r="O315" t="s">
        <v>15</v>
      </c>
      <c r="P315" t="s">
        <v>2484</v>
      </c>
      <c r="Q315">
        <v>20115098145</v>
      </c>
      <c r="R315" t="s">
        <v>2485</v>
      </c>
      <c r="S315" t="s">
        <v>202</v>
      </c>
      <c r="T315">
        <v>3364</v>
      </c>
      <c r="U315" t="s">
        <v>6</v>
      </c>
      <c r="V315" t="s">
        <v>7</v>
      </c>
      <c r="W315">
        <v>3755</v>
      </c>
      <c r="X315">
        <v>498143</v>
      </c>
      <c r="Z315">
        <v>9</v>
      </c>
      <c r="AA315">
        <v>42727</v>
      </c>
      <c r="AB315">
        <v>85454</v>
      </c>
      <c r="AC315">
        <v>0</v>
      </c>
      <c r="AD315">
        <v>200</v>
      </c>
      <c r="AE315">
        <v>1601789</v>
      </c>
      <c r="AF315">
        <v>0</v>
      </c>
      <c r="AG315" t="s">
        <v>1213</v>
      </c>
      <c r="AH315" t="s">
        <v>101</v>
      </c>
    </row>
    <row r="316" spans="1:34" x14ac:dyDescent="0.25">
      <c r="A316">
        <v>21413</v>
      </c>
      <c r="B316" t="s">
        <v>1858</v>
      </c>
      <c r="C316" t="s">
        <v>1859</v>
      </c>
      <c r="D316">
        <v>2014</v>
      </c>
      <c r="E316" t="s">
        <v>1128</v>
      </c>
      <c r="F316" s="8">
        <v>42124</v>
      </c>
      <c r="G316" s="1">
        <v>0.33333333333333331</v>
      </c>
      <c r="H316">
        <v>45121</v>
      </c>
      <c r="I316" s="8">
        <v>42124</v>
      </c>
      <c r="J316" s="1">
        <v>0.54166666666666663</v>
      </c>
      <c r="K316">
        <v>45121</v>
      </c>
      <c r="L316">
        <v>1</v>
      </c>
      <c r="M316" t="s">
        <v>76</v>
      </c>
      <c r="O316" t="s">
        <v>15</v>
      </c>
      <c r="P316" t="s">
        <v>1861</v>
      </c>
      <c r="Q316">
        <v>30586889199</v>
      </c>
      <c r="R316" t="s">
        <v>1862</v>
      </c>
      <c r="S316" t="s">
        <v>331</v>
      </c>
      <c r="T316">
        <v>3400</v>
      </c>
      <c r="U316" t="s">
        <v>88</v>
      </c>
      <c r="V316" t="s">
        <v>7</v>
      </c>
      <c r="W316" t="s">
        <v>1863</v>
      </c>
      <c r="X316">
        <v>456458</v>
      </c>
      <c r="Z316">
        <v>9</v>
      </c>
      <c r="AA316">
        <v>42727</v>
      </c>
      <c r="AB316">
        <v>136726</v>
      </c>
      <c r="AC316">
        <v>0</v>
      </c>
      <c r="AD316">
        <v>320</v>
      </c>
      <c r="AE316">
        <v>149825</v>
      </c>
      <c r="AF316">
        <v>120265</v>
      </c>
      <c r="AG316" t="s">
        <v>1213</v>
      </c>
      <c r="AH316" t="s">
        <v>101</v>
      </c>
    </row>
    <row r="317" spans="1:34" x14ac:dyDescent="0.25">
      <c r="A317">
        <v>21412</v>
      </c>
      <c r="B317" t="s">
        <v>2186</v>
      </c>
      <c r="C317" t="s">
        <v>2187</v>
      </c>
      <c r="D317">
        <v>2014</v>
      </c>
      <c r="E317" t="s">
        <v>1128</v>
      </c>
      <c r="F317" s="8">
        <v>42123</v>
      </c>
      <c r="G317" s="1">
        <v>0.66597222222222219</v>
      </c>
      <c r="H317">
        <v>175583</v>
      </c>
      <c r="I317" s="8">
        <v>42123</v>
      </c>
      <c r="J317" s="1">
        <v>0.66666666666666663</v>
      </c>
      <c r="K317">
        <v>175583</v>
      </c>
      <c r="L317">
        <v>1</v>
      </c>
      <c r="M317" t="s">
        <v>2534</v>
      </c>
      <c r="O317" t="s">
        <v>15</v>
      </c>
      <c r="P317" t="s">
        <v>2188</v>
      </c>
      <c r="Q317">
        <v>30543297042</v>
      </c>
      <c r="R317" t="s">
        <v>2189</v>
      </c>
      <c r="S317" t="s">
        <v>803</v>
      </c>
      <c r="T317">
        <v>3334</v>
      </c>
      <c r="U317" t="s">
        <v>6</v>
      </c>
      <c r="V317" t="s">
        <v>7</v>
      </c>
      <c r="W317">
        <v>3743</v>
      </c>
      <c r="X317">
        <v>477216</v>
      </c>
      <c r="Z317">
        <v>9</v>
      </c>
      <c r="AA317">
        <v>42727</v>
      </c>
      <c r="AB317">
        <v>29909</v>
      </c>
      <c r="AC317">
        <v>0</v>
      </c>
      <c r="AD317">
        <v>70</v>
      </c>
      <c r="AE317">
        <v>166381</v>
      </c>
      <c r="AF317">
        <v>0</v>
      </c>
      <c r="AG317" t="s">
        <v>1213</v>
      </c>
      <c r="AH317" t="s">
        <v>101</v>
      </c>
    </row>
    <row r="318" spans="1:34" x14ac:dyDescent="0.25">
      <c r="A318">
        <v>21407</v>
      </c>
      <c r="B318" t="s">
        <v>2535</v>
      </c>
      <c r="C318" t="s">
        <v>1777</v>
      </c>
      <c r="D318">
        <v>2014</v>
      </c>
      <c r="E318" t="s">
        <v>1128</v>
      </c>
      <c r="F318" s="8">
        <v>42123</v>
      </c>
      <c r="G318" s="1">
        <v>0.58333333333333337</v>
      </c>
      <c r="H318">
        <v>32991</v>
      </c>
      <c r="I318" s="8">
        <v>42123</v>
      </c>
      <c r="J318" s="1">
        <v>0.66666666666666663</v>
      </c>
      <c r="K318">
        <v>32991</v>
      </c>
      <c r="L318">
        <v>1</v>
      </c>
      <c r="M318" t="s">
        <v>2114</v>
      </c>
      <c r="O318" t="s">
        <v>15</v>
      </c>
      <c r="P318" t="s">
        <v>2536</v>
      </c>
      <c r="Q318">
        <v>27214684891</v>
      </c>
      <c r="R318" t="s">
        <v>2537</v>
      </c>
      <c r="S318" t="s">
        <v>702</v>
      </c>
      <c r="T318">
        <v>3342</v>
      </c>
      <c r="U318" t="s">
        <v>88</v>
      </c>
      <c r="V318" t="s">
        <v>7</v>
      </c>
      <c r="W318">
        <v>3751</v>
      </c>
      <c r="X318">
        <v>15413302</v>
      </c>
      <c r="Z318">
        <v>9</v>
      </c>
      <c r="AA318">
        <v>42727</v>
      </c>
      <c r="AB318">
        <v>21364</v>
      </c>
      <c r="AC318">
        <v>0</v>
      </c>
      <c r="AD318">
        <v>50</v>
      </c>
      <c r="AE318">
        <v>5125</v>
      </c>
      <c r="AF318">
        <v>0</v>
      </c>
      <c r="AG318" t="s">
        <v>1213</v>
      </c>
      <c r="AH318" t="s">
        <v>1722</v>
      </c>
    </row>
    <row r="319" spans="1:34" x14ac:dyDescent="0.25">
      <c r="A319">
        <v>21404</v>
      </c>
      <c r="B319" t="s">
        <v>2538</v>
      </c>
      <c r="C319" t="s">
        <v>1731</v>
      </c>
      <c r="D319">
        <v>2014</v>
      </c>
      <c r="E319" t="s">
        <v>1128</v>
      </c>
      <c r="F319" s="8">
        <v>42123</v>
      </c>
      <c r="G319" s="1">
        <v>0.39583333333333331</v>
      </c>
      <c r="H319">
        <v>22152</v>
      </c>
      <c r="I319" s="8">
        <v>42123</v>
      </c>
      <c r="J319" s="1">
        <v>0.72916666666666663</v>
      </c>
      <c r="K319">
        <v>22152</v>
      </c>
      <c r="L319">
        <v>1</v>
      </c>
      <c r="M319" t="s">
        <v>2539</v>
      </c>
      <c r="O319" t="s">
        <v>15</v>
      </c>
      <c r="P319" t="s">
        <v>2540</v>
      </c>
      <c r="Q319">
        <v>23280597864</v>
      </c>
      <c r="R319" t="s">
        <v>2541</v>
      </c>
      <c r="S319" t="s">
        <v>79</v>
      </c>
      <c r="T319">
        <v>3360</v>
      </c>
      <c r="U319" t="s">
        <v>6</v>
      </c>
      <c r="V319" t="s">
        <v>7</v>
      </c>
      <c r="W319">
        <v>3755</v>
      </c>
      <c r="X319">
        <v>427440</v>
      </c>
      <c r="Z319">
        <v>9</v>
      </c>
      <c r="AA319">
        <v>42727</v>
      </c>
      <c r="AB319">
        <v>179453</v>
      </c>
      <c r="AC319">
        <v>0</v>
      </c>
      <c r="AD319">
        <v>420</v>
      </c>
      <c r="AE319">
        <v>251289</v>
      </c>
      <c r="AF319">
        <v>237194</v>
      </c>
      <c r="AG319" t="s">
        <v>1213</v>
      </c>
      <c r="AH319" t="s">
        <v>101</v>
      </c>
    </row>
    <row r="320" spans="1:34" x14ac:dyDescent="0.25">
      <c r="A320">
        <v>21399</v>
      </c>
      <c r="B320" t="s">
        <v>2542</v>
      </c>
      <c r="C320" t="s">
        <v>1770</v>
      </c>
      <c r="D320">
        <v>2014</v>
      </c>
      <c r="E320" t="s">
        <v>1128</v>
      </c>
      <c r="F320" s="8">
        <v>42122</v>
      </c>
      <c r="G320" s="1">
        <v>0.33333333333333331</v>
      </c>
      <c r="H320">
        <v>53824</v>
      </c>
      <c r="I320" s="8">
        <v>42122</v>
      </c>
      <c r="J320" s="1">
        <v>0.75</v>
      </c>
      <c r="K320">
        <v>53824</v>
      </c>
      <c r="L320">
        <v>1</v>
      </c>
      <c r="M320" t="s">
        <v>2543</v>
      </c>
      <c r="O320" t="s">
        <v>15</v>
      </c>
      <c r="P320" t="s">
        <v>2544</v>
      </c>
      <c r="Q320">
        <v>30707748083</v>
      </c>
      <c r="R320" t="s">
        <v>2545</v>
      </c>
      <c r="S320" t="s">
        <v>45</v>
      </c>
      <c r="T320">
        <v>3370</v>
      </c>
      <c r="U320" t="s">
        <v>6</v>
      </c>
      <c r="V320" t="s">
        <v>7</v>
      </c>
      <c r="W320">
        <v>3757</v>
      </c>
      <c r="X320">
        <v>422743</v>
      </c>
      <c r="Z320">
        <v>9</v>
      </c>
      <c r="AA320">
        <v>42727</v>
      </c>
      <c r="AB320">
        <v>158090</v>
      </c>
      <c r="AC320">
        <v>0</v>
      </c>
      <c r="AD320">
        <v>370</v>
      </c>
      <c r="AE320">
        <v>912551</v>
      </c>
      <c r="AF320">
        <v>0</v>
      </c>
      <c r="AG320" t="s">
        <v>1213</v>
      </c>
      <c r="AH320" t="s">
        <v>1722</v>
      </c>
    </row>
    <row r="321" spans="1:34" x14ac:dyDescent="0.25">
      <c r="A321">
        <v>21394</v>
      </c>
      <c r="B321" t="s">
        <v>1522</v>
      </c>
      <c r="C321" t="s">
        <v>1147</v>
      </c>
      <c r="D321">
        <v>2013</v>
      </c>
      <c r="E321" t="s">
        <v>1128</v>
      </c>
      <c r="F321" s="8">
        <v>42122</v>
      </c>
      <c r="G321" s="1">
        <v>0.33333333333333331</v>
      </c>
      <c r="H321">
        <v>55341</v>
      </c>
      <c r="I321" s="8">
        <v>42122</v>
      </c>
      <c r="J321" s="1">
        <v>0.63194444444444442</v>
      </c>
      <c r="K321">
        <v>55341</v>
      </c>
      <c r="L321">
        <v>1</v>
      </c>
      <c r="M321" t="s">
        <v>699</v>
      </c>
      <c r="O321" t="s">
        <v>2</v>
      </c>
      <c r="P321" t="s">
        <v>700</v>
      </c>
      <c r="Q321">
        <v>24659282</v>
      </c>
      <c r="R321" t="s">
        <v>1523</v>
      </c>
      <c r="S321" t="s">
        <v>702</v>
      </c>
      <c r="T321">
        <v>3342</v>
      </c>
      <c r="U321" t="s">
        <v>88</v>
      </c>
      <c r="V321" t="s">
        <v>7</v>
      </c>
      <c r="W321">
        <v>3756</v>
      </c>
      <c r="X321">
        <v>15617541</v>
      </c>
      <c r="Z321">
        <v>9</v>
      </c>
      <c r="AA321">
        <v>42727</v>
      </c>
      <c r="AB321">
        <v>21364</v>
      </c>
      <c r="AC321">
        <v>0</v>
      </c>
      <c r="AD321">
        <v>50</v>
      </c>
      <c r="AE321">
        <v>0</v>
      </c>
      <c r="AF321">
        <v>0</v>
      </c>
      <c r="AG321" t="s">
        <v>1213</v>
      </c>
      <c r="AH321" t="s">
        <v>10</v>
      </c>
    </row>
    <row r="322" spans="1:34" x14ac:dyDescent="0.25">
      <c r="A322">
        <v>21392</v>
      </c>
      <c r="B322" t="s">
        <v>1490</v>
      </c>
      <c r="C322" t="s">
        <v>1145</v>
      </c>
      <c r="D322">
        <v>2014</v>
      </c>
      <c r="E322" t="s">
        <v>1128</v>
      </c>
      <c r="F322" s="8">
        <v>42122</v>
      </c>
      <c r="G322" s="1">
        <v>0.44097222222222227</v>
      </c>
      <c r="H322">
        <v>7811</v>
      </c>
      <c r="I322" s="8">
        <v>42122</v>
      </c>
      <c r="J322" s="1">
        <v>0.69097222222222221</v>
      </c>
      <c r="K322">
        <v>7811</v>
      </c>
      <c r="L322">
        <v>1</v>
      </c>
      <c r="M322" t="s">
        <v>346</v>
      </c>
      <c r="O322" t="s">
        <v>2</v>
      </c>
      <c r="P322" t="s">
        <v>739</v>
      </c>
      <c r="Q322">
        <v>32165498</v>
      </c>
      <c r="R322" t="s">
        <v>1491</v>
      </c>
      <c r="S322" t="s">
        <v>5</v>
      </c>
      <c r="T322">
        <v>3300</v>
      </c>
      <c r="U322" t="s">
        <v>6</v>
      </c>
      <c r="V322" t="s">
        <v>7</v>
      </c>
      <c r="W322">
        <v>376</v>
      </c>
      <c r="X322">
        <v>154664203</v>
      </c>
      <c r="Z322">
        <v>9</v>
      </c>
      <c r="AA322">
        <v>48471</v>
      </c>
      <c r="AB322">
        <v>135719</v>
      </c>
      <c r="AC322">
        <v>0</v>
      </c>
      <c r="AD322">
        <v>280</v>
      </c>
      <c r="AE322">
        <v>331994</v>
      </c>
      <c r="AF322">
        <v>0</v>
      </c>
      <c r="AG322" t="s">
        <v>1213</v>
      </c>
      <c r="AH322" t="s">
        <v>10</v>
      </c>
    </row>
    <row r="323" spans="1:34" x14ac:dyDescent="0.25">
      <c r="A323">
        <v>21389</v>
      </c>
      <c r="B323" t="s">
        <v>1494</v>
      </c>
      <c r="C323" t="s">
        <v>1147</v>
      </c>
      <c r="D323">
        <v>2010</v>
      </c>
      <c r="E323" t="s">
        <v>1128</v>
      </c>
      <c r="F323" s="8">
        <v>42122</v>
      </c>
      <c r="G323" s="1">
        <v>0.33333333333333331</v>
      </c>
      <c r="H323">
        <v>84585</v>
      </c>
      <c r="I323" s="8">
        <v>42122</v>
      </c>
      <c r="J323" s="1">
        <v>0.5</v>
      </c>
      <c r="K323">
        <v>84585</v>
      </c>
      <c r="L323">
        <v>1</v>
      </c>
      <c r="M323" t="s">
        <v>241</v>
      </c>
      <c r="O323" t="s">
        <v>15</v>
      </c>
      <c r="P323" t="s">
        <v>242</v>
      </c>
      <c r="Q323">
        <v>30653854346</v>
      </c>
      <c r="R323" t="s">
        <v>243</v>
      </c>
      <c r="S323" t="s">
        <v>5</v>
      </c>
      <c r="T323">
        <v>3300</v>
      </c>
      <c r="U323" t="s">
        <v>6</v>
      </c>
      <c r="V323" t="s">
        <v>7</v>
      </c>
      <c r="W323">
        <v>376</v>
      </c>
      <c r="X323">
        <v>4457800</v>
      </c>
      <c r="Z323">
        <v>9</v>
      </c>
      <c r="AA323">
        <v>42727</v>
      </c>
      <c r="AB323">
        <v>81181</v>
      </c>
      <c r="AC323">
        <v>0</v>
      </c>
      <c r="AD323">
        <v>190</v>
      </c>
      <c r="AE323">
        <v>1321066</v>
      </c>
      <c r="AF323">
        <v>0</v>
      </c>
      <c r="AG323" t="s">
        <v>1213</v>
      </c>
      <c r="AH323" t="s">
        <v>10</v>
      </c>
    </row>
    <row r="324" spans="1:34" x14ac:dyDescent="0.25">
      <c r="A324">
        <v>21388</v>
      </c>
      <c r="B324" t="s">
        <v>2010</v>
      </c>
      <c r="C324">
        <v>2636</v>
      </c>
      <c r="D324">
        <v>2012</v>
      </c>
      <c r="E324" t="s">
        <v>1128</v>
      </c>
      <c r="F324" s="8">
        <v>42121</v>
      </c>
      <c r="G324" s="1">
        <v>0.67291666666666661</v>
      </c>
      <c r="H324">
        <v>530617</v>
      </c>
      <c r="I324" s="8">
        <v>42121</v>
      </c>
      <c r="J324" s="1">
        <v>0.75</v>
      </c>
      <c r="K324">
        <v>530617</v>
      </c>
      <c r="L324">
        <v>1</v>
      </c>
      <c r="M324" t="s">
        <v>2546</v>
      </c>
      <c r="O324" t="s">
        <v>15</v>
      </c>
      <c r="P324" t="s">
        <v>2012</v>
      </c>
      <c r="Q324">
        <v>30708820055</v>
      </c>
      <c r="R324" t="s">
        <v>2013</v>
      </c>
      <c r="S324" t="s">
        <v>2014</v>
      </c>
      <c r="T324">
        <v>3381</v>
      </c>
      <c r="U324" t="s">
        <v>6</v>
      </c>
      <c r="V324" t="s">
        <v>7</v>
      </c>
      <c r="W324">
        <v>3751</v>
      </c>
      <c r="X324">
        <v>478635</v>
      </c>
      <c r="Y324" t="s">
        <v>2015</v>
      </c>
      <c r="Z324">
        <v>9</v>
      </c>
      <c r="AA324">
        <v>42727</v>
      </c>
      <c r="AB324">
        <v>371725</v>
      </c>
      <c r="AC324">
        <v>655548</v>
      </c>
      <c r="AD324">
        <v>870</v>
      </c>
      <c r="AE324">
        <v>7420361</v>
      </c>
      <c r="AF324">
        <v>418932</v>
      </c>
      <c r="AG324" t="s">
        <v>1213</v>
      </c>
      <c r="AH324" t="s">
        <v>101</v>
      </c>
    </row>
    <row r="325" spans="1:34" x14ac:dyDescent="0.25">
      <c r="A325">
        <v>21387</v>
      </c>
      <c r="B325" t="s">
        <v>1486</v>
      </c>
      <c r="C325" t="s">
        <v>1145</v>
      </c>
      <c r="D325">
        <v>2013</v>
      </c>
      <c r="E325" t="s">
        <v>1128</v>
      </c>
      <c r="F325" s="8">
        <v>42121</v>
      </c>
      <c r="G325" s="1">
        <v>0.64374999999999993</v>
      </c>
      <c r="H325">
        <v>24351</v>
      </c>
      <c r="I325" s="8">
        <v>42121</v>
      </c>
      <c r="J325" s="1">
        <v>0.64374999999999993</v>
      </c>
      <c r="K325">
        <v>24351</v>
      </c>
      <c r="L325">
        <v>1</v>
      </c>
      <c r="M325" t="s">
        <v>776</v>
      </c>
      <c r="O325" t="s">
        <v>15</v>
      </c>
      <c r="P325" t="s">
        <v>777</v>
      </c>
      <c r="Q325">
        <v>30707342729</v>
      </c>
      <c r="R325" t="s">
        <v>778</v>
      </c>
      <c r="S325" t="s">
        <v>183</v>
      </c>
      <c r="T325">
        <v>3304</v>
      </c>
      <c r="U325" t="s">
        <v>6</v>
      </c>
      <c r="V325" t="s">
        <v>7</v>
      </c>
      <c r="W325">
        <v>3751</v>
      </c>
      <c r="X325">
        <v>425990</v>
      </c>
      <c r="Z325">
        <v>9</v>
      </c>
      <c r="AA325">
        <v>48471</v>
      </c>
      <c r="AB325">
        <v>0</v>
      </c>
      <c r="AC325">
        <v>556600</v>
      </c>
      <c r="AD325">
        <v>0</v>
      </c>
      <c r="AE325">
        <v>0</v>
      </c>
      <c r="AF325">
        <v>0</v>
      </c>
      <c r="AG325" t="s">
        <v>1213</v>
      </c>
      <c r="AH325" t="s">
        <v>10</v>
      </c>
    </row>
    <row r="326" spans="1:34" x14ac:dyDescent="0.25">
      <c r="A326">
        <v>21383</v>
      </c>
      <c r="B326" t="s">
        <v>2547</v>
      </c>
      <c r="C326" t="s">
        <v>1859</v>
      </c>
      <c r="D326">
        <v>2013</v>
      </c>
      <c r="E326" t="s">
        <v>1128</v>
      </c>
      <c r="F326" s="8">
        <v>42121</v>
      </c>
      <c r="G326" s="1">
        <v>0.60416666666666663</v>
      </c>
      <c r="H326">
        <v>119520</v>
      </c>
      <c r="I326" s="8">
        <v>42121</v>
      </c>
      <c r="J326" s="1">
        <v>0.66666666666666663</v>
      </c>
      <c r="K326">
        <v>119520</v>
      </c>
      <c r="L326">
        <v>1</v>
      </c>
      <c r="M326" t="s">
        <v>2114</v>
      </c>
      <c r="O326" t="s">
        <v>15</v>
      </c>
      <c r="P326" t="s">
        <v>1861</v>
      </c>
      <c r="Q326">
        <v>30586889199</v>
      </c>
      <c r="R326" t="s">
        <v>1862</v>
      </c>
      <c r="S326" t="s">
        <v>331</v>
      </c>
      <c r="T326">
        <v>3400</v>
      </c>
      <c r="U326" t="s">
        <v>88</v>
      </c>
      <c r="V326" t="s">
        <v>7</v>
      </c>
      <c r="W326" t="s">
        <v>1863</v>
      </c>
      <c r="X326">
        <v>456458</v>
      </c>
      <c r="Z326">
        <v>9</v>
      </c>
      <c r="AA326">
        <v>42727</v>
      </c>
      <c r="AB326">
        <v>111090</v>
      </c>
      <c r="AC326">
        <v>0</v>
      </c>
      <c r="AD326">
        <v>260</v>
      </c>
      <c r="AE326">
        <v>0</v>
      </c>
      <c r="AF326">
        <v>0</v>
      </c>
      <c r="AG326" t="s">
        <v>1213</v>
      </c>
      <c r="AH326" t="s">
        <v>101</v>
      </c>
    </row>
    <row r="327" spans="1:34" x14ac:dyDescent="0.25">
      <c r="A327">
        <v>21382</v>
      </c>
      <c r="B327" t="s">
        <v>2548</v>
      </c>
      <c r="C327" t="s">
        <v>1727</v>
      </c>
      <c r="D327">
        <v>2014</v>
      </c>
      <c r="E327" t="s">
        <v>1128</v>
      </c>
      <c r="F327" s="8">
        <v>42121</v>
      </c>
      <c r="G327" s="1">
        <v>0.54166666666666663</v>
      </c>
      <c r="H327">
        <v>70009</v>
      </c>
      <c r="I327" s="8">
        <v>42121</v>
      </c>
      <c r="J327" s="1">
        <v>0.75</v>
      </c>
      <c r="K327">
        <v>70009</v>
      </c>
      <c r="L327">
        <v>1</v>
      </c>
      <c r="M327" t="s">
        <v>76</v>
      </c>
      <c r="O327" t="s">
        <v>15</v>
      </c>
      <c r="P327" t="s">
        <v>2349</v>
      </c>
      <c r="Q327">
        <v>20304147688</v>
      </c>
      <c r="R327" t="s">
        <v>2350</v>
      </c>
      <c r="S327" t="s">
        <v>183</v>
      </c>
      <c r="T327">
        <v>3304</v>
      </c>
      <c r="U327" t="s">
        <v>6</v>
      </c>
      <c r="V327" t="s">
        <v>7</v>
      </c>
      <c r="W327">
        <v>376</v>
      </c>
      <c r="X327">
        <v>154350986</v>
      </c>
      <c r="Z327">
        <v>9</v>
      </c>
      <c r="AA327">
        <v>42727</v>
      </c>
      <c r="AB327">
        <v>140999</v>
      </c>
      <c r="AC327">
        <v>0</v>
      </c>
      <c r="AD327">
        <v>330</v>
      </c>
      <c r="AE327">
        <v>230268</v>
      </c>
      <c r="AF327">
        <v>119429</v>
      </c>
      <c r="AG327" t="s">
        <v>1213</v>
      </c>
      <c r="AH327" t="s">
        <v>101</v>
      </c>
    </row>
    <row r="328" spans="1:34" x14ac:dyDescent="0.25">
      <c r="A328">
        <v>21381</v>
      </c>
      <c r="B328" t="s">
        <v>1618</v>
      </c>
      <c r="C328" t="s">
        <v>1159</v>
      </c>
      <c r="D328">
        <v>2012</v>
      </c>
      <c r="E328" t="s">
        <v>1128</v>
      </c>
      <c r="F328" s="8">
        <v>42121</v>
      </c>
      <c r="G328" s="1">
        <v>0.50694444444444442</v>
      </c>
      <c r="H328">
        <v>43326</v>
      </c>
      <c r="I328" s="8">
        <v>42121</v>
      </c>
      <c r="J328" s="1">
        <v>0.64583333333333337</v>
      </c>
      <c r="K328">
        <v>43326</v>
      </c>
      <c r="L328">
        <v>1</v>
      </c>
      <c r="M328" t="s">
        <v>680</v>
      </c>
      <c r="O328" t="s">
        <v>15</v>
      </c>
      <c r="P328" t="s">
        <v>681</v>
      </c>
      <c r="Q328">
        <v>20288183970</v>
      </c>
      <c r="R328" t="s">
        <v>682</v>
      </c>
      <c r="S328" t="s">
        <v>5</v>
      </c>
      <c r="T328">
        <v>3300</v>
      </c>
      <c r="U328" t="s">
        <v>6</v>
      </c>
      <c r="V328" t="s">
        <v>7</v>
      </c>
      <c r="W328">
        <v>376</v>
      </c>
      <c r="X328">
        <v>154248790</v>
      </c>
      <c r="Z328">
        <v>9</v>
      </c>
      <c r="AA328">
        <v>42727</v>
      </c>
      <c r="AB328">
        <v>21364</v>
      </c>
      <c r="AC328">
        <v>0</v>
      </c>
      <c r="AD328">
        <v>50</v>
      </c>
      <c r="AE328">
        <v>6560</v>
      </c>
      <c r="AF328">
        <v>0</v>
      </c>
      <c r="AG328" t="s">
        <v>1213</v>
      </c>
      <c r="AH328" t="s">
        <v>10</v>
      </c>
    </row>
    <row r="329" spans="1:34" x14ac:dyDescent="0.25">
      <c r="A329">
        <v>21380</v>
      </c>
      <c r="B329" t="s">
        <v>1528</v>
      </c>
      <c r="C329" t="s">
        <v>1147</v>
      </c>
      <c r="D329">
        <v>2014</v>
      </c>
      <c r="E329" t="s">
        <v>1128</v>
      </c>
      <c r="F329" s="8">
        <v>42121</v>
      </c>
      <c r="G329" s="1">
        <v>0.33333333333333331</v>
      </c>
      <c r="H329">
        <v>82774</v>
      </c>
      <c r="I329" s="8">
        <v>42121</v>
      </c>
      <c r="J329" s="1">
        <v>0.66666666666666663</v>
      </c>
      <c r="K329">
        <v>82774</v>
      </c>
      <c r="L329">
        <v>1</v>
      </c>
      <c r="M329" t="s">
        <v>21</v>
      </c>
      <c r="O329" t="s">
        <v>15</v>
      </c>
      <c r="P329" t="s">
        <v>16</v>
      </c>
      <c r="Q329">
        <v>20111877794</v>
      </c>
      <c r="R329" t="s">
        <v>17</v>
      </c>
      <c r="S329" t="s">
        <v>5</v>
      </c>
      <c r="T329">
        <v>3300</v>
      </c>
      <c r="U329" t="s">
        <v>6</v>
      </c>
      <c r="V329" t="s">
        <v>7</v>
      </c>
      <c r="W329">
        <v>376</v>
      </c>
      <c r="X329">
        <v>459709815</v>
      </c>
      <c r="Z329">
        <v>9</v>
      </c>
      <c r="AA329">
        <v>48471</v>
      </c>
      <c r="AB329">
        <v>101789</v>
      </c>
      <c r="AC329">
        <v>0</v>
      </c>
      <c r="AD329">
        <v>210</v>
      </c>
      <c r="AE329">
        <v>698549</v>
      </c>
      <c r="AF329">
        <v>0</v>
      </c>
      <c r="AG329" t="s">
        <v>1213</v>
      </c>
      <c r="AH329" t="s">
        <v>10</v>
      </c>
    </row>
    <row r="330" spans="1:34" x14ac:dyDescent="0.25">
      <c r="A330">
        <v>21375</v>
      </c>
      <c r="B330" t="s">
        <v>1537</v>
      </c>
      <c r="C330" t="s">
        <v>1150</v>
      </c>
      <c r="D330">
        <v>2013</v>
      </c>
      <c r="E330" t="s">
        <v>1128</v>
      </c>
      <c r="F330" s="8">
        <v>42121</v>
      </c>
      <c r="G330" s="1">
        <v>0.33333333333333331</v>
      </c>
      <c r="H330">
        <v>34782</v>
      </c>
      <c r="I330" s="8">
        <v>42121</v>
      </c>
      <c r="J330" s="1">
        <v>0.75</v>
      </c>
      <c r="K330">
        <v>34782</v>
      </c>
      <c r="L330">
        <v>1</v>
      </c>
      <c r="M330" t="s">
        <v>689</v>
      </c>
      <c r="O330" t="s">
        <v>15</v>
      </c>
      <c r="P330" t="s">
        <v>686</v>
      </c>
      <c r="Q330">
        <v>20107076345</v>
      </c>
      <c r="R330" t="s">
        <v>1538</v>
      </c>
      <c r="S330" t="s">
        <v>45</v>
      </c>
      <c r="T330">
        <v>3370</v>
      </c>
      <c r="U330" t="s">
        <v>6</v>
      </c>
      <c r="V330" t="s">
        <v>7</v>
      </c>
      <c r="W330">
        <v>376</v>
      </c>
      <c r="X330">
        <v>15551003</v>
      </c>
      <c r="Z330">
        <v>9</v>
      </c>
      <c r="AA330">
        <v>42727</v>
      </c>
      <c r="AB330">
        <v>51272</v>
      </c>
      <c r="AC330">
        <v>0</v>
      </c>
      <c r="AD330">
        <v>120</v>
      </c>
      <c r="AE330">
        <v>1396312</v>
      </c>
      <c r="AF330">
        <v>0</v>
      </c>
      <c r="AG330" t="s">
        <v>1213</v>
      </c>
      <c r="AH330" t="s">
        <v>10</v>
      </c>
    </row>
    <row r="331" spans="1:34" x14ac:dyDescent="0.25">
      <c r="A331">
        <v>21369</v>
      </c>
      <c r="B331" t="s">
        <v>1610</v>
      </c>
      <c r="C331" t="s">
        <v>1166</v>
      </c>
      <c r="D331">
        <v>2014</v>
      </c>
      <c r="E331" t="s">
        <v>1128</v>
      </c>
      <c r="F331" s="8">
        <v>42118</v>
      </c>
      <c r="G331" s="1">
        <v>0.4375</v>
      </c>
      <c r="H331">
        <v>8144</v>
      </c>
      <c r="I331" s="8">
        <v>42118</v>
      </c>
      <c r="J331" s="1">
        <v>0.75</v>
      </c>
      <c r="K331">
        <v>8144</v>
      </c>
      <c r="L331">
        <v>1</v>
      </c>
      <c r="M331" t="s">
        <v>139</v>
      </c>
      <c r="O331" t="s">
        <v>15</v>
      </c>
      <c r="P331" t="s">
        <v>140</v>
      </c>
      <c r="Q331">
        <v>30679693049</v>
      </c>
      <c r="R331" t="s">
        <v>141</v>
      </c>
      <c r="S331" t="s">
        <v>142</v>
      </c>
      <c r="T331">
        <v>3315</v>
      </c>
      <c r="U331" t="s">
        <v>6</v>
      </c>
      <c r="V331" t="s">
        <v>7</v>
      </c>
      <c r="W331">
        <v>3754</v>
      </c>
      <c r="X331">
        <v>15467047</v>
      </c>
      <c r="Z331">
        <v>9</v>
      </c>
      <c r="AA331">
        <v>42727</v>
      </c>
      <c r="AB331">
        <v>149545</v>
      </c>
      <c r="AC331">
        <v>66000</v>
      </c>
      <c r="AD331">
        <v>350</v>
      </c>
      <c r="AE331">
        <v>0</v>
      </c>
      <c r="AF331">
        <v>0</v>
      </c>
      <c r="AG331" t="s">
        <v>1213</v>
      </c>
      <c r="AH331" t="s">
        <v>10</v>
      </c>
    </row>
    <row r="332" spans="1:34" x14ac:dyDescent="0.25">
      <c r="A332">
        <v>21365</v>
      </c>
      <c r="B332" t="s">
        <v>1944</v>
      </c>
      <c r="C332" t="s">
        <v>1945</v>
      </c>
      <c r="D332">
        <v>2014</v>
      </c>
      <c r="E332" t="s">
        <v>1128</v>
      </c>
      <c r="F332" s="8">
        <v>42118</v>
      </c>
      <c r="G332" s="1">
        <v>0.33333333333333331</v>
      </c>
      <c r="H332">
        <v>88691</v>
      </c>
      <c r="I332" s="8">
        <v>42118</v>
      </c>
      <c r="J332" s="1">
        <v>0.54166666666666663</v>
      </c>
      <c r="K332">
        <v>88691</v>
      </c>
      <c r="L332">
        <v>1</v>
      </c>
      <c r="M332" t="s">
        <v>2549</v>
      </c>
      <c r="O332" t="s">
        <v>15</v>
      </c>
      <c r="P332" t="s">
        <v>1947</v>
      </c>
      <c r="Q332">
        <v>30711142688</v>
      </c>
      <c r="R332" t="s">
        <v>1948</v>
      </c>
      <c r="S332" t="s">
        <v>1949</v>
      </c>
      <c r="T332">
        <v>3364</v>
      </c>
      <c r="U332" t="s">
        <v>6</v>
      </c>
      <c r="V332" t="s">
        <v>7</v>
      </c>
      <c r="W332">
        <v>3755</v>
      </c>
      <c r="X332">
        <v>496258</v>
      </c>
      <c r="Y332" t="s">
        <v>1455</v>
      </c>
      <c r="Z332">
        <v>9</v>
      </c>
      <c r="AA332">
        <v>42727</v>
      </c>
      <c r="AB332">
        <v>89727</v>
      </c>
      <c r="AC332">
        <v>0</v>
      </c>
      <c r="AD332">
        <v>210</v>
      </c>
      <c r="AE332">
        <v>132311</v>
      </c>
      <c r="AF332">
        <v>418932</v>
      </c>
      <c r="AG332" t="s">
        <v>1213</v>
      </c>
      <c r="AH332" t="s">
        <v>101</v>
      </c>
    </row>
    <row r="333" spans="1:34" x14ac:dyDescent="0.25">
      <c r="A333">
        <v>21359</v>
      </c>
      <c r="B333" t="s">
        <v>1960</v>
      </c>
      <c r="C333" t="s">
        <v>1913</v>
      </c>
      <c r="D333">
        <v>2012</v>
      </c>
      <c r="E333" t="s">
        <v>1128</v>
      </c>
      <c r="F333" s="8">
        <v>42117</v>
      </c>
      <c r="G333" s="1">
        <v>0.58333333333333337</v>
      </c>
      <c r="H333">
        <v>111149</v>
      </c>
      <c r="I333" s="8">
        <v>42117</v>
      </c>
      <c r="J333" s="1">
        <v>0.72916666666666663</v>
      </c>
      <c r="K333">
        <v>111149</v>
      </c>
      <c r="L333">
        <v>1</v>
      </c>
      <c r="M333" t="s">
        <v>2550</v>
      </c>
      <c r="O333" t="s">
        <v>15</v>
      </c>
      <c r="P333" t="s">
        <v>1962</v>
      </c>
      <c r="Q333">
        <v>30604219953</v>
      </c>
      <c r="R333" t="s">
        <v>1963</v>
      </c>
      <c r="S333" t="s">
        <v>79</v>
      </c>
      <c r="T333">
        <v>3360</v>
      </c>
      <c r="U333" t="s">
        <v>6</v>
      </c>
      <c r="V333" t="s">
        <v>7</v>
      </c>
      <c r="W333">
        <v>3755</v>
      </c>
      <c r="X333">
        <v>408097</v>
      </c>
      <c r="Z333">
        <v>9</v>
      </c>
      <c r="AA333">
        <v>42727</v>
      </c>
      <c r="AB333">
        <v>123908</v>
      </c>
      <c r="AC333">
        <v>0</v>
      </c>
      <c r="AD333">
        <v>290</v>
      </c>
      <c r="AE333">
        <v>164681</v>
      </c>
      <c r="AF333">
        <v>35253</v>
      </c>
      <c r="AG333" t="s">
        <v>1213</v>
      </c>
      <c r="AH333" t="s">
        <v>1722</v>
      </c>
    </row>
    <row r="334" spans="1:34" x14ac:dyDescent="0.25">
      <c r="A334">
        <v>21358</v>
      </c>
      <c r="B334" t="s">
        <v>2035</v>
      </c>
      <c r="C334" t="s">
        <v>1783</v>
      </c>
      <c r="D334">
        <v>2014</v>
      </c>
      <c r="E334" t="s">
        <v>1128</v>
      </c>
      <c r="F334" s="8">
        <v>42117</v>
      </c>
      <c r="G334" s="1">
        <v>0.5</v>
      </c>
      <c r="H334">
        <v>27994</v>
      </c>
      <c r="I334" s="8">
        <v>42117</v>
      </c>
      <c r="J334" s="1">
        <v>0.72916666666666663</v>
      </c>
      <c r="K334">
        <v>27994</v>
      </c>
      <c r="L334">
        <v>1</v>
      </c>
      <c r="M334" t="s">
        <v>2551</v>
      </c>
      <c r="O334" t="s">
        <v>15</v>
      </c>
      <c r="P334" t="s">
        <v>2038</v>
      </c>
      <c r="Q334">
        <v>30607086989</v>
      </c>
      <c r="R334" t="s">
        <v>2039</v>
      </c>
      <c r="S334" t="s">
        <v>5</v>
      </c>
      <c r="T334">
        <v>3300</v>
      </c>
      <c r="U334" t="s">
        <v>6</v>
      </c>
      <c r="V334" t="s">
        <v>7</v>
      </c>
      <c r="W334">
        <v>376</v>
      </c>
      <c r="X334">
        <v>154681730</v>
      </c>
      <c r="Z334">
        <v>9</v>
      </c>
      <c r="AA334">
        <v>42727</v>
      </c>
      <c r="AB334">
        <v>55545</v>
      </c>
      <c r="AC334">
        <v>0</v>
      </c>
      <c r="AD334">
        <v>130</v>
      </c>
      <c r="AE334">
        <v>60719</v>
      </c>
      <c r="AF334">
        <v>0</v>
      </c>
      <c r="AG334" t="s">
        <v>1213</v>
      </c>
      <c r="AH334" t="s">
        <v>101</v>
      </c>
    </row>
    <row r="335" spans="1:34" x14ac:dyDescent="0.25">
      <c r="A335">
        <v>21353</v>
      </c>
      <c r="B335" t="s">
        <v>2552</v>
      </c>
      <c r="C335" t="s">
        <v>1831</v>
      </c>
      <c r="D335">
        <v>2014</v>
      </c>
      <c r="E335" t="s">
        <v>1128</v>
      </c>
      <c r="F335" s="8">
        <v>42117</v>
      </c>
      <c r="G335" s="1">
        <v>0.33333333333333331</v>
      </c>
      <c r="H335">
        <v>11365</v>
      </c>
      <c r="I335" s="8">
        <v>42117</v>
      </c>
      <c r="J335" s="1">
        <v>0.72916666666666663</v>
      </c>
      <c r="K335">
        <v>11365</v>
      </c>
      <c r="L335">
        <v>1</v>
      </c>
      <c r="M335" t="s">
        <v>2553</v>
      </c>
      <c r="O335" t="s">
        <v>15</v>
      </c>
      <c r="P335" t="s">
        <v>2554</v>
      </c>
      <c r="Q335">
        <v>30503399837</v>
      </c>
      <c r="R335" t="s">
        <v>2555</v>
      </c>
      <c r="S335" t="s">
        <v>5</v>
      </c>
      <c r="T335">
        <v>3300</v>
      </c>
      <c r="U335" t="s">
        <v>6</v>
      </c>
      <c r="V335" t="s">
        <v>7</v>
      </c>
      <c r="W335">
        <v>376</v>
      </c>
      <c r="X335">
        <v>4465000</v>
      </c>
      <c r="Y335" t="s">
        <v>2556</v>
      </c>
      <c r="Z335">
        <v>9</v>
      </c>
      <c r="AA335">
        <v>42727</v>
      </c>
      <c r="AB335">
        <v>149545</v>
      </c>
      <c r="AC335">
        <v>0</v>
      </c>
      <c r="AD335">
        <v>350</v>
      </c>
      <c r="AE335">
        <v>84475</v>
      </c>
      <c r="AF335">
        <v>0</v>
      </c>
      <c r="AG335" t="s">
        <v>1213</v>
      </c>
      <c r="AH335" t="s">
        <v>1722</v>
      </c>
    </row>
    <row r="336" spans="1:34" x14ac:dyDescent="0.25">
      <c r="A336">
        <v>21352</v>
      </c>
      <c r="B336" t="s">
        <v>1612</v>
      </c>
      <c r="C336" t="s">
        <v>1162</v>
      </c>
      <c r="D336">
        <v>2012</v>
      </c>
      <c r="E336" t="s">
        <v>1128</v>
      </c>
      <c r="F336" s="8">
        <v>42117</v>
      </c>
      <c r="G336" s="1">
        <v>0.37222222222222223</v>
      </c>
      <c r="H336">
        <v>68032</v>
      </c>
      <c r="I336" s="8">
        <v>42117</v>
      </c>
      <c r="J336" s="1">
        <v>0.5</v>
      </c>
      <c r="K336">
        <v>68032</v>
      </c>
      <c r="L336">
        <v>1</v>
      </c>
      <c r="M336" t="s">
        <v>919</v>
      </c>
      <c r="O336" t="s">
        <v>15</v>
      </c>
      <c r="P336" t="s">
        <v>916</v>
      </c>
      <c r="Q336">
        <v>30645622169</v>
      </c>
      <c r="R336" t="s">
        <v>917</v>
      </c>
      <c r="S336" t="s">
        <v>675</v>
      </c>
      <c r="T336">
        <v>3302</v>
      </c>
      <c r="U336" t="s">
        <v>88</v>
      </c>
      <c r="V336" t="s">
        <v>7</v>
      </c>
      <c r="W336">
        <v>3786</v>
      </c>
      <c r="X336">
        <v>420349</v>
      </c>
      <c r="Z336">
        <v>9</v>
      </c>
      <c r="AA336">
        <v>42727</v>
      </c>
      <c r="AB336">
        <v>64091</v>
      </c>
      <c r="AC336">
        <v>0</v>
      </c>
      <c r="AD336">
        <v>150</v>
      </c>
      <c r="AE336">
        <v>250109</v>
      </c>
      <c r="AF336">
        <v>0</v>
      </c>
      <c r="AG336" t="s">
        <v>1213</v>
      </c>
      <c r="AH336" t="s">
        <v>10</v>
      </c>
    </row>
    <row r="337" spans="1:34" x14ac:dyDescent="0.25">
      <c r="A337">
        <v>21351</v>
      </c>
      <c r="B337" t="s">
        <v>2149</v>
      </c>
      <c r="C337" t="s">
        <v>2150</v>
      </c>
      <c r="D337">
        <v>2014</v>
      </c>
      <c r="E337" t="s">
        <v>1128</v>
      </c>
      <c r="F337" s="8">
        <v>42117</v>
      </c>
      <c r="G337" s="1">
        <v>0.33333333333333331</v>
      </c>
      <c r="H337">
        <v>20227</v>
      </c>
      <c r="I337" s="8">
        <v>42117</v>
      </c>
      <c r="J337" s="1">
        <v>0.72916666666666663</v>
      </c>
      <c r="K337">
        <v>20227</v>
      </c>
      <c r="L337">
        <v>1</v>
      </c>
      <c r="M337" t="s">
        <v>2557</v>
      </c>
      <c r="O337" t="s">
        <v>15</v>
      </c>
      <c r="P337" t="s">
        <v>2152</v>
      </c>
      <c r="Q337">
        <v>30714402362</v>
      </c>
      <c r="R337" t="s">
        <v>2153</v>
      </c>
      <c r="S337" t="s">
        <v>5</v>
      </c>
      <c r="T337">
        <v>3300</v>
      </c>
      <c r="U337" t="s">
        <v>6</v>
      </c>
      <c r="V337" t="s">
        <v>7</v>
      </c>
      <c r="W337">
        <v>376</v>
      </c>
      <c r="X337">
        <v>154292121</v>
      </c>
      <c r="Z337">
        <v>9</v>
      </c>
      <c r="AA337">
        <v>42727</v>
      </c>
      <c r="AB337">
        <v>158090</v>
      </c>
      <c r="AC337">
        <v>0</v>
      </c>
      <c r="AD337">
        <v>370</v>
      </c>
      <c r="AE337">
        <v>556417</v>
      </c>
      <c r="AF337">
        <v>139644</v>
      </c>
      <c r="AG337" t="s">
        <v>1213</v>
      </c>
      <c r="AH337" t="s">
        <v>1722</v>
      </c>
    </row>
    <row r="338" spans="1:34" x14ac:dyDescent="0.25">
      <c r="A338">
        <v>21350</v>
      </c>
      <c r="B338" t="s">
        <v>2547</v>
      </c>
      <c r="C338" t="s">
        <v>1859</v>
      </c>
      <c r="D338">
        <v>2013</v>
      </c>
      <c r="E338" t="s">
        <v>1128</v>
      </c>
      <c r="F338" s="8">
        <v>42116</v>
      </c>
      <c r="G338" s="1">
        <v>0.6875</v>
      </c>
      <c r="H338">
        <v>119520</v>
      </c>
      <c r="I338" s="8">
        <v>42116</v>
      </c>
      <c r="J338" s="1">
        <v>0.75</v>
      </c>
      <c r="K338">
        <v>119520</v>
      </c>
      <c r="L338">
        <v>1</v>
      </c>
      <c r="M338" t="s">
        <v>2558</v>
      </c>
      <c r="O338" t="s">
        <v>15</v>
      </c>
      <c r="P338" t="s">
        <v>1861</v>
      </c>
      <c r="Q338">
        <v>30586889199</v>
      </c>
      <c r="R338" t="s">
        <v>1862</v>
      </c>
      <c r="S338" t="s">
        <v>331</v>
      </c>
      <c r="T338">
        <v>3400</v>
      </c>
      <c r="U338" t="s">
        <v>88</v>
      </c>
      <c r="V338" t="s">
        <v>7</v>
      </c>
      <c r="W338" t="s">
        <v>1863</v>
      </c>
      <c r="X338">
        <v>456458</v>
      </c>
      <c r="Z338">
        <v>9</v>
      </c>
      <c r="AA338">
        <v>42727</v>
      </c>
      <c r="AB338">
        <v>85454</v>
      </c>
      <c r="AC338">
        <v>0</v>
      </c>
      <c r="AD338">
        <v>200</v>
      </c>
      <c r="AE338">
        <v>74178</v>
      </c>
      <c r="AF338">
        <v>0</v>
      </c>
      <c r="AG338" t="s">
        <v>1213</v>
      </c>
      <c r="AH338" t="s">
        <v>101</v>
      </c>
    </row>
    <row r="339" spans="1:34" x14ac:dyDescent="0.25">
      <c r="A339">
        <v>21345</v>
      </c>
      <c r="B339" t="s">
        <v>1982</v>
      </c>
      <c r="C339" t="s">
        <v>1795</v>
      </c>
      <c r="D339">
        <v>2010</v>
      </c>
      <c r="E339" t="s">
        <v>1128</v>
      </c>
      <c r="F339" s="8">
        <v>42116</v>
      </c>
      <c r="G339" s="1">
        <v>0.33333333333333331</v>
      </c>
      <c r="H339">
        <v>90017</v>
      </c>
      <c r="I339" s="8">
        <v>42116</v>
      </c>
      <c r="J339" s="1">
        <v>0.5</v>
      </c>
      <c r="K339">
        <v>90017</v>
      </c>
      <c r="L339">
        <v>1</v>
      </c>
      <c r="M339" t="s">
        <v>2559</v>
      </c>
      <c r="O339" t="s">
        <v>15</v>
      </c>
      <c r="P339" t="s">
        <v>1983</v>
      </c>
      <c r="Q339">
        <v>20179522633</v>
      </c>
      <c r="R339" t="s">
        <v>1984</v>
      </c>
      <c r="S339" t="s">
        <v>803</v>
      </c>
      <c r="T339">
        <v>3334</v>
      </c>
      <c r="U339" t="s">
        <v>6</v>
      </c>
      <c r="V339" t="s">
        <v>7</v>
      </c>
      <c r="W339">
        <v>3743</v>
      </c>
      <c r="X339">
        <v>476384</v>
      </c>
      <c r="Y339" t="s">
        <v>1985</v>
      </c>
      <c r="Z339">
        <v>9</v>
      </c>
      <c r="AA339">
        <v>42727</v>
      </c>
      <c r="AB339">
        <v>192272</v>
      </c>
      <c r="AC339">
        <v>0</v>
      </c>
      <c r="AD339">
        <v>450</v>
      </c>
      <c r="AE339">
        <v>590470</v>
      </c>
      <c r="AF339">
        <v>35253</v>
      </c>
      <c r="AG339" t="s">
        <v>1213</v>
      </c>
      <c r="AH339" t="s">
        <v>1722</v>
      </c>
    </row>
    <row r="340" spans="1:34" x14ac:dyDescent="0.25">
      <c r="A340">
        <v>21343</v>
      </c>
      <c r="B340" t="s">
        <v>1473</v>
      </c>
      <c r="C340" t="s">
        <v>1143</v>
      </c>
      <c r="D340">
        <v>2010</v>
      </c>
      <c r="E340" t="s">
        <v>1128</v>
      </c>
      <c r="F340" s="8">
        <v>42115</v>
      </c>
      <c r="G340" s="1">
        <v>0.60625000000000007</v>
      </c>
      <c r="H340">
        <v>207196</v>
      </c>
      <c r="I340" s="8">
        <v>42115</v>
      </c>
      <c r="J340" s="1">
        <v>0.70833333333333337</v>
      </c>
      <c r="K340">
        <v>207196</v>
      </c>
      <c r="L340">
        <v>1</v>
      </c>
      <c r="M340" t="s">
        <v>199</v>
      </c>
      <c r="O340" t="s">
        <v>15</v>
      </c>
      <c r="P340" t="s">
        <v>369</v>
      </c>
      <c r="Q340">
        <v>30687917282</v>
      </c>
      <c r="R340" t="s">
        <v>370</v>
      </c>
      <c r="S340" t="s">
        <v>278</v>
      </c>
      <c r="T340">
        <v>3364</v>
      </c>
      <c r="U340" t="s">
        <v>6</v>
      </c>
      <c r="V340" t="s">
        <v>7</v>
      </c>
      <c r="W340">
        <v>3755</v>
      </c>
      <c r="X340">
        <v>460677</v>
      </c>
      <c r="Y340" t="s">
        <v>1475</v>
      </c>
      <c r="Z340">
        <v>9</v>
      </c>
      <c r="AA340">
        <v>48471</v>
      </c>
      <c r="AB340">
        <v>67859</v>
      </c>
      <c r="AC340">
        <v>0</v>
      </c>
      <c r="AD340">
        <v>140</v>
      </c>
      <c r="AE340">
        <v>400552</v>
      </c>
      <c r="AF340">
        <v>0</v>
      </c>
      <c r="AG340" t="s">
        <v>1213</v>
      </c>
      <c r="AH340" t="s">
        <v>10</v>
      </c>
    </row>
    <row r="341" spans="1:34" x14ac:dyDescent="0.25">
      <c r="A341">
        <v>21342</v>
      </c>
      <c r="B341" t="s">
        <v>2560</v>
      </c>
      <c r="C341" t="s">
        <v>1805</v>
      </c>
      <c r="D341">
        <v>2014</v>
      </c>
      <c r="E341" t="s">
        <v>1128</v>
      </c>
      <c r="F341" s="8">
        <v>42115</v>
      </c>
      <c r="G341" s="1">
        <v>0.58333333333333337</v>
      </c>
      <c r="H341">
        <v>66565</v>
      </c>
      <c r="I341" s="8">
        <v>42115</v>
      </c>
      <c r="J341" s="1">
        <v>0.75</v>
      </c>
      <c r="K341">
        <v>66565</v>
      </c>
      <c r="L341">
        <v>1</v>
      </c>
      <c r="M341" t="s">
        <v>2561</v>
      </c>
      <c r="O341" t="s">
        <v>15</v>
      </c>
      <c r="P341" t="s">
        <v>1883</v>
      </c>
      <c r="Q341">
        <v>30612310900</v>
      </c>
      <c r="R341" t="s">
        <v>1884</v>
      </c>
      <c r="S341" t="s">
        <v>202</v>
      </c>
      <c r="T341">
        <v>3364</v>
      </c>
      <c r="U341" t="s">
        <v>6</v>
      </c>
      <c r="V341" t="s">
        <v>7</v>
      </c>
      <c r="W341">
        <v>3755</v>
      </c>
      <c r="X341">
        <v>470179</v>
      </c>
      <c r="Y341" t="s">
        <v>1885</v>
      </c>
      <c r="Z341">
        <v>9</v>
      </c>
      <c r="AA341">
        <v>42727</v>
      </c>
      <c r="AB341">
        <v>111090</v>
      </c>
      <c r="AC341">
        <v>0</v>
      </c>
      <c r="AD341">
        <v>260</v>
      </c>
      <c r="AE341">
        <v>281555</v>
      </c>
      <c r="AF341">
        <v>117510</v>
      </c>
      <c r="AG341" t="s">
        <v>1213</v>
      </c>
      <c r="AH341" t="s">
        <v>101</v>
      </c>
    </row>
    <row r="342" spans="1:34" x14ac:dyDescent="0.25">
      <c r="A342">
        <v>21341</v>
      </c>
      <c r="B342" t="s">
        <v>2562</v>
      </c>
      <c r="C342">
        <v>2636</v>
      </c>
      <c r="D342">
        <v>2014</v>
      </c>
      <c r="E342" t="s">
        <v>1128</v>
      </c>
      <c r="F342" s="8">
        <v>42115</v>
      </c>
      <c r="G342" s="1">
        <v>0.41666666666666669</v>
      </c>
      <c r="H342">
        <v>9688</v>
      </c>
      <c r="I342" s="8">
        <v>42115</v>
      </c>
      <c r="J342" s="1">
        <v>0.75486111111111109</v>
      </c>
      <c r="K342">
        <v>9688</v>
      </c>
      <c r="L342">
        <v>1</v>
      </c>
      <c r="M342" t="s">
        <v>2563</v>
      </c>
      <c r="O342" t="s">
        <v>15</v>
      </c>
      <c r="P342" t="s">
        <v>153</v>
      </c>
      <c r="Q342">
        <v>30672529073</v>
      </c>
      <c r="R342" t="s">
        <v>1598</v>
      </c>
      <c r="S342" t="s">
        <v>5</v>
      </c>
      <c r="T342">
        <v>3300</v>
      </c>
      <c r="U342" t="s">
        <v>6</v>
      </c>
      <c r="V342" t="s">
        <v>7</v>
      </c>
      <c r="W342">
        <v>376</v>
      </c>
      <c r="X342">
        <v>154370725</v>
      </c>
      <c r="Y342" t="s">
        <v>1455</v>
      </c>
      <c r="Z342">
        <v>9</v>
      </c>
      <c r="AA342">
        <v>42727</v>
      </c>
      <c r="AB342">
        <v>12818</v>
      </c>
      <c r="AC342">
        <v>0</v>
      </c>
      <c r="AD342">
        <v>30</v>
      </c>
      <c r="AE342">
        <v>4589591</v>
      </c>
      <c r="AF342">
        <v>0</v>
      </c>
      <c r="AG342" t="s">
        <v>1213</v>
      </c>
      <c r="AH342" t="s">
        <v>101</v>
      </c>
    </row>
    <row r="343" spans="1:34" x14ac:dyDescent="0.25">
      <c r="A343">
        <v>21340</v>
      </c>
      <c r="B343" t="s">
        <v>1479</v>
      </c>
      <c r="C343" t="s">
        <v>1145</v>
      </c>
      <c r="D343">
        <v>2011</v>
      </c>
      <c r="E343" t="s">
        <v>1128</v>
      </c>
      <c r="F343" s="8">
        <v>42115</v>
      </c>
      <c r="G343" s="1">
        <v>0.48055555555555557</v>
      </c>
      <c r="H343">
        <v>26073</v>
      </c>
      <c r="I343" s="8">
        <v>42115</v>
      </c>
      <c r="J343" s="1">
        <v>0.75</v>
      </c>
      <c r="K343">
        <v>26073</v>
      </c>
      <c r="L343">
        <v>1</v>
      </c>
      <c r="M343" t="s">
        <v>524</v>
      </c>
      <c r="O343" t="s">
        <v>15</v>
      </c>
      <c r="P343" t="s">
        <v>525</v>
      </c>
      <c r="Q343">
        <v>33672410199</v>
      </c>
      <c r="R343" t="s">
        <v>526</v>
      </c>
      <c r="S343" t="s">
        <v>5</v>
      </c>
      <c r="T343">
        <v>3300</v>
      </c>
      <c r="U343" t="s">
        <v>6</v>
      </c>
      <c r="V343" t="s">
        <v>7</v>
      </c>
      <c r="W343">
        <v>376</v>
      </c>
      <c r="X343">
        <v>4468100</v>
      </c>
      <c r="Y343" t="s">
        <v>527</v>
      </c>
      <c r="Z343">
        <v>9</v>
      </c>
      <c r="AA343">
        <v>48471</v>
      </c>
      <c r="AB343">
        <v>48471</v>
      </c>
      <c r="AC343">
        <v>0</v>
      </c>
      <c r="AD343">
        <v>100</v>
      </c>
      <c r="AE343">
        <v>448852</v>
      </c>
      <c r="AF343">
        <v>0</v>
      </c>
      <c r="AG343" t="s">
        <v>1213</v>
      </c>
      <c r="AH343" t="s">
        <v>10</v>
      </c>
    </row>
    <row r="344" spans="1:34" x14ac:dyDescent="0.25">
      <c r="A344">
        <v>21337</v>
      </c>
      <c r="B344" t="s">
        <v>2066</v>
      </c>
      <c r="C344" t="s">
        <v>2067</v>
      </c>
      <c r="D344">
        <v>2008</v>
      </c>
      <c r="E344" t="s">
        <v>1128</v>
      </c>
      <c r="F344" s="8">
        <v>42115</v>
      </c>
      <c r="G344" s="1">
        <v>0.4284722222222222</v>
      </c>
      <c r="H344">
        <v>596855</v>
      </c>
      <c r="I344" s="8">
        <v>42115</v>
      </c>
      <c r="J344" s="1">
        <v>0.4284722222222222</v>
      </c>
      <c r="K344">
        <v>596855</v>
      </c>
      <c r="L344">
        <v>1</v>
      </c>
      <c r="M344" t="s">
        <v>2564</v>
      </c>
      <c r="O344" t="s">
        <v>15</v>
      </c>
      <c r="P344" t="s">
        <v>2069</v>
      </c>
      <c r="Q344">
        <v>30626296250</v>
      </c>
      <c r="R344" t="s">
        <v>2070</v>
      </c>
      <c r="S344" t="s">
        <v>183</v>
      </c>
      <c r="T344">
        <v>3304</v>
      </c>
      <c r="U344" t="s">
        <v>6</v>
      </c>
      <c r="V344" t="s">
        <v>7</v>
      </c>
      <c r="W344">
        <v>376</v>
      </c>
      <c r="X344">
        <v>4482223</v>
      </c>
      <c r="Z344">
        <v>9</v>
      </c>
      <c r="AA344">
        <v>42727</v>
      </c>
      <c r="AB344">
        <v>256362</v>
      </c>
      <c r="AC344">
        <v>0</v>
      </c>
      <c r="AD344">
        <v>600</v>
      </c>
      <c r="AE344">
        <v>0</v>
      </c>
      <c r="AF344">
        <v>0</v>
      </c>
      <c r="AG344" t="s">
        <v>1213</v>
      </c>
      <c r="AH344" t="s">
        <v>1841</v>
      </c>
    </row>
    <row r="345" spans="1:34" x14ac:dyDescent="0.25">
      <c r="A345">
        <v>21336</v>
      </c>
      <c r="B345" t="s">
        <v>2565</v>
      </c>
      <c r="C345" t="s">
        <v>2566</v>
      </c>
      <c r="D345">
        <v>2006</v>
      </c>
      <c r="E345" t="s">
        <v>1128</v>
      </c>
      <c r="F345" s="8">
        <v>42115</v>
      </c>
      <c r="G345" s="1">
        <v>0.33333333333333331</v>
      </c>
      <c r="H345">
        <v>294475</v>
      </c>
      <c r="I345" s="8">
        <v>42115</v>
      </c>
      <c r="J345" s="1">
        <v>0.75</v>
      </c>
      <c r="K345">
        <v>294475</v>
      </c>
      <c r="L345">
        <v>1</v>
      </c>
      <c r="M345" t="s">
        <v>2567</v>
      </c>
      <c r="O345" t="s">
        <v>2</v>
      </c>
      <c r="P345" t="s">
        <v>2568</v>
      </c>
      <c r="Q345">
        <v>30561672942</v>
      </c>
      <c r="R345" t="s">
        <v>2569</v>
      </c>
      <c r="S345" t="s">
        <v>5</v>
      </c>
      <c r="U345" t="s">
        <v>6</v>
      </c>
      <c r="V345" t="s">
        <v>7</v>
      </c>
      <c r="W345">
        <v>376</v>
      </c>
      <c r="X345">
        <v>154655371</v>
      </c>
      <c r="Z345">
        <v>9</v>
      </c>
      <c r="AA345">
        <v>42727</v>
      </c>
      <c r="AB345">
        <v>55545</v>
      </c>
      <c r="AC345">
        <v>0</v>
      </c>
      <c r="AD345">
        <v>130</v>
      </c>
      <c r="AE345">
        <v>1047341</v>
      </c>
      <c r="AF345">
        <v>0</v>
      </c>
      <c r="AG345" t="s">
        <v>1213</v>
      </c>
      <c r="AH345" t="s">
        <v>1722</v>
      </c>
    </row>
    <row r="346" spans="1:34" x14ac:dyDescent="0.25">
      <c r="A346">
        <v>21333</v>
      </c>
      <c r="B346" t="s">
        <v>2570</v>
      </c>
      <c r="C346">
        <v>1417</v>
      </c>
      <c r="D346">
        <v>2005</v>
      </c>
      <c r="E346" t="s">
        <v>1128</v>
      </c>
      <c r="F346" s="8">
        <v>42115</v>
      </c>
      <c r="G346" s="1">
        <v>0.33333333333333331</v>
      </c>
      <c r="H346">
        <v>75616</v>
      </c>
      <c r="I346" s="8">
        <v>42115</v>
      </c>
      <c r="J346" s="1">
        <v>0.75</v>
      </c>
      <c r="K346">
        <v>75616</v>
      </c>
      <c r="L346">
        <v>1</v>
      </c>
      <c r="M346" t="s">
        <v>2571</v>
      </c>
      <c r="O346" t="s">
        <v>15</v>
      </c>
      <c r="P346" t="s">
        <v>2572</v>
      </c>
      <c r="Q346">
        <v>30508834973</v>
      </c>
      <c r="R346" t="s">
        <v>2573</v>
      </c>
      <c r="S346" t="s">
        <v>5</v>
      </c>
      <c r="T346">
        <v>3300</v>
      </c>
      <c r="U346" t="s">
        <v>6</v>
      </c>
      <c r="V346" t="s">
        <v>7</v>
      </c>
      <c r="W346">
        <v>376</v>
      </c>
      <c r="X346">
        <v>4422077</v>
      </c>
      <c r="Z346">
        <v>9</v>
      </c>
      <c r="AA346">
        <v>42727</v>
      </c>
      <c r="AB346">
        <v>854540</v>
      </c>
      <c r="AC346">
        <v>3146</v>
      </c>
      <c r="AD346">
        <v>2000</v>
      </c>
      <c r="AE346">
        <v>3977939</v>
      </c>
      <c r="AF346">
        <v>0</v>
      </c>
      <c r="AG346" t="s">
        <v>1213</v>
      </c>
      <c r="AH346" t="s">
        <v>1841</v>
      </c>
    </row>
    <row r="347" spans="1:34" x14ac:dyDescent="0.25">
      <c r="A347">
        <v>21332</v>
      </c>
      <c r="B347" t="s">
        <v>1673</v>
      </c>
      <c r="C347" t="s">
        <v>1162</v>
      </c>
      <c r="D347">
        <v>2012</v>
      </c>
      <c r="E347" t="s">
        <v>1128</v>
      </c>
      <c r="F347" s="8">
        <v>42114</v>
      </c>
      <c r="G347" s="1">
        <v>0.63124999999999998</v>
      </c>
      <c r="H347">
        <v>52121</v>
      </c>
      <c r="I347" s="8">
        <v>42114</v>
      </c>
      <c r="J347" s="1">
        <v>0.75</v>
      </c>
      <c r="K347">
        <v>52121</v>
      </c>
      <c r="L347">
        <v>1</v>
      </c>
      <c r="M347" t="s">
        <v>466</v>
      </c>
      <c r="O347" t="s">
        <v>15</v>
      </c>
      <c r="P347" t="s">
        <v>467</v>
      </c>
      <c r="Q347">
        <v>30687896226</v>
      </c>
      <c r="R347" t="s">
        <v>468</v>
      </c>
      <c r="S347" t="s">
        <v>79</v>
      </c>
      <c r="T347">
        <v>3360</v>
      </c>
      <c r="U347" t="s">
        <v>6</v>
      </c>
      <c r="V347" t="s">
        <v>7</v>
      </c>
      <c r="W347">
        <v>3755</v>
      </c>
      <c r="X347">
        <v>424900</v>
      </c>
      <c r="Z347">
        <v>9</v>
      </c>
      <c r="AA347">
        <v>48471</v>
      </c>
      <c r="AB347">
        <v>58165</v>
      </c>
      <c r="AC347">
        <v>233999</v>
      </c>
      <c r="AD347">
        <v>120</v>
      </c>
      <c r="AE347">
        <v>14491106</v>
      </c>
      <c r="AF347">
        <v>0</v>
      </c>
      <c r="AG347" t="s">
        <v>1213</v>
      </c>
      <c r="AH347" t="s">
        <v>10</v>
      </c>
    </row>
    <row r="348" spans="1:34" x14ac:dyDescent="0.25">
      <c r="A348">
        <v>21331</v>
      </c>
      <c r="B348" t="s">
        <v>2574</v>
      </c>
      <c r="C348" t="s">
        <v>1805</v>
      </c>
      <c r="D348">
        <v>2013</v>
      </c>
      <c r="E348" t="s">
        <v>1128</v>
      </c>
      <c r="F348" s="8">
        <v>42114</v>
      </c>
      <c r="G348" s="1">
        <v>0.6020833333333333</v>
      </c>
      <c r="H348">
        <v>229003</v>
      </c>
      <c r="I348" s="8">
        <v>42114</v>
      </c>
      <c r="J348" s="1">
        <v>0.75</v>
      </c>
      <c r="K348">
        <v>229003</v>
      </c>
      <c r="L348">
        <v>1</v>
      </c>
      <c r="M348" t="s">
        <v>2575</v>
      </c>
      <c r="O348" t="s">
        <v>15</v>
      </c>
      <c r="P348" t="s">
        <v>1883</v>
      </c>
      <c r="Q348">
        <v>30612310900</v>
      </c>
      <c r="R348" t="s">
        <v>1884</v>
      </c>
      <c r="S348" t="s">
        <v>202</v>
      </c>
      <c r="T348">
        <v>3364</v>
      </c>
      <c r="U348" t="s">
        <v>6</v>
      </c>
      <c r="V348" t="s">
        <v>7</v>
      </c>
      <c r="W348">
        <v>3755</v>
      </c>
      <c r="X348">
        <v>470179</v>
      </c>
      <c r="Y348" t="s">
        <v>1885</v>
      </c>
      <c r="Z348">
        <v>9</v>
      </c>
      <c r="AA348">
        <v>42727</v>
      </c>
      <c r="AB348">
        <v>140999</v>
      </c>
      <c r="AC348">
        <v>0</v>
      </c>
      <c r="AD348">
        <v>330</v>
      </c>
      <c r="AE348">
        <v>323011</v>
      </c>
      <c r="AF348">
        <v>117510</v>
      </c>
      <c r="AG348" t="s">
        <v>1213</v>
      </c>
      <c r="AH348" t="s">
        <v>101</v>
      </c>
    </row>
    <row r="349" spans="1:34" x14ac:dyDescent="0.25">
      <c r="A349">
        <v>21330</v>
      </c>
      <c r="B349" t="s">
        <v>2576</v>
      </c>
      <c r="C349">
        <v>710</v>
      </c>
      <c r="D349">
        <v>2014</v>
      </c>
      <c r="E349" t="s">
        <v>1128</v>
      </c>
      <c r="F349" s="8">
        <v>42114</v>
      </c>
      <c r="G349" s="1">
        <v>0.33333333333333331</v>
      </c>
      <c r="H349">
        <v>13616</v>
      </c>
      <c r="I349" s="8">
        <v>42114</v>
      </c>
      <c r="J349" s="1">
        <v>0.54166666666666663</v>
      </c>
      <c r="K349">
        <v>13616</v>
      </c>
      <c r="L349">
        <v>1</v>
      </c>
      <c r="M349" t="s">
        <v>2577</v>
      </c>
      <c r="O349" t="s">
        <v>15</v>
      </c>
      <c r="P349" t="s">
        <v>2420</v>
      </c>
      <c r="Q349">
        <v>30708243910</v>
      </c>
      <c r="R349" t="s">
        <v>2421</v>
      </c>
      <c r="S349" t="s">
        <v>5</v>
      </c>
      <c r="T349">
        <v>3300</v>
      </c>
      <c r="U349" t="s">
        <v>6</v>
      </c>
      <c r="V349" t="s">
        <v>7</v>
      </c>
      <c r="W349">
        <v>376</v>
      </c>
      <c r="X349">
        <v>154209720</v>
      </c>
      <c r="Y349" t="s">
        <v>1455</v>
      </c>
      <c r="Z349">
        <v>9</v>
      </c>
      <c r="AA349">
        <v>42727</v>
      </c>
      <c r="AB349">
        <v>140999</v>
      </c>
      <c r="AC349">
        <v>0</v>
      </c>
      <c r="AD349">
        <v>330</v>
      </c>
      <c r="AE349">
        <v>152211</v>
      </c>
      <c r="AF349">
        <v>35253</v>
      </c>
      <c r="AG349" t="s">
        <v>1213</v>
      </c>
      <c r="AH349" t="s">
        <v>101</v>
      </c>
    </row>
    <row r="350" spans="1:34" x14ac:dyDescent="0.25">
      <c r="A350">
        <v>21328</v>
      </c>
      <c r="B350" t="s">
        <v>1937</v>
      </c>
      <c r="C350" t="s">
        <v>1938</v>
      </c>
      <c r="D350">
        <v>2012</v>
      </c>
      <c r="E350" t="s">
        <v>1128</v>
      </c>
      <c r="F350" s="8">
        <v>42114</v>
      </c>
      <c r="G350" s="1">
        <v>0.34375</v>
      </c>
      <c r="H350">
        <v>418811</v>
      </c>
      <c r="I350" s="8">
        <v>42115</v>
      </c>
      <c r="J350" s="1">
        <v>0.75</v>
      </c>
      <c r="K350">
        <v>418811</v>
      </c>
      <c r="L350">
        <v>1</v>
      </c>
      <c r="M350" t="s">
        <v>2578</v>
      </c>
      <c r="O350" t="s">
        <v>15</v>
      </c>
      <c r="P350" t="s">
        <v>1939</v>
      </c>
      <c r="Q350">
        <v>20077063111</v>
      </c>
      <c r="R350" t="s">
        <v>1940</v>
      </c>
      <c r="S350" t="s">
        <v>142</v>
      </c>
      <c r="T350">
        <v>3315</v>
      </c>
      <c r="U350" t="s">
        <v>6</v>
      </c>
      <c r="V350" t="s">
        <v>7</v>
      </c>
      <c r="W350">
        <v>3754</v>
      </c>
      <c r="X350">
        <v>454303</v>
      </c>
      <c r="Z350">
        <v>9</v>
      </c>
      <c r="AA350">
        <v>42727</v>
      </c>
      <c r="AB350">
        <v>350361</v>
      </c>
      <c r="AC350">
        <v>0</v>
      </c>
      <c r="AD350">
        <v>820</v>
      </c>
      <c r="AE350">
        <v>877116</v>
      </c>
      <c r="AF350">
        <v>156680</v>
      </c>
      <c r="AG350" t="s">
        <v>1213</v>
      </c>
      <c r="AH350" t="s">
        <v>101</v>
      </c>
    </row>
    <row r="351" spans="1:34" x14ac:dyDescent="0.25">
      <c r="A351">
        <v>21327</v>
      </c>
      <c r="B351" t="s">
        <v>1615</v>
      </c>
      <c r="C351" t="s">
        <v>1159</v>
      </c>
      <c r="D351">
        <v>2013</v>
      </c>
      <c r="E351" t="s">
        <v>1128</v>
      </c>
      <c r="F351" s="8">
        <v>42114</v>
      </c>
      <c r="G351" s="1">
        <v>0.33333333333333331</v>
      </c>
      <c r="H351">
        <v>42338</v>
      </c>
      <c r="I351" s="8">
        <v>42114</v>
      </c>
      <c r="J351" s="1">
        <v>0.66666666666666663</v>
      </c>
      <c r="K351">
        <v>42338</v>
      </c>
      <c r="L351">
        <v>1</v>
      </c>
      <c r="M351" t="s">
        <v>346</v>
      </c>
      <c r="O351" t="s">
        <v>2</v>
      </c>
      <c r="P351" t="s">
        <v>899</v>
      </c>
      <c r="Q351">
        <v>11111111</v>
      </c>
      <c r="R351" t="s">
        <v>900</v>
      </c>
      <c r="S351" t="s">
        <v>5</v>
      </c>
      <c r="T351">
        <v>3300</v>
      </c>
      <c r="U351" t="s">
        <v>6</v>
      </c>
      <c r="V351" t="s">
        <v>7</v>
      </c>
      <c r="W351">
        <v>376</v>
      </c>
      <c r="X351">
        <v>4431838</v>
      </c>
      <c r="Z351">
        <v>9</v>
      </c>
      <c r="AA351">
        <v>48471</v>
      </c>
      <c r="AB351">
        <v>111483</v>
      </c>
      <c r="AC351">
        <v>0</v>
      </c>
      <c r="AD351">
        <v>230</v>
      </c>
      <c r="AE351">
        <v>245383</v>
      </c>
      <c r="AF351">
        <v>0</v>
      </c>
      <c r="AG351" t="s">
        <v>1213</v>
      </c>
      <c r="AH351" t="s">
        <v>10</v>
      </c>
    </row>
    <row r="352" spans="1:34" x14ac:dyDescent="0.25">
      <c r="A352">
        <v>21326</v>
      </c>
      <c r="B352" t="s">
        <v>1636</v>
      </c>
      <c r="C352" t="s">
        <v>1159</v>
      </c>
      <c r="D352">
        <v>2012</v>
      </c>
      <c r="E352" t="s">
        <v>1128</v>
      </c>
      <c r="F352" s="8">
        <v>42114</v>
      </c>
      <c r="G352" s="1">
        <v>0.33333333333333331</v>
      </c>
      <c r="H352">
        <v>48041</v>
      </c>
      <c r="I352" s="8">
        <v>42114</v>
      </c>
      <c r="J352" s="1">
        <v>0.54166666666666663</v>
      </c>
      <c r="K352">
        <v>48041</v>
      </c>
      <c r="L352">
        <v>1</v>
      </c>
      <c r="M352" t="s">
        <v>2579</v>
      </c>
      <c r="N352" t="s">
        <v>2580</v>
      </c>
      <c r="O352" t="s">
        <v>15</v>
      </c>
      <c r="P352" t="s">
        <v>581</v>
      </c>
      <c r="Q352">
        <v>27231891779</v>
      </c>
      <c r="R352" t="s">
        <v>1637</v>
      </c>
      <c r="S352" t="s">
        <v>125</v>
      </c>
      <c r="T352">
        <v>3362</v>
      </c>
      <c r="U352" t="s">
        <v>6</v>
      </c>
      <c r="V352" t="s">
        <v>7</v>
      </c>
      <c r="W352">
        <v>3755</v>
      </c>
      <c r="X352">
        <v>499060</v>
      </c>
      <c r="Z352">
        <v>9</v>
      </c>
      <c r="AA352">
        <v>42727</v>
      </c>
      <c r="AB352">
        <v>123908</v>
      </c>
      <c r="AC352">
        <v>0</v>
      </c>
      <c r="AD352">
        <v>290</v>
      </c>
      <c r="AE352">
        <v>251943</v>
      </c>
      <c r="AF352">
        <v>0</v>
      </c>
      <c r="AG352" t="s">
        <v>1213</v>
      </c>
      <c r="AH352" t="s">
        <v>10</v>
      </c>
    </row>
    <row r="353" spans="1:34" x14ac:dyDescent="0.25">
      <c r="A353">
        <v>21325</v>
      </c>
      <c r="B353" t="s">
        <v>2581</v>
      </c>
      <c r="C353" t="s">
        <v>1795</v>
      </c>
      <c r="D353">
        <v>2006</v>
      </c>
      <c r="E353" t="s">
        <v>1128</v>
      </c>
      <c r="F353" s="8">
        <v>42114</v>
      </c>
      <c r="G353" s="1">
        <v>0.33333333333333331</v>
      </c>
      <c r="H353">
        <v>105395</v>
      </c>
      <c r="I353" s="8">
        <v>42114</v>
      </c>
      <c r="J353" s="1">
        <v>0.52083333333333337</v>
      </c>
      <c r="K353">
        <v>105395</v>
      </c>
      <c r="L353">
        <v>1</v>
      </c>
      <c r="M353" t="s">
        <v>2582</v>
      </c>
      <c r="O353" t="s">
        <v>2</v>
      </c>
      <c r="P353" t="s">
        <v>2583</v>
      </c>
      <c r="Q353">
        <v>27106157273</v>
      </c>
      <c r="R353" t="s">
        <v>2584</v>
      </c>
      <c r="S353" t="s">
        <v>501</v>
      </c>
      <c r="T353">
        <v>3308</v>
      </c>
      <c r="U353" t="s">
        <v>6</v>
      </c>
      <c r="V353" t="s">
        <v>7</v>
      </c>
      <c r="W353">
        <v>376</v>
      </c>
      <c r="X353">
        <v>4493335</v>
      </c>
      <c r="Z353">
        <v>9</v>
      </c>
      <c r="AA353">
        <v>42727</v>
      </c>
      <c r="AB353">
        <v>93999</v>
      </c>
      <c r="AC353">
        <v>0</v>
      </c>
      <c r="AD353">
        <v>220</v>
      </c>
      <c r="AE353">
        <v>211158</v>
      </c>
      <c r="AF353">
        <v>35253</v>
      </c>
      <c r="AG353" t="s">
        <v>1213</v>
      </c>
      <c r="AH353" t="s">
        <v>1722</v>
      </c>
    </row>
    <row r="354" spans="1:34" x14ac:dyDescent="0.25">
      <c r="A354">
        <v>21323</v>
      </c>
      <c r="B354" t="s">
        <v>2585</v>
      </c>
      <c r="C354" t="s">
        <v>2586</v>
      </c>
      <c r="D354">
        <v>2013</v>
      </c>
      <c r="E354" t="s">
        <v>1128</v>
      </c>
      <c r="F354" s="8">
        <v>42111</v>
      </c>
      <c r="G354" s="1">
        <v>0.59305555555555556</v>
      </c>
      <c r="H354">
        <v>86204</v>
      </c>
      <c r="I354" s="8">
        <v>42111</v>
      </c>
      <c r="J354" s="1">
        <v>0.59305555555555556</v>
      </c>
      <c r="K354">
        <v>86204</v>
      </c>
      <c r="L354">
        <v>1</v>
      </c>
      <c r="M354" t="s">
        <v>76</v>
      </c>
      <c r="O354" t="s">
        <v>15</v>
      </c>
      <c r="P354" t="s">
        <v>2587</v>
      </c>
      <c r="Q354">
        <v>20140922359</v>
      </c>
      <c r="R354" t="s">
        <v>2588</v>
      </c>
      <c r="S354" t="s">
        <v>278</v>
      </c>
      <c r="T354">
        <v>3364</v>
      </c>
      <c r="U354" t="s">
        <v>6</v>
      </c>
      <c r="V354" t="s">
        <v>7</v>
      </c>
      <c r="W354">
        <v>3755</v>
      </c>
      <c r="X354">
        <v>461049</v>
      </c>
      <c r="Z354">
        <v>9</v>
      </c>
      <c r="AA354">
        <v>42727</v>
      </c>
      <c r="AB354">
        <v>93999</v>
      </c>
      <c r="AC354">
        <v>0</v>
      </c>
      <c r="AD354">
        <v>220</v>
      </c>
      <c r="AE354">
        <v>212465</v>
      </c>
      <c r="AF354">
        <v>139644</v>
      </c>
      <c r="AG354" t="s">
        <v>1213</v>
      </c>
      <c r="AH354" t="s">
        <v>1722</v>
      </c>
    </row>
    <row r="355" spans="1:34" x14ac:dyDescent="0.25">
      <c r="A355">
        <v>21322</v>
      </c>
      <c r="B355" t="s">
        <v>1554</v>
      </c>
      <c r="C355" t="s">
        <v>1155</v>
      </c>
      <c r="D355">
        <v>2011</v>
      </c>
      <c r="E355" t="s">
        <v>1128</v>
      </c>
      <c r="F355" s="8">
        <v>42111</v>
      </c>
      <c r="G355" s="1">
        <v>0.52916666666666667</v>
      </c>
      <c r="H355">
        <v>30913</v>
      </c>
      <c r="I355" s="8">
        <v>42111</v>
      </c>
      <c r="J355" s="1">
        <v>0.52916666666666667</v>
      </c>
      <c r="K355">
        <v>30913</v>
      </c>
      <c r="L355">
        <v>1</v>
      </c>
      <c r="M355" t="s">
        <v>608</v>
      </c>
      <c r="O355" t="s">
        <v>15</v>
      </c>
      <c r="P355" t="s">
        <v>609</v>
      </c>
      <c r="Q355">
        <v>30709021296</v>
      </c>
      <c r="R355" t="s">
        <v>610</v>
      </c>
      <c r="S355" t="s">
        <v>5</v>
      </c>
      <c r="T355">
        <v>3300</v>
      </c>
      <c r="U355" t="s">
        <v>6</v>
      </c>
      <c r="V355" t="s">
        <v>7</v>
      </c>
      <c r="W355">
        <v>376</v>
      </c>
      <c r="X355">
        <v>154516354</v>
      </c>
      <c r="Z355">
        <v>9</v>
      </c>
      <c r="AA355">
        <v>48471</v>
      </c>
      <c r="AB355">
        <v>96942</v>
      </c>
      <c r="AC355">
        <v>0</v>
      </c>
      <c r="AD355">
        <v>200</v>
      </c>
      <c r="AE355">
        <v>328682</v>
      </c>
      <c r="AF355">
        <v>0</v>
      </c>
      <c r="AG355" t="s">
        <v>1213</v>
      </c>
      <c r="AH355" t="s">
        <v>10</v>
      </c>
    </row>
    <row r="356" spans="1:34" x14ac:dyDescent="0.25">
      <c r="A356">
        <v>21319</v>
      </c>
      <c r="B356" t="s">
        <v>1476</v>
      </c>
      <c r="C356" t="s">
        <v>1144</v>
      </c>
      <c r="D356">
        <v>2007</v>
      </c>
      <c r="E356" t="s">
        <v>1128</v>
      </c>
      <c r="F356" s="8">
        <v>42111</v>
      </c>
      <c r="G356" s="1">
        <v>0.33333333333333331</v>
      </c>
      <c r="H356">
        <v>44557</v>
      </c>
      <c r="I356" s="8">
        <v>42111</v>
      </c>
      <c r="J356" s="1">
        <v>0.66666666666666663</v>
      </c>
      <c r="K356">
        <v>44557</v>
      </c>
      <c r="L356">
        <v>1</v>
      </c>
      <c r="M356" t="s">
        <v>429</v>
      </c>
      <c r="O356" t="s">
        <v>15</v>
      </c>
      <c r="P356" t="s">
        <v>2589</v>
      </c>
      <c r="Q356">
        <v>30522250356</v>
      </c>
      <c r="R356" t="s">
        <v>431</v>
      </c>
      <c r="S356" t="s">
        <v>304</v>
      </c>
      <c r="T356">
        <v>3350</v>
      </c>
      <c r="U356" t="s">
        <v>6</v>
      </c>
      <c r="V356" t="s">
        <v>7</v>
      </c>
      <c r="W356">
        <v>3758</v>
      </c>
      <c r="X356">
        <v>422220</v>
      </c>
      <c r="Y356" t="s">
        <v>432</v>
      </c>
      <c r="Z356">
        <v>9</v>
      </c>
      <c r="AA356">
        <v>48471</v>
      </c>
      <c r="AB356">
        <v>87248</v>
      </c>
      <c r="AC356">
        <v>0</v>
      </c>
      <c r="AD356">
        <v>180</v>
      </c>
      <c r="AE356">
        <v>514024</v>
      </c>
      <c r="AF356">
        <v>0</v>
      </c>
      <c r="AG356" t="s">
        <v>1213</v>
      </c>
      <c r="AH356" t="s">
        <v>10</v>
      </c>
    </row>
    <row r="357" spans="1:34" x14ac:dyDescent="0.25">
      <c r="A357">
        <v>21318</v>
      </c>
      <c r="B357" t="s">
        <v>2134</v>
      </c>
      <c r="C357" t="s">
        <v>1837</v>
      </c>
      <c r="D357">
        <v>2014</v>
      </c>
      <c r="E357" t="s">
        <v>1128</v>
      </c>
      <c r="F357" s="8">
        <v>42111</v>
      </c>
      <c r="G357" s="1">
        <v>0.33333333333333331</v>
      </c>
      <c r="H357">
        <v>52230</v>
      </c>
      <c r="I357" s="8">
        <v>42111</v>
      </c>
      <c r="J357" s="1">
        <v>0.70833333333333337</v>
      </c>
      <c r="K357">
        <v>52230</v>
      </c>
      <c r="L357">
        <v>1</v>
      </c>
      <c r="M357" t="s">
        <v>2590</v>
      </c>
      <c r="O357" t="s">
        <v>15</v>
      </c>
      <c r="P357" t="s">
        <v>2135</v>
      </c>
      <c r="Q357">
        <v>30571968734</v>
      </c>
      <c r="R357" t="s">
        <v>2136</v>
      </c>
      <c r="S357" t="s">
        <v>5</v>
      </c>
      <c r="T357">
        <v>3300</v>
      </c>
      <c r="U357" t="s">
        <v>6</v>
      </c>
      <c r="V357" t="s">
        <v>7</v>
      </c>
      <c r="W357">
        <v>376</v>
      </c>
      <c r="X357">
        <v>4402013</v>
      </c>
      <c r="Z357">
        <v>9</v>
      </c>
      <c r="AA357">
        <v>42727</v>
      </c>
      <c r="AB357">
        <v>145272</v>
      </c>
      <c r="AC357">
        <v>0</v>
      </c>
      <c r="AD357">
        <v>340</v>
      </c>
      <c r="AE357">
        <v>198721</v>
      </c>
      <c r="AF357">
        <v>88954</v>
      </c>
      <c r="AG357" t="s">
        <v>1213</v>
      </c>
      <c r="AH357" t="s">
        <v>101</v>
      </c>
    </row>
    <row r="358" spans="1:34" x14ac:dyDescent="0.25">
      <c r="A358">
        <v>21316</v>
      </c>
      <c r="B358" t="s">
        <v>2591</v>
      </c>
      <c r="C358" t="s">
        <v>2101</v>
      </c>
      <c r="D358">
        <v>2014</v>
      </c>
      <c r="E358" t="s">
        <v>1128</v>
      </c>
      <c r="F358" s="8">
        <v>42111</v>
      </c>
      <c r="G358" s="1">
        <v>0.33333333333333331</v>
      </c>
      <c r="H358">
        <v>56433</v>
      </c>
      <c r="I358" s="8">
        <v>42111</v>
      </c>
      <c r="J358" s="1">
        <v>0.75</v>
      </c>
      <c r="K358">
        <v>56433</v>
      </c>
      <c r="L358">
        <v>1</v>
      </c>
      <c r="M358" t="s">
        <v>2592</v>
      </c>
      <c r="O358" t="s">
        <v>15</v>
      </c>
      <c r="P358" t="s">
        <v>2544</v>
      </c>
      <c r="Q358">
        <v>30707748083</v>
      </c>
      <c r="R358" t="s">
        <v>2545</v>
      </c>
      <c r="S358" t="s">
        <v>45</v>
      </c>
      <c r="T358">
        <v>3370</v>
      </c>
      <c r="U358" t="s">
        <v>6</v>
      </c>
      <c r="V358" t="s">
        <v>7</v>
      </c>
      <c r="W358">
        <v>3757</v>
      </c>
      <c r="X358">
        <v>422743</v>
      </c>
      <c r="Z358">
        <v>9</v>
      </c>
      <c r="AA358">
        <v>42727</v>
      </c>
      <c r="AB358">
        <v>136726</v>
      </c>
      <c r="AC358">
        <v>0</v>
      </c>
      <c r="AD358">
        <v>320</v>
      </c>
      <c r="AE358">
        <v>912551</v>
      </c>
      <c r="AF358">
        <v>0</v>
      </c>
      <c r="AG358" t="s">
        <v>1213</v>
      </c>
      <c r="AH358" t="s">
        <v>1722</v>
      </c>
    </row>
    <row r="359" spans="1:34" x14ac:dyDescent="0.25">
      <c r="A359">
        <v>21315</v>
      </c>
      <c r="B359" t="s">
        <v>2480</v>
      </c>
      <c r="C359">
        <v>710</v>
      </c>
      <c r="D359">
        <v>2014</v>
      </c>
      <c r="E359" t="s">
        <v>1128</v>
      </c>
      <c r="F359" s="8">
        <v>42111</v>
      </c>
      <c r="G359" s="1">
        <v>0.33333333333333331</v>
      </c>
      <c r="H359">
        <v>32379</v>
      </c>
      <c r="I359" s="8">
        <v>42111</v>
      </c>
      <c r="J359" s="1">
        <v>0.625</v>
      </c>
      <c r="K359">
        <v>32379</v>
      </c>
      <c r="L359">
        <v>1</v>
      </c>
      <c r="M359" t="s">
        <v>2593</v>
      </c>
      <c r="N359" t="s">
        <v>2594</v>
      </c>
      <c r="O359" t="s">
        <v>15</v>
      </c>
      <c r="P359" t="s">
        <v>2267</v>
      </c>
      <c r="Q359">
        <v>33626076969</v>
      </c>
      <c r="R359" t="s">
        <v>2268</v>
      </c>
      <c r="S359" t="s">
        <v>5</v>
      </c>
      <c r="T359">
        <v>3300</v>
      </c>
      <c r="U359" t="s">
        <v>6</v>
      </c>
      <c r="V359" t="s">
        <v>7</v>
      </c>
      <c r="W359">
        <v>376</v>
      </c>
      <c r="X359">
        <v>4480341</v>
      </c>
      <c r="Z359">
        <v>9</v>
      </c>
      <c r="AA359">
        <v>42727</v>
      </c>
      <c r="AB359">
        <v>145272</v>
      </c>
      <c r="AC359">
        <v>0</v>
      </c>
      <c r="AD359">
        <v>340</v>
      </c>
      <c r="AE359">
        <v>151775</v>
      </c>
      <c r="AF359">
        <v>43087</v>
      </c>
      <c r="AG359" t="s">
        <v>1213</v>
      </c>
      <c r="AH359" t="s">
        <v>101</v>
      </c>
    </row>
    <row r="360" spans="1:34" x14ac:dyDescent="0.25">
      <c r="A360">
        <v>21314</v>
      </c>
      <c r="B360" t="s">
        <v>1708</v>
      </c>
      <c r="C360" t="s">
        <v>1183</v>
      </c>
      <c r="D360">
        <v>2013</v>
      </c>
      <c r="E360" t="s">
        <v>1128</v>
      </c>
      <c r="F360" s="8">
        <v>42110</v>
      </c>
      <c r="G360" s="1">
        <v>0.375</v>
      </c>
      <c r="H360">
        <v>23106</v>
      </c>
      <c r="I360" s="8">
        <v>42110</v>
      </c>
      <c r="J360" s="1">
        <v>0.66666666666666663</v>
      </c>
      <c r="K360">
        <v>23106</v>
      </c>
      <c r="L360">
        <v>1</v>
      </c>
      <c r="M360" t="s">
        <v>195</v>
      </c>
      <c r="O360" t="s">
        <v>2</v>
      </c>
      <c r="P360" t="s">
        <v>188</v>
      </c>
      <c r="Q360">
        <v>20286756140</v>
      </c>
      <c r="R360" t="s">
        <v>1709</v>
      </c>
      <c r="S360" t="s">
        <v>5</v>
      </c>
      <c r="T360">
        <v>3300</v>
      </c>
      <c r="U360" t="s">
        <v>6</v>
      </c>
      <c r="V360" t="s">
        <v>7</v>
      </c>
      <c r="W360">
        <v>376</v>
      </c>
      <c r="X360">
        <v>154630523</v>
      </c>
      <c r="Z360">
        <v>9</v>
      </c>
      <c r="AA360">
        <v>42727</v>
      </c>
      <c r="AB360">
        <v>72636</v>
      </c>
      <c r="AC360">
        <v>30000</v>
      </c>
      <c r="AD360">
        <v>170</v>
      </c>
      <c r="AE360">
        <v>1634356</v>
      </c>
      <c r="AF360">
        <v>0</v>
      </c>
      <c r="AG360" t="s">
        <v>1213</v>
      </c>
      <c r="AH360" t="s">
        <v>10</v>
      </c>
    </row>
    <row r="361" spans="1:34" x14ac:dyDescent="0.25">
      <c r="A361">
        <v>21309</v>
      </c>
      <c r="B361" t="s">
        <v>1571</v>
      </c>
      <c r="C361" t="s">
        <v>1159</v>
      </c>
      <c r="D361">
        <v>2008</v>
      </c>
      <c r="E361" t="s">
        <v>1128</v>
      </c>
      <c r="F361" s="8">
        <v>42110</v>
      </c>
      <c r="G361" s="1">
        <v>0.375</v>
      </c>
      <c r="H361">
        <v>120348</v>
      </c>
      <c r="I361" s="8">
        <v>42110</v>
      </c>
      <c r="J361" s="1">
        <v>0.70833333333333337</v>
      </c>
      <c r="K361">
        <v>120348</v>
      </c>
      <c r="L361">
        <v>1</v>
      </c>
      <c r="M361" t="s">
        <v>672</v>
      </c>
      <c r="O361" t="s">
        <v>15</v>
      </c>
      <c r="P361" t="s">
        <v>673</v>
      </c>
      <c r="Q361">
        <v>30712149996</v>
      </c>
      <c r="R361" t="s">
        <v>674</v>
      </c>
      <c r="S361" t="s">
        <v>675</v>
      </c>
      <c r="T361">
        <v>1714</v>
      </c>
      <c r="U361" t="s">
        <v>394</v>
      </c>
      <c r="V361" t="s">
        <v>7</v>
      </c>
      <c r="W361">
        <v>3786</v>
      </c>
      <c r="X361">
        <v>421645</v>
      </c>
      <c r="Z361">
        <v>9</v>
      </c>
      <c r="AA361">
        <v>42727</v>
      </c>
      <c r="AB361">
        <v>149545</v>
      </c>
      <c r="AC361">
        <v>0</v>
      </c>
      <c r="AD361">
        <v>350</v>
      </c>
      <c r="AE361">
        <v>1857665</v>
      </c>
      <c r="AF361">
        <v>0</v>
      </c>
      <c r="AG361" t="s">
        <v>1213</v>
      </c>
      <c r="AH361" t="s">
        <v>10</v>
      </c>
    </row>
    <row r="362" spans="1:34" x14ac:dyDescent="0.25">
      <c r="A362">
        <v>21308</v>
      </c>
      <c r="B362" t="s">
        <v>1590</v>
      </c>
      <c r="C362" t="s">
        <v>1161</v>
      </c>
      <c r="D362">
        <v>2013</v>
      </c>
      <c r="E362" t="s">
        <v>1128</v>
      </c>
      <c r="F362" s="8">
        <v>42110</v>
      </c>
      <c r="G362" s="1">
        <v>0.4381944444444445</v>
      </c>
      <c r="H362">
        <v>7114</v>
      </c>
      <c r="I362" s="8">
        <v>42110</v>
      </c>
      <c r="J362" s="1">
        <v>0.54166666666666663</v>
      </c>
      <c r="K362">
        <v>7114</v>
      </c>
      <c r="L362">
        <v>1</v>
      </c>
      <c r="M362" t="s">
        <v>894</v>
      </c>
      <c r="O362" t="s">
        <v>2</v>
      </c>
      <c r="P362" t="s">
        <v>895</v>
      </c>
      <c r="Q362">
        <v>13558833</v>
      </c>
      <c r="R362" t="s">
        <v>1591</v>
      </c>
      <c r="S362" t="s">
        <v>5</v>
      </c>
      <c r="T362">
        <v>3300</v>
      </c>
      <c r="U362" t="s">
        <v>6</v>
      </c>
      <c r="V362" t="s">
        <v>7</v>
      </c>
      <c r="W362">
        <v>376</v>
      </c>
      <c r="X362">
        <v>154577444</v>
      </c>
      <c r="Z362">
        <v>9</v>
      </c>
      <c r="AA362">
        <v>42727</v>
      </c>
      <c r="AB362">
        <v>64091</v>
      </c>
      <c r="AC362">
        <v>0</v>
      </c>
      <c r="AD362">
        <v>150</v>
      </c>
      <c r="AE362">
        <v>238774</v>
      </c>
      <c r="AF362">
        <v>0</v>
      </c>
      <c r="AG362" t="s">
        <v>1213</v>
      </c>
      <c r="AH362" t="s">
        <v>10</v>
      </c>
    </row>
    <row r="363" spans="1:34" x14ac:dyDescent="0.25">
      <c r="A363">
        <v>21307</v>
      </c>
      <c r="B363" t="s">
        <v>2595</v>
      </c>
      <c r="C363" t="s">
        <v>1837</v>
      </c>
      <c r="D363">
        <v>2014</v>
      </c>
      <c r="E363" t="s">
        <v>1128</v>
      </c>
      <c r="F363" s="8">
        <v>42110</v>
      </c>
      <c r="G363" s="1">
        <v>0.41666666666666669</v>
      </c>
      <c r="H363">
        <v>46466</v>
      </c>
      <c r="I363" s="8">
        <v>42110</v>
      </c>
      <c r="J363" s="1">
        <v>0.625</v>
      </c>
      <c r="K363">
        <v>46466</v>
      </c>
      <c r="L363">
        <v>1</v>
      </c>
      <c r="M363" t="s">
        <v>2596</v>
      </c>
      <c r="O363" t="s">
        <v>15</v>
      </c>
      <c r="P363" t="s">
        <v>2135</v>
      </c>
      <c r="Q363">
        <v>30571968734</v>
      </c>
      <c r="R363" t="s">
        <v>2136</v>
      </c>
      <c r="S363" t="s">
        <v>5</v>
      </c>
      <c r="T363">
        <v>3300</v>
      </c>
      <c r="U363" t="s">
        <v>6</v>
      </c>
      <c r="V363" t="s">
        <v>7</v>
      </c>
      <c r="W363">
        <v>376</v>
      </c>
      <c r="X363">
        <v>4402013</v>
      </c>
      <c r="Z363">
        <v>9</v>
      </c>
      <c r="AA363">
        <v>42727</v>
      </c>
      <c r="AB363">
        <v>166635</v>
      </c>
      <c r="AC363">
        <v>0</v>
      </c>
      <c r="AD363">
        <v>390</v>
      </c>
      <c r="AE363">
        <v>166186</v>
      </c>
      <c r="AF363">
        <v>66589</v>
      </c>
      <c r="AG363" t="s">
        <v>1213</v>
      </c>
      <c r="AH363" t="s">
        <v>1841</v>
      </c>
    </row>
    <row r="364" spans="1:34" x14ac:dyDescent="0.25">
      <c r="A364">
        <v>21306</v>
      </c>
      <c r="B364" t="s">
        <v>1516</v>
      </c>
      <c r="C364" t="s">
        <v>1147</v>
      </c>
      <c r="D364">
        <v>2013</v>
      </c>
      <c r="E364" t="s">
        <v>1128</v>
      </c>
      <c r="F364" s="8">
        <v>42110</v>
      </c>
      <c r="G364" s="1">
        <v>0.33333333333333331</v>
      </c>
      <c r="H364">
        <v>23560</v>
      </c>
      <c r="I364" s="8">
        <v>42110</v>
      </c>
      <c r="J364" s="1">
        <v>0.52083333333333337</v>
      </c>
      <c r="K364">
        <v>23560</v>
      </c>
      <c r="L364">
        <v>1</v>
      </c>
      <c r="M364" t="s">
        <v>889</v>
      </c>
      <c r="O364" t="s">
        <v>15</v>
      </c>
      <c r="P364" t="s">
        <v>890</v>
      </c>
      <c r="Q364">
        <v>20061531883</v>
      </c>
      <c r="R364" t="s">
        <v>891</v>
      </c>
      <c r="S364" t="s">
        <v>5</v>
      </c>
      <c r="U364" t="s">
        <v>6</v>
      </c>
      <c r="V364" t="s">
        <v>7</v>
      </c>
      <c r="W364">
        <v>376</v>
      </c>
      <c r="X364">
        <v>154587535</v>
      </c>
      <c r="Z364">
        <v>9</v>
      </c>
      <c r="AA364">
        <v>42727</v>
      </c>
      <c r="AB364">
        <v>106818</v>
      </c>
      <c r="AC364">
        <v>0</v>
      </c>
      <c r="AD364">
        <v>250</v>
      </c>
      <c r="AE364">
        <v>473336</v>
      </c>
      <c r="AF364">
        <v>0</v>
      </c>
      <c r="AG364" t="s">
        <v>1213</v>
      </c>
      <c r="AH364" t="s">
        <v>10</v>
      </c>
    </row>
    <row r="365" spans="1:34" x14ac:dyDescent="0.25">
      <c r="A365">
        <v>21305</v>
      </c>
      <c r="B365" t="s">
        <v>1665</v>
      </c>
      <c r="C365" t="s">
        <v>1174</v>
      </c>
      <c r="D365">
        <v>2013</v>
      </c>
      <c r="E365" t="s">
        <v>1128</v>
      </c>
      <c r="F365" s="8">
        <v>42110</v>
      </c>
      <c r="G365" s="1">
        <v>0.33333333333333331</v>
      </c>
      <c r="H365">
        <v>70813</v>
      </c>
      <c r="I365" s="8">
        <v>42110</v>
      </c>
      <c r="J365" s="1">
        <v>0.5</v>
      </c>
      <c r="K365">
        <v>70813</v>
      </c>
      <c r="L365">
        <v>1</v>
      </c>
      <c r="M365" t="s">
        <v>725</v>
      </c>
      <c r="O365" t="s">
        <v>15</v>
      </c>
      <c r="P365" t="s">
        <v>726</v>
      </c>
      <c r="Q365">
        <v>20058215865</v>
      </c>
      <c r="R365" t="s">
        <v>727</v>
      </c>
      <c r="S365" t="s">
        <v>728</v>
      </c>
      <c r="T365">
        <v>3228</v>
      </c>
      <c r="U365" t="s">
        <v>729</v>
      </c>
      <c r="V365" t="s">
        <v>7</v>
      </c>
      <c r="W365">
        <v>345</v>
      </c>
      <c r="X365">
        <v>156620964</v>
      </c>
      <c r="Z365">
        <v>9</v>
      </c>
      <c r="AA365">
        <v>42727</v>
      </c>
      <c r="AB365">
        <v>81181</v>
      </c>
      <c r="AC365">
        <v>0</v>
      </c>
      <c r="AD365">
        <v>190</v>
      </c>
      <c r="AE365">
        <v>386725</v>
      </c>
      <c r="AF365">
        <v>0</v>
      </c>
      <c r="AG365" t="s">
        <v>1213</v>
      </c>
      <c r="AH365" t="s">
        <v>10</v>
      </c>
    </row>
    <row r="366" spans="1:34" x14ac:dyDescent="0.25">
      <c r="A366">
        <v>21304</v>
      </c>
      <c r="B366" t="s">
        <v>1648</v>
      </c>
      <c r="C366" t="s">
        <v>1170</v>
      </c>
      <c r="D366">
        <v>2008</v>
      </c>
      <c r="E366" t="s">
        <v>1128</v>
      </c>
      <c r="F366" s="8">
        <v>42109</v>
      </c>
      <c r="G366" s="1">
        <v>0.58333333333333337</v>
      </c>
      <c r="H366">
        <v>117932</v>
      </c>
      <c r="I366" s="8">
        <v>42109</v>
      </c>
      <c r="J366" s="1">
        <v>0.70833333333333337</v>
      </c>
      <c r="K366">
        <v>117932</v>
      </c>
      <c r="L366">
        <v>1</v>
      </c>
      <c r="M366" t="s">
        <v>619</v>
      </c>
      <c r="O366" t="s">
        <v>15</v>
      </c>
      <c r="P366" t="s">
        <v>620</v>
      </c>
      <c r="Q366">
        <v>20216972725</v>
      </c>
      <c r="R366" t="s">
        <v>621</v>
      </c>
      <c r="S366" t="s">
        <v>99</v>
      </c>
      <c r="T366">
        <v>3380</v>
      </c>
      <c r="U366" t="s">
        <v>6</v>
      </c>
      <c r="V366" t="s">
        <v>7</v>
      </c>
      <c r="W366">
        <v>3751</v>
      </c>
      <c r="X366">
        <v>15543178</v>
      </c>
      <c r="Z366">
        <v>9</v>
      </c>
      <c r="AA366">
        <v>48471</v>
      </c>
      <c r="AB366">
        <v>96942</v>
      </c>
      <c r="AC366">
        <v>1914485</v>
      </c>
      <c r="AD366">
        <v>200</v>
      </c>
      <c r="AE366">
        <v>6539411</v>
      </c>
      <c r="AF366">
        <v>0</v>
      </c>
      <c r="AG366" t="s">
        <v>1213</v>
      </c>
      <c r="AH366" t="s">
        <v>10</v>
      </c>
    </row>
    <row r="367" spans="1:34" x14ac:dyDescent="0.25">
      <c r="A367">
        <v>21303</v>
      </c>
      <c r="B367" t="s">
        <v>1811</v>
      </c>
      <c r="C367" t="s">
        <v>1783</v>
      </c>
      <c r="D367">
        <v>2014</v>
      </c>
      <c r="E367" t="s">
        <v>1128</v>
      </c>
      <c r="F367" s="8">
        <v>42109</v>
      </c>
      <c r="G367" s="1">
        <v>0.53263888888888888</v>
      </c>
      <c r="H367">
        <v>155599</v>
      </c>
      <c r="I367" s="8">
        <v>42109</v>
      </c>
      <c r="J367" s="1">
        <v>0.75</v>
      </c>
      <c r="K367">
        <v>155599</v>
      </c>
      <c r="L367">
        <v>1</v>
      </c>
      <c r="M367" t="s">
        <v>76</v>
      </c>
      <c r="O367" t="s">
        <v>15</v>
      </c>
      <c r="P367" t="s">
        <v>1813</v>
      </c>
      <c r="Q367">
        <v>20124856567</v>
      </c>
      <c r="R367" t="s">
        <v>1814</v>
      </c>
      <c r="S367" t="s">
        <v>1815</v>
      </c>
      <c r="T367">
        <v>3342</v>
      </c>
      <c r="U367" t="s">
        <v>88</v>
      </c>
      <c r="V367" t="s">
        <v>7</v>
      </c>
      <c r="W367">
        <v>3757</v>
      </c>
      <c r="X367">
        <v>15672118</v>
      </c>
      <c r="Z367">
        <v>9</v>
      </c>
      <c r="AA367">
        <v>42727</v>
      </c>
      <c r="AB367">
        <v>243544</v>
      </c>
      <c r="AC367">
        <v>0</v>
      </c>
      <c r="AD367">
        <v>570</v>
      </c>
      <c r="AE367">
        <v>386874</v>
      </c>
      <c r="AF367">
        <v>237194</v>
      </c>
      <c r="AG367" t="s">
        <v>1213</v>
      </c>
      <c r="AH367" t="s">
        <v>101</v>
      </c>
    </row>
    <row r="368" spans="1:34" x14ac:dyDescent="0.25">
      <c r="A368">
        <v>21302</v>
      </c>
      <c r="B368" t="s">
        <v>2023</v>
      </c>
      <c r="C368" t="s">
        <v>1741</v>
      </c>
      <c r="D368">
        <v>2013</v>
      </c>
      <c r="E368" t="s">
        <v>1128</v>
      </c>
      <c r="F368" s="8">
        <v>42109</v>
      </c>
      <c r="G368" s="1">
        <v>0.5</v>
      </c>
      <c r="H368">
        <v>181396</v>
      </c>
      <c r="I368" s="8">
        <v>42109</v>
      </c>
      <c r="J368" s="1">
        <v>0.70833333333333337</v>
      </c>
      <c r="K368">
        <v>181396</v>
      </c>
      <c r="L368">
        <v>1</v>
      </c>
      <c r="M368" t="s">
        <v>2597</v>
      </c>
      <c r="O368" t="s">
        <v>15</v>
      </c>
      <c r="P368" t="s">
        <v>1983</v>
      </c>
      <c r="Q368">
        <v>20179522633</v>
      </c>
      <c r="R368" t="s">
        <v>1984</v>
      </c>
      <c r="S368" t="s">
        <v>803</v>
      </c>
      <c r="T368">
        <v>3334</v>
      </c>
      <c r="U368" t="s">
        <v>6</v>
      </c>
      <c r="V368" t="s">
        <v>7</v>
      </c>
      <c r="W368">
        <v>3743</v>
      </c>
      <c r="X368">
        <v>476384</v>
      </c>
      <c r="Y368" t="s">
        <v>1985</v>
      </c>
      <c r="Z368">
        <v>9</v>
      </c>
      <c r="AA368">
        <v>42727</v>
      </c>
      <c r="AB368">
        <v>81181</v>
      </c>
      <c r="AC368">
        <v>0</v>
      </c>
      <c r="AD368">
        <v>190</v>
      </c>
      <c r="AE368">
        <v>233025</v>
      </c>
      <c r="AF368">
        <v>139644</v>
      </c>
      <c r="AG368" t="s">
        <v>1213</v>
      </c>
      <c r="AH368" t="s">
        <v>1722</v>
      </c>
    </row>
    <row r="369" spans="1:34" x14ac:dyDescent="0.25">
      <c r="A369">
        <v>21299</v>
      </c>
      <c r="B369" t="s">
        <v>2598</v>
      </c>
      <c r="C369" t="s">
        <v>1970</v>
      </c>
      <c r="D369">
        <v>2014</v>
      </c>
      <c r="E369" t="s">
        <v>1128</v>
      </c>
      <c r="F369" s="8">
        <v>42109</v>
      </c>
      <c r="G369" s="1">
        <v>0.33333333333333331</v>
      </c>
      <c r="H369">
        <v>71108</v>
      </c>
      <c r="I369" s="8">
        <v>42109</v>
      </c>
      <c r="J369" s="1">
        <v>0.45833333333333331</v>
      </c>
      <c r="K369">
        <v>71108</v>
      </c>
      <c r="L369">
        <v>1</v>
      </c>
      <c r="M369" t="s">
        <v>76</v>
      </c>
      <c r="O369" t="s">
        <v>15</v>
      </c>
      <c r="P369" t="s">
        <v>2599</v>
      </c>
      <c r="Q369">
        <v>27229004161</v>
      </c>
      <c r="R369" t="s">
        <v>2600</v>
      </c>
      <c r="S369" t="s">
        <v>202</v>
      </c>
      <c r="T369">
        <v>3364</v>
      </c>
      <c r="U369" t="s">
        <v>6</v>
      </c>
      <c r="V369" t="s">
        <v>7</v>
      </c>
      <c r="W369">
        <v>3755</v>
      </c>
      <c r="X369">
        <v>15690176</v>
      </c>
      <c r="Z369">
        <v>9</v>
      </c>
      <c r="AA369">
        <v>42727</v>
      </c>
      <c r="AB369">
        <v>68363</v>
      </c>
      <c r="AC369">
        <v>0</v>
      </c>
      <c r="AD369">
        <v>160</v>
      </c>
      <c r="AE369">
        <v>247942</v>
      </c>
      <c r="AF369">
        <v>139644</v>
      </c>
      <c r="AG369" t="s">
        <v>1213</v>
      </c>
      <c r="AH369" t="s">
        <v>1722</v>
      </c>
    </row>
    <row r="370" spans="1:34" x14ac:dyDescent="0.25">
      <c r="A370">
        <v>21298</v>
      </c>
      <c r="B370" t="s">
        <v>2601</v>
      </c>
      <c r="C370" t="s">
        <v>2602</v>
      </c>
      <c r="D370">
        <v>2013</v>
      </c>
      <c r="E370" t="s">
        <v>1128</v>
      </c>
      <c r="F370" s="8">
        <v>42109</v>
      </c>
      <c r="G370" s="1">
        <v>0.33333333333333331</v>
      </c>
      <c r="H370">
        <v>102428</v>
      </c>
      <c r="I370" s="8">
        <v>42109</v>
      </c>
      <c r="J370" s="1">
        <v>0.54166666666666663</v>
      </c>
      <c r="K370">
        <v>102428</v>
      </c>
      <c r="L370">
        <v>1</v>
      </c>
      <c r="M370" t="s">
        <v>2603</v>
      </c>
      <c r="O370" t="s">
        <v>15</v>
      </c>
      <c r="P370" t="s">
        <v>2119</v>
      </c>
      <c r="Q370">
        <v>30710901771</v>
      </c>
      <c r="R370" t="s">
        <v>2120</v>
      </c>
      <c r="S370" t="s">
        <v>5</v>
      </c>
      <c r="U370" t="s">
        <v>6</v>
      </c>
      <c r="V370" t="s">
        <v>7</v>
      </c>
      <c r="W370">
        <v>376</v>
      </c>
      <c r="X370">
        <v>154323557</v>
      </c>
      <c r="Z370">
        <v>9</v>
      </c>
      <c r="AA370">
        <v>42727</v>
      </c>
      <c r="AB370">
        <v>252089</v>
      </c>
      <c r="AC370">
        <v>0</v>
      </c>
      <c r="AD370">
        <v>590</v>
      </c>
      <c r="AE370">
        <v>1163860</v>
      </c>
      <c r="AF370">
        <v>237194</v>
      </c>
      <c r="AG370" t="s">
        <v>1213</v>
      </c>
      <c r="AH370" t="s">
        <v>101</v>
      </c>
    </row>
    <row r="371" spans="1:34" x14ac:dyDescent="0.25">
      <c r="A371">
        <v>21297</v>
      </c>
      <c r="B371" t="s">
        <v>1547</v>
      </c>
      <c r="C371" t="s">
        <v>1153</v>
      </c>
      <c r="D371">
        <v>2013</v>
      </c>
      <c r="E371" t="s">
        <v>1128</v>
      </c>
      <c r="F371" s="8">
        <v>42108</v>
      </c>
      <c r="G371" s="1">
        <v>0.62847222222222221</v>
      </c>
      <c r="H371">
        <v>16608</v>
      </c>
      <c r="I371" s="8">
        <v>42108</v>
      </c>
      <c r="J371" s="1">
        <v>0.62847222222222221</v>
      </c>
      <c r="K371">
        <v>16608</v>
      </c>
      <c r="L371">
        <v>1</v>
      </c>
      <c r="M371" t="s">
        <v>21</v>
      </c>
      <c r="O371" t="s">
        <v>2</v>
      </c>
      <c r="P371" t="s">
        <v>329</v>
      </c>
      <c r="Q371">
        <v>35491990</v>
      </c>
      <c r="R371" t="s">
        <v>330</v>
      </c>
      <c r="S371" t="s">
        <v>331</v>
      </c>
      <c r="T371">
        <v>3400</v>
      </c>
      <c r="U371" t="s">
        <v>88</v>
      </c>
      <c r="V371" t="s">
        <v>7</v>
      </c>
      <c r="W371">
        <v>379</v>
      </c>
      <c r="X371">
        <v>154614304</v>
      </c>
      <c r="Y371" t="s">
        <v>332</v>
      </c>
      <c r="Z371">
        <v>9</v>
      </c>
      <c r="AA371">
        <v>48471</v>
      </c>
      <c r="AB371">
        <v>87248</v>
      </c>
      <c r="AC371">
        <v>0</v>
      </c>
      <c r="AD371">
        <v>180</v>
      </c>
      <c r="AE371">
        <v>242373</v>
      </c>
      <c r="AF371">
        <v>0</v>
      </c>
      <c r="AG371" t="s">
        <v>1213</v>
      </c>
      <c r="AH371" t="s">
        <v>10</v>
      </c>
    </row>
    <row r="372" spans="1:34" x14ac:dyDescent="0.25">
      <c r="A372">
        <v>21296</v>
      </c>
      <c r="B372" t="s">
        <v>2604</v>
      </c>
      <c r="C372" t="s">
        <v>1783</v>
      </c>
      <c r="D372">
        <v>2014</v>
      </c>
      <c r="E372" t="s">
        <v>1128</v>
      </c>
      <c r="F372" s="8">
        <v>42108</v>
      </c>
      <c r="G372" s="1">
        <v>0.58333333333333337</v>
      </c>
      <c r="H372">
        <v>28907</v>
      </c>
      <c r="I372" s="8">
        <v>42108</v>
      </c>
      <c r="J372" s="1">
        <v>0.71875</v>
      </c>
      <c r="K372">
        <v>28907</v>
      </c>
      <c r="L372">
        <v>1</v>
      </c>
      <c r="M372" t="s">
        <v>2605</v>
      </c>
      <c r="O372" t="s">
        <v>15</v>
      </c>
      <c r="P372" t="s">
        <v>2606</v>
      </c>
      <c r="Q372">
        <v>30709221201</v>
      </c>
      <c r="R372" t="s">
        <v>2607</v>
      </c>
      <c r="S372" t="s">
        <v>99</v>
      </c>
      <c r="T372">
        <v>3382</v>
      </c>
      <c r="U372" t="s">
        <v>6</v>
      </c>
      <c r="V372" t="s">
        <v>7</v>
      </c>
      <c r="W372">
        <v>3751</v>
      </c>
      <c r="X372">
        <v>15402713</v>
      </c>
      <c r="Y372" t="s">
        <v>1455</v>
      </c>
      <c r="Z372">
        <v>9</v>
      </c>
      <c r="AA372">
        <v>42727</v>
      </c>
      <c r="AB372">
        <v>149545</v>
      </c>
      <c r="AC372">
        <v>0</v>
      </c>
      <c r="AD372">
        <v>350</v>
      </c>
      <c r="AE372">
        <v>750816</v>
      </c>
      <c r="AF372">
        <v>156680</v>
      </c>
      <c r="AG372" t="s">
        <v>1213</v>
      </c>
      <c r="AH372" t="s">
        <v>101</v>
      </c>
    </row>
    <row r="373" spans="1:34" x14ac:dyDescent="0.25">
      <c r="A373">
        <v>21295</v>
      </c>
      <c r="B373" t="s">
        <v>2056</v>
      </c>
      <c r="C373" t="s">
        <v>1805</v>
      </c>
      <c r="D373">
        <v>2014</v>
      </c>
      <c r="E373" t="s">
        <v>1128</v>
      </c>
      <c r="F373" s="8">
        <v>42108</v>
      </c>
      <c r="G373" s="1">
        <v>0.33333333333333331</v>
      </c>
      <c r="H373">
        <v>153126</v>
      </c>
      <c r="I373" s="8">
        <v>42108</v>
      </c>
      <c r="J373" s="1">
        <v>0.69791666666666663</v>
      </c>
      <c r="K373">
        <v>153126</v>
      </c>
      <c r="L373">
        <v>1</v>
      </c>
      <c r="M373" t="s">
        <v>2608</v>
      </c>
      <c r="O373" t="s">
        <v>15</v>
      </c>
      <c r="P373" t="s">
        <v>1883</v>
      </c>
      <c r="Q373">
        <v>30612310900</v>
      </c>
      <c r="R373" t="s">
        <v>1884</v>
      </c>
      <c r="S373" t="s">
        <v>202</v>
      </c>
      <c r="T373">
        <v>3364</v>
      </c>
      <c r="U373" t="s">
        <v>6</v>
      </c>
      <c r="V373" t="s">
        <v>7</v>
      </c>
      <c r="W373">
        <v>3755</v>
      </c>
      <c r="X373">
        <v>470179</v>
      </c>
      <c r="Y373" t="s">
        <v>1885</v>
      </c>
      <c r="Z373">
        <v>9</v>
      </c>
      <c r="AA373">
        <v>42727</v>
      </c>
      <c r="AB373">
        <v>234999</v>
      </c>
      <c r="AC373">
        <v>0</v>
      </c>
      <c r="AD373">
        <v>550</v>
      </c>
      <c r="AE373">
        <v>405919</v>
      </c>
      <c r="AF373">
        <v>189078</v>
      </c>
      <c r="AG373" t="s">
        <v>1213</v>
      </c>
      <c r="AH373" t="s">
        <v>101</v>
      </c>
    </row>
    <row r="374" spans="1:34" x14ac:dyDescent="0.25">
      <c r="A374">
        <v>21294</v>
      </c>
      <c r="B374" t="s">
        <v>2609</v>
      </c>
      <c r="C374" t="s">
        <v>1763</v>
      </c>
      <c r="D374">
        <v>2014</v>
      </c>
      <c r="E374" t="s">
        <v>1128</v>
      </c>
      <c r="F374" s="8">
        <v>42108</v>
      </c>
      <c r="G374" s="1">
        <v>0.375</v>
      </c>
      <c r="H374">
        <v>12588</v>
      </c>
      <c r="I374" s="8">
        <v>42108</v>
      </c>
      <c r="J374" s="1">
        <v>0.54166666666666663</v>
      </c>
      <c r="K374">
        <v>12588</v>
      </c>
      <c r="L374">
        <v>1</v>
      </c>
      <c r="M374" t="s">
        <v>76</v>
      </c>
      <c r="O374" t="s">
        <v>15</v>
      </c>
      <c r="P374" t="s">
        <v>2610</v>
      </c>
      <c r="Q374">
        <v>30709878391</v>
      </c>
      <c r="R374" t="s">
        <v>2611</v>
      </c>
      <c r="S374" t="s">
        <v>45</v>
      </c>
      <c r="T374">
        <v>3370</v>
      </c>
      <c r="U374" t="s">
        <v>6</v>
      </c>
      <c r="V374" t="s">
        <v>7</v>
      </c>
      <c r="W374">
        <v>3757</v>
      </c>
      <c r="X374">
        <v>15467236</v>
      </c>
      <c r="Z374">
        <v>9</v>
      </c>
      <c r="AA374">
        <v>42727</v>
      </c>
      <c r="AB374">
        <v>85454</v>
      </c>
      <c r="AC374">
        <v>0</v>
      </c>
      <c r="AD374">
        <v>200</v>
      </c>
      <c r="AE374">
        <v>212465</v>
      </c>
      <c r="AF374">
        <v>139644</v>
      </c>
      <c r="AG374" t="s">
        <v>1213</v>
      </c>
      <c r="AH374" t="s">
        <v>1722</v>
      </c>
    </row>
    <row r="375" spans="1:34" x14ac:dyDescent="0.25">
      <c r="A375">
        <v>21293</v>
      </c>
      <c r="B375" t="s">
        <v>1481</v>
      </c>
      <c r="C375" t="s">
        <v>1145</v>
      </c>
      <c r="D375">
        <v>2011</v>
      </c>
      <c r="E375" t="s">
        <v>1128</v>
      </c>
      <c r="F375" s="8">
        <v>42108</v>
      </c>
      <c r="G375" s="1">
        <v>0.43888888888888888</v>
      </c>
      <c r="H375">
        <v>47118</v>
      </c>
      <c r="I375" s="8">
        <v>42108</v>
      </c>
      <c r="J375" s="1">
        <v>0.43888888888888888</v>
      </c>
      <c r="K375">
        <v>47118</v>
      </c>
      <c r="L375">
        <v>1</v>
      </c>
      <c r="M375" t="s">
        <v>718</v>
      </c>
      <c r="O375" t="s">
        <v>15</v>
      </c>
      <c r="P375" t="s">
        <v>719</v>
      </c>
      <c r="Q375">
        <v>20075851228</v>
      </c>
      <c r="R375" t="s">
        <v>720</v>
      </c>
      <c r="S375" t="s">
        <v>79</v>
      </c>
      <c r="T375">
        <v>3360</v>
      </c>
      <c r="U375" t="s">
        <v>6</v>
      </c>
      <c r="V375" t="s">
        <v>7</v>
      </c>
      <c r="W375">
        <v>3755</v>
      </c>
      <c r="X375">
        <v>422768</v>
      </c>
      <c r="Z375">
        <v>9</v>
      </c>
      <c r="AA375">
        <v>48471</v>
      </c>
      <c r="AB375">
        <v>72707</v>
      </c>
      <c r="AC375">
        <v>0</v>
      </c>
      <c r="AD375">
        <v>150</v>
      </c>
      <c r="AE375">
        <v>120176</v>
      </c>
      <c r="AF375">
        <v>0</v>
      </c>
      <c r="AG375" t="s">
        <v>1213</v>
      </c>
      <c r="AH375" t="s">
        <v>10</v>
      </c>
    </row>
    <row r="376" spans="1:34" x14ac:dyDescent="0.25">
      <c r="A376">
        <v>21292</v>
      </c>
      <c r="B376" t="s">
        <v>1672</v>
      </c>
      <c r="C376" t="s">
        <v>1164</v>
      </c>
      <c r="D376">
        <v>2012</v>
      </c>
      <c r="E376" t="s">
        <v>1128</v>
      </c>
      <c r="F376" s="8">
        <v>42108</v>
      </c>
      <c r="G376" s="1">
        <v>0.34375</v>
      </c>
      <c r="H376">
        <v>19199</v>
      </c>
      <c r="I376" s="8">
        <v>42108</v>
      </c>
      <c r="J376" s="1">
        <v>0.54166666666666663</v>
      </c>
      <c r="K376">
        <v>19199</v>
      </c>
      <c r="L376">
        <v>1</v>
      </c>
      <c r="M376" t="s">
        <v>21</v>
      </c>
      <c r="O376" t="s">
        <v>2</v>
      </c>
      <c r="P376" t="s">
        <v>216</v>
      </c>
      <c r="Q376">
        <v>24573612</v>
      </c>
      <c r="R376" t="s">
        <v>217</v>
      </c>
      <c r="S376" t="s">
        <v>5</v>
      </c>
      <c r="T376">
        <v>3300</v>
      </c>
      <c r="U376" t="s">
        <v>6</v>
      </c>
      <c r="V376" t="s">
        <v>7</v>
      </c>
      <c r="W376">
        <v>376</v>
      </c>
      <c r="X376">
        <v>154644167</v>
      </c>
      <c r="Z376">
        <v>9</v>
      </c>
      <c r="AA376">
        <v>48471</v>
      </c>
      <c r="AB376">
        <v>130872</v>
      </c>
      <c r="AC376">
        <v>0</v>
      </c>
      <c r="AD376">
        <v>270</v>
      </c>
      <c r="AE376">
        <v>441268</v>
      </c>
      <c r="AF376">
        <v>0</v>
      </c>
      <c r="AG376" t="s">
        <v>1213</v>
      </c>
      <c r="AH376" t="s">
        <v>10</v>
      </c>
    </row>
    <row r="377" spans="1:34" x14ac:dyDescent="0.25">
      <c r="A377">
        <v>21291</v>
      </c>
      <c r="B377" t="s">
        <v>2612</v>
      </c>
      <c r="C377" t="s">
        <v>2101</v>
      </c>
      <c r="D377">
        <v>2013</v>
      </c>
      <c r="E377" t="s">
        <v>1128</v>
      </c>
      <c r="F377" s="8">
        <v>42108</v>
      </c>
      <c r="G377" s="1">
        <v>0.35416666666666669</v>
      </c>
      <c r="H377">
        <v>46610</v>
      </c>
      <c r="I377" s="8">
        <v>42108</v>
      </c>
      <c r="J377" s="1">
        <v>0.45833333333333331</v>
      </c>
      <c r="K377">
        <v>46610</v>
      </c>
      <c r="L377">
        <v>1</v>
      </c>
      <c r="M377" t="s">
        <v>76</v>
      </c>
      <c r="O377" t="s">
        <v>2</v>
      </c>
      <c r="P377" t="s">
        <v>2613</v>
      </c>
      <c r="Q377">
        <v>24102671313</v>
      </c>
      <c r="R377" t="s">
        <v>2614</v>
      </c>
      <c r="S377" t="s">
        <v>5</v>
      </c>
      <c r="T377">
        <v>3300</v>
      </c>
      <c r="U377" t="s">
        <v>6</v>
      </c>
      <c r="V377" t="s">
        <v>7</v>
      </c>
      <c r="W377">
        <v>376</v>
      </c>
      <c r="X377">
        <v>4476568</v>
      </c>
      <c r="Z377">
        <v>9</v>
      </c>
      <c r="AA377">
        <v>42727</v>
      </c>
      <c r="AB377">
        <v>85454</v>
      </c>
      <c r="AC377">
        <v>0</v>
      </c>
      <c r="AD377">
        <v>200</v>
      </c>
      <c r="AE377">
        <v>233025</v>
      </c>
      <c r="AF377">
        <v>139644</v>
      </c>
      <c r="AG377" t="s">
        <v>1213</v>
      </c>
      <c r="AH377" t="s">
        <v>1722</v>
      </c>
    </row>
    <row r="378" spans="1:34" x14ac:dyDescent="0.25">
      <c r="A378">
        <v>21290</v>
      </c>
      <c r="B378" t="s">
        <v>2494</v>
      </c>
      <c r="C378" t="s">
        <v>2101</v>
      </c>
      <c r="D378">
        <v>2013</v>
      </c>
      <c r="E378" t="s">
        <v>1128</v>
      </c>
      <c r="F378" s="8">
        <v>42108</v>
      </c>
      <c r="G378" s="1">
        <v>0.33333333333333331</v>
      </c>
      <c r="H378">
        <v>19181</v>
      </c>
      <c r="I378" s="8">
        <v>42108</v>
      </c>
      <c r="J378" s="1">
        <v>0.5</v>
      </c>
      <c r="K378">
        <v>19181</v>
      </c>
      <c r="L378">
        <v>1</v>
      </c>
      <c r="M378" t="s">
        <v>2615</v>
      </c>
      <c r="O378" t="s">
        <v>15</v>
      </c>
      <c r="P378" t="s">
        <v>2496</v>
      </c>
      <c r="Q378">
        <v>20319103032</v>
      </c>
      <c r="R378" t="s">
        <v>2497</v>
      </c>
      <c r="S378" t="s">
        <v>79</v>
      </c>
      <c r="T378">
        <v>3360</v>
      </c>
      <c r="U378" t="s">
        <v>6</v>
      </c>
      <c r="V378" t="s">
        <v>7</v>
      </c>
      <c r="W378">
        <v>3755</v>
      </c>
      <c r="X378">
        <v>421030</v>
      </c>
      <c r="Z378">
        <v>9</v>
      </c>
      <c r="AA378">
        <v>42727</v>
      </c>
      <c r="AB378">
        <v>85454</v>
      </c>
      <c r="AC378">
        <v>0</v>
      </c>
      <c r="AD378">
        <v>200</v>
      </c>
      <c r="AE378">
        <v>547539</v>
      </c>
      <c r="AF378">
        <v>139644</v>
      </c>
      <c r="AG378" t="s">
        <v>1213</v>
      </c>
      <c r="AH378" t="s">
        <v>1722</v>
      </c>
    </row>
    <row r="379" spans="1:34" x14ac:dyDescent="0.25">
      <c r="A379">
        <v>21289</v>
      </c>
      <c r="B379" t="s">
        <v>1878</v>
      </c>
      <c r="C379" t="s">
        <v>1741</v>
      </c>
      <c r="D379">
        <v>2013</v>
      </c>
      <c r="E379" t="s">
        <v>1128</v>
      </c>
      <c r="F379" s="8">
        <v>42107</v>
      </c>
      <c r="G379" s="1">
        <v>0.69861111111111107</v>
      </c>
      <c r="H379">
        <v>433229</v>
      </c>
      <c r="I379" s="8">
        <v>42107</v>
      </c>
      <c r="J379" s="1">
        <v>0.73958333333333337</v>
      </c>
      <c r="K379">
        <v>433229</v>
      </c>
      <c r="L379">
        <v>1</v>
      </c>
      <c r="M379" t="s">
        <v>2616</v>
      </c>
      <c r="O379" t="s">
        <v>15</v>
      </c>
      <c r="P379" t="s">
        <v>1879</v>
      </c>
      <c r="Q379">
        <v>20135581926</v>
      </c>
      <c r="R379" t="s">
        <v>1880</v>
      </c>
      <c r="S379" t="s">
        <v>5</v>
      </c>
      <c r="T379">
        <v>3300</v>
      </c>
      <c r="U379" t="s">
        <v>6</v>
      </c>
      <c r="V379" t="s">
        <v>7</v>
      </c>
      <c r="W379">
        <v>376</v>
      </c>
      <c r="X379">
        <v>4434457</v>
      </c>
      <c r="Z379">
        <v>9</v>
      </c>
      <c r="AA379">
        <v>42727</v>
      </c>
      <c r="AB379">
        <v>102545</v>
      </c>
      <c r="AC379">
        <v>0</v>
      </c>
      <c r="AD379">
        <v>240</v>
      </c>
      <c r="AE379">
        <v>583375</v>
      </c>
      <c r="AF379">
        <v>139644</v>
      </c>
      <c r="AG379" t="s">
        <v>1213</v>
      </c>
      <c r="AH379" t="s">
        <v>1722</v>
      </c>
    </row>
    <row r="380" spans="1:34" x14ac:dyDescent="0.25">
      <c r="A380">
        <v>21288</v>
      </c>
      <c r="B380" t="s">
        <v>2617</v>
      </c>
      <c r="C380" t="s">
        <v>2618</v>
      </c>
      <c r="D380">
        <v>2013</v>
      </c>
      <c r="E380" t="s">
        <v>1128</v>
      </c>
      <c r="F380" s="8">
        <v>42107</v>
      </c>
      <c r="G380" s="1">
        <v>0.58333333333333337</v>
      </c>
      <c r="H380">
        <v>314714</v>
      </c>
      <c r="I380" s="8">
        <v>42107</v>
      </c>
      <c r="J380" s="1">
        <v>0.75</v>
      </c>
      <c r="K380">
        <v>314714</v>
      </c>
      <c r="L380">
        <v>1</v>
      </c>
      <c r="M380" t="s">
        <v>2619</v>
      </c>
      <c r="O380" t="s">
        <v>15</v>
      </c>
      <c r="P380" t="s">
        <v>2620</v>
      </c>
      <c r="Q380">
        <v>30711237824</v>
      </c>
      <c r="R380" t="s">
        <v>2621</v>
      </c>
      <c r="S380" t="s">
        <v>1212</v>
      </c>
      <c r="T380">
        <v>1623</v>
      </c>
      <c r="U380" t="s">
        <v>117</v>
      </c>
      <c r="V380" t="s">
        <v>7</v>
      </c>
      <c r="Z380">
        <v>9</v>
      </c>
      <c r="AA380">
        <v>42727</v>
      </c>
      <c r="AB380">
        <v>290544</v>
      </c>
      <c r="AC380">
        <v>1297725</v>
      </c>
      <c r="AD380">
        <v>680</v>
      </c>
      <c r="AE380">
        <v>134431</v>
      </c>
      <c r="AF380">
        <v>0</v>
      </c>
      <c r="AG380" t="s">
        <v>1213</v>
      </c>
      <c r="AH380" t="s">
        <v>101</v>
      </c>
    </row>
    <row r="381" spans="1:34" x14ac:dyDescent="0.25">
      <c r="A381">
        <v>21287</v>
      </c>
      <c r="B381" t="s">
        <v>1740</v>
      </c>
      <c r="C381" t="s">
        <v>1741</v>
      </c>
      <c r="D381">
        <v>2013</v>
      </c>
      <c r="E381" t="s">
        <v>1128</v>
      </c>
      <c r="F381" s="8">
        <v>42107</v>
      </c>
      <c r="G381" s="1">
        <v>0.45833333333333331</v>
      </c>
      <c r="H381">
        <v>83475</v>
      </c>
      <c r="I381" s="8">
        <v>42107</v>
      </c>
      <c r="J381" s="1">
        <v>0.53125</v>
      </c>
      <c r="K381">
        <v>83475</v>
      </c>
      <c r="L381">
        <v>1</v>
      </c>
      <c r="M381" t="s">
        <v>2622</v>
      </c>
      <c r="O381" t="s">
        <v>2</v>
      </c>
      <c r="P381" t="s">
        <v>1743</v>
      </c>
      <c r="Q381">
        <v>27138265361</v>
      </c>
      <c r="R381" t="s">
        <v>1744</v>
      </c>
      <c r="S381" t="s">
        <v>5</v>
      </c>
      <c r="T381">
        <v>3300</v>
      </c>
      <c r="U381" t="s">
        <v>6</v>
      </c>
      <c r="V381" t="s">
        <v>7</v>
      </c>
      <c r="W381">
        <v>376</v>
      </c>
      <c r="X381">
        <v>154652366</v>
      </c>
      <c r="Z381">
        <v>9</v>
      </c>
      <c r="AA381">
        <v>42727</v>
      </c>
      <c r="AB381">
        <v>0</v>
      </c>
      <c r="AC381">
        <v>715001</v>
      </c>
      <c r="AD381">
        <v>0</v>
      </c>
      <c r="AE381">
        <v>0</v>
      </c>
      <c r="AF381">
        <v>0</v>
      </c>
      <c r="AG381" t="s">
        <v>1213</v>
      </c>
      <c r="AH381" t="s">
        <v>1722</v>
      </c>
    </row>
    <row r="382" spans="1:34" x14ac:dyDescent="0.25">
      <c r="A382">
        <v>21286</v>
      </c>
      <c r="B382" t="s">
        <v>1502</v>
      </c>
      <c r="C382" t="s">
        <v>1147</v>
      </c>
      <c r="D382">
        <v>2012</v>
      </c>
      <c r="E382" t="s">
        <v>1128</v>
      </c>
      <c r="F382" s="8">
        <v>42107</v>
      </c>
      <c r="G382" s="1">
        <v>0.41666666666666669</v>
      </c>
      <c r="H382">
        <v>64579</v>
      </c>
      <c r="I382" s="8">
        <v>42107</v>
      </c>
      <c r="J382" s="1">
        <v>0.75</v>
      </c>
      <c r="K382">
        <v>64579</v>
      </c>
      <c r="L382">
        <v>1</v>
      </c>
      <c r="M382" t="s">
        <v>212</v>
      </c>
      <c r="O382" t="s">
        <v>15</v>
      </c>
      <c r="P382" t="s">
        <v>207</v>
      </c>
      <c r="Q382">
        <v>30709748064</v>
      </c>
      <c r="R382" t="s">
        <v>208</v>
      </c>
      <c r="S382" t="s">
        <v>209</v>
      </c>
      <c r="T382">
        <v>3364</v>
      </c>
      <c r="U382" t="s">
        <v>6</v>
      </c>
      <c r="V382" t="s">
        <v>7</v>
      </c>
      <c r="W382">
        <v>3755</v>
      </c>
      <c r="X382">
        <v>495031</v>
      </c>
      <c r="Z382">
        <v>9</v>
      </c>
      <c r="AA382">
        <v>42727</v>
      </c>
      <c r="AB382">
        <v>85454</v>
      </c>
      <c r="AC382">
        <v>83199</v>
      </c>
      <c r="AD382">
        <v>200</v>
      </c>
      <c r="AE382">
        <v>4094925</v>
      </c>
      <c r="AF382">
        <v>0</v>
      </c>
      <c r="AG382" t="s">
        <v>1213</v>
      </c>
      <c r="AH382" t="s">
        <v>10</v>
      </c>
    </row>
    <row r="383" spans="1:34" x14ac:dyDescent="0.25">
      <c r="A383">
        <v>21284</v>
      </c>
      <c r="B383" t="s">
        <v>1461</v>
      </c>
      <c r="C383" t="s">
        <v>1137</v>
      </c>
      <c r="D383">
        <v>2010</v>
      </c>
      <c r="E383" t="s">
        <v>1128</v>
      </c>
      <c r="F383" s="8">
        <v>42107</v>
      </c>
      <c r="G383" s="1">
        <v>0.33333333333333331</v>
      </c>
      <c r="H383">
        <v>95146</v>
      </c>
      <c r="I383" s="8">
        <v>42107</v>
      </c>
      <c r="J383" s="1">
        <v>0.41666666666666669</v>
      </c>
      <c r="K383">
        <v>95146</v>
      </c>
      <c r="L383">
        <v>1</v>
      </c>
      <c r="M383" t="s">
        <v>805</v>
      </c>
      <c r="O383" t="s">
        <v>15</v>
      </c>
      <c r="P383" t="s">
        <v>801</v>
      </c>
      <c r="Q383">
        <v>20146671137</v>
      </c>
      <c r="R383" t="s">
        <v>802</v>
      </c>
      <c r="S383" t="s">
        <v>803</v>
      </c>
      <c r="T383">
        <v>3334</v>
      </c>
      <c r="U383" t="s">
        <v>6</v>
      </c>
      <c r="V383" t="s">
        <v>7</v>
      </c>
      <c r="W383">
        <v>3743</v>
      </c>
      <c r="X383">
        <v>420658</v>
      </c>
      <c r="Z383">
        <v>9</v>
      </c>
      <c r="AA383">
        <v>48471</v>
      </c>
      <c r="AB383">
        <v>96942</v>
      </c>
      <c r="AC383">
        <v>0</v>
      </c>
      <c r="AD383">
        <v>200</v>
      </c>
      <c r="AE383">
        <v>2040</v>
      </c>
      <c r="AF383">
        <v>0</v>
      </c>
      <c r="AG383" t="s">
        <v>1213</v>
      </c>
      <c r="AH383" t="s">
        <v>10</v>
      </c>
    </row>
    <row r="384" spans="1:34" x14ac:dyDescent="0.25">
      <c r="A384">
        <v>21283</v>
      </c>
      <c r="B384" t="s">
        <v>2623</v>
      </c>
      <c r="C384" t="s">
        <v>2566</v>
      </c>
      <c r="D384">
        <v>2011</v>
      </c>
      <c r="E384" t="s">
        <v>1128</v>
      </c>
      <c r="F384" s="8">
        <v>42107</v>
      </c>
      <c r="G384" s="1">
        <v>0.33333333333333331</v>
      </c>
      <c r="H384">
        <v>22453</v>
      </c>
      <c r="I384" s="8">
        <v>42107</v>
      </c>
      <c r="J384" s="1">
        <v>0.54166666666666663</v>
      </c>
      <c r="K384">
        <v>22453</v>
      </c>
      <c r="L384">
        <v>1</v>
      </c>
      <c r="M384" t="s">
        <v>2624</v>
      </c>
      <c r="O384" t="s">
        <v>15</v>
      </c>
      <c r="P384" t="s">
        <v>2625</v>
      </c>
      <c r="Q384">
        <v>27100028072</v>
      </c>
      <c r="R384" t="s">
        <v>2626</v>
      </c>
      <c r="S384" t="s">
        <v>79</v>
      </c>
      <c r="T384">
        <v>3360</v>
      </c>
      <c r="U384" t="s">
        <v>6</v>
      </c>
      <c r="V384" t="s">
        <v>7</v>
      </c>
      <c r="W384">
        <v>3755</v>
      </c>
      <c r="X384">
        <v>15658025</v>
      </c>
      <c r="Z384">
        <v>9</v>
      </c>
      <c r="AA384">
        <v>42727</v>
      </c>
      <c r="AB384">
        <v>132454</v>
      </c>
      <c r="AC384">
        <v>0</v>
      </c>
      <c r="AD384">
        <v>310</v>
      </c>
      <c r="AE384">
        <v>204075</v>
      </c>
      <c r="AF384">
        <v>35253</v>
      </c>
      <c r="AG384" t="s">
        <v>1213</v>
      </c>
      <c r="AH384" t="s">
        <v>1722</v>
      </c>
    </row>
    <row r="385" spans="1:34" x14ac:dyDescent="0.25">
      <c r="A385">
        <v>21281</v>
      </c>
      <c r="B385" t="s">
        <v>2627</v>
      </c>
      <c r="C385" t="s">
        <v>2628</v>
      </c>
      <c r="D385">
        <v>2014</v>
      </c>
      <c r="E385" t="s">
        <v>1128</v>
      </c>
      <c r="F385" s="8">
        <v>42107</v>
      </c>
      <c r="G385" s="1">
        <v>0.36249999999999999</v>
      </c>
      <c r="H385">
        <v>15029</v>
      </c>
      <c r="I385" s="8">
        <v>42107</v>
      </c>
      <c r="J385" s="1">
        <v>0.45833333333333331</v>
      </c>
      <c r="K385">
        <v>15029</v>
      </c>
      <c r="L385">
        <v>1</v>
      </c>
      <c r="M385" t="s">
        <v>2629</v>
      </c>
      <c r="O385" t="s">
        <v>15</v>
      </c>
      <c r="P385" t="s">
        <v>2630</v>
      </c>
      <c r="Q385">
        <v>30710291914</v>
      </c>
      <c r="R385" t="s">
        <v>2631</v>
      </c>
      <c r="S385" t="s">
        <v>79</v>
      </c>
      <c r="T385">
        <v>3360</v>
      </c>
      <c r="U385" t="s">
        <v>6</v>
      </c>
      <c r="V385" t="s">
        <v>7</v>
      </c>
      <c r="W385">
        <v>3755</v>
      </c>
      <c r="X385">
        <v>421936</v>
      </c>
      <c r="Z385">
        <v>9</v>
      </c>
      <c r="AA385">
        <v>42727</v>
      </c>
      <c r="AB385">
        <v>128181</v>
      </c>
      <c r="AC385">
        <v>0</v>
      </c>
      <c r="AD385">
        <v>300</v>
      </c>
      <c r="AE385">
        <v>298390</v>
      </c>
      <c r="AF385">
        <v>139644</v>
      </c>
      <c r="AG385" t="s">
        <v>1213</v>
      </c>
      <c r="AH385" t="s">
        <v>1722</v>
      </c>
    </row>
    <row r="386" spans="1:34" x14ac:dyDescent="0.25">
      <c r="A386">
        <v>21279</v>
      </c>
      <c r="B386" t="s">
        <v>1726</v>
      </c>
      <c r="C386" t="s">
        <v>1727</v>
      </c>
      <c r="D386">
        <v>2014</v>
      </c>
      <c r="E386" t="s">
        <v>1128</v>
      </c>
      <c r="F386" s="8">
        <v>42107</v>
      </c>
      <c r="G386" s="1">
        <v>0.35069444444444442</v>
      </c>
      <c r="H386">
        <v>71356</v>
      </c>
      <c r="I386" s="8">
        <v>42107</v>
      </c>
      <c r="J386" s="1">
        <v>0.35069444444444442</v>
      </c>
      <c r="K386">
        <v>71356</v>
      </c>
      <c r="L386">
        <v>1</v>
      </c>
      <c r="M386" t="s">
        <v>2632</v>
      </c>
      <c r="O386" t="s">
        <v>15</v>
      </c>
      <c r="P386" t="s">
        <v>1728</v>
      </c>
      <c r="Q386">
        <v>30708169575</v>
      </c>
      <c r="R386" t="s">
        <v>1729</v>
      </c>
      <c r="S386" t="s">
        <v>79</v>
      </c>
      <c r="T386">
        <v>3360</v>
      </c>
      <c r="U386" t="s">
        <v>6</v>
      </c>
      <c r="V386" t="s">
        <v>7</v>
      </c>
      <c r="W386">
        <v>3755</v>
      </c>
      <c r="X386">
        <v>421316</v>
      </c>
      <c r="Z386">
        <v>9</v>
      </c>
      <c r="AA386">
        <v>42727</v>
      </c>
      <c r="AB386">
        <v>158090</v>
      </c>
      <c r="AC386">
        <v>0</v>
      </c>
      <c r="AD386">
        <v>370</v>
      </c>
      <c r="AE386">
        <v>391680</v>
      </c>
      <c r="AF386">
        <v>95927</v>
      </c>
      <c r="AG386" t="s">
        <v>1213</v>
      </c>
      <c r="AH386" t="s">
        <v>101</v>
      </c>
    </row>
    <row r="387" spans="1:34" x14ac:dyDescent="0.25">
      <c r="A387">
        <v>21275</v>
      </c>
      <c r="B387" t="s">
        <v>2025</v>
      </c>
      <c r="C387" t="s">
        <v>1795</v>
      </c>
      <c r="D387">
        <v>2009</v>
      </c>
      <c r="E387" t="s">
        <v>1128</v>
      </c>
      <c r="F387" s="8">
        <v>42104</v>
      </c>
      <c r="G387" s="1">
        <v>0.33333333333333331</v>
      </c>
      <c r="H387">
        <v>90654</v>
      </c>
      <c r="I387" s="8">
        <v>42104</v>
      </c>
      <c r="J387" s="1">
        <v>0.49374999999999997</v>
      </c>
      <c r="K387">
        <v>90654</v>
      </c>
      <c r="L387">
        <v>1</v>
      </c>
      <c r="M387" t="s">
        <v>2633</v>
      </c>
      <c r="O387" t="s">
        <v>2</v>
      </c>
      <c r="P387" t="s">
        <v>2027</v>
      </c>
      <c r="Q387">
        <v>30626625122</v>
      </c>
      <c r="R387" t="s">
        <v>2028</v>
      </c>
      <c r="S387" t="s">
        <v>5</v>
      </c>
      <c r="T387">
        <v>3300</v>
      </c>
      <c r="U387" t="s">
        <v>6</v>
      </c>
      <c r="V387" t="s">
        <v>7</v>
      </c>
      <c r="W387">
        <v>3764</v>
      </c>
      <c r="X387">
        <v>426851</v>
      </c>
      <c r="Z387">
        <v>9</v>
      </c>
      <c r="AA387">
        <v>42727</v>
      </c>
      <c r="AB387">
        <v>1367264</v>
      </c>
      <c r="AC387">
        <v>1115100</v>
      </c>
      <c r="AD387">
        <v>3200</v>
      </c>
      <c r="AE387">
        <v>7788716</v>
      </c>
      <c r="AF387">
        <v>35253</v>
      </c>
      <c r="AG387" t="s">
        <v>1213</v>
      </c>
      <c r="AH387" t="s">
        <v>1722</v>
      </c>
    </row>
    <row r="388" spans="1:34" x14ac:dyDescent="0.25">
      <c r="A388">
        <v>21274</v>
      </c>
      <c r="B388" t="s">
        <v>1691</v>
      </c>
      <c r="C388" t="s">
        <v>1154</v>
      </c>
      <c r="D388">
        <v>2013</v>
      </c>
      <c r="E388" t="s">
        <v>1128</v>
      </c>
      <c r="F388" s="8">
        <v>42104</v>
      </c>
      <c r="G388" s="1">
        <v>0.41666666666666669</v>
      </c>
      <c r="H388">
        <v>46033</v>
      </c>
      <c r="I388" s="8">
        <v>42104</v>
      </c>
      <c r="J388" s="1">
        <v>0.6875</v>
      </c>
      <c r="K388">
        <v>46033</v>
      </c>
      <c r="L388">
        <v>1</v>
      </c>
      <c r="M388" t="s">
        <v>1692</v>
      </c>
      <c r="O388" t="s">
        <v>15</v>
      </c>
      <c r="P388" t="s">
        <v>877</v>
      </c>
      <c r="Q388">
        <v>33707463169</v>
      </c>
      <c r="R388" t="s">
        <v>878</v>
      </c>
      <c r="S388" t="s">
        <v>142</v>
      </c>
      <c r="U388" t="s">
        <v>6</v>
      </c>
      <c r="V388" t="s">
        <v>7</v>
      </c>
      <c r="W388">
        <v>3754</v>
      </c>
      <c r="X388">
        <v>422265</v>
      </c>
      <c r="Z388">
        <v>9</v>
      </c>
      <c r="AA388">
        <v>48471</v>
      </c>
      <c r="AB388">
        <v>111483</v>
      </c>
      <c r="AC388">
        <v>0</v>
      </c>
      <c r="AD388">
        <v>230</v>
      </c>
      <c r="AE388">
        <v>242373</v>
      </c>
      <c r="AF388">
        <v>0</v>
      </c>
      <c r="AG388" t="s">
        <v>1213</v>
      </c>
      <c r="AH388" t="s">
        <v>10</v>
      </c>
    </row>
    <row r="389" spans="1:34" x14ac:dyDescent="0.25">
      <c r="A389">
        <v>21273</v>
      </c>
      <c r="B389" t="s">
        <v>2634</v>
      </c>
      <c r="C389" t="s">
        <v>2635</v>
      </c>
      <c r="D389">
        <v>2014</v>
      </c>
      <c r="E389" t="s">
        <v>1128</v>
      </c>
      <c r="F389" s="8">
        <v>42104</v>
      </c>
      <c r="G389" s="1">
        <v>0.33333333333333331</v>
      </c>
      <c r="H389">
        <v>10456</v>
      </c>
      <c r="I389" s="8">
        <v>42104</v>
      </c>
      <c r="J389" s="1">
        <v>0.36805555555555558</v>
      </c>
      <c r="K389">
        <v>10456</v>
      </c>
      <c r="L389">
        <v>1</v>
      </c>
      <c r="M389" t="s">
        <v>76</v>
      </c>
      <c r="O389" t="s">
        <v>2</v>
      </c>
      <c r="P389" t="s">
        <v>2636</v>
      </c>
      <c r="Q389">
        <v>27328508988</v>
      </c>
      <c r="R389" t="s">
        <v>2637</v>
      </c>
      <c r="S389" t="s">
        <v>1840</v>
      </c>
      <c r="T389">
        <v>3328</v>
      </c>
      <c r="U389" t="s">
        <v>6</v>
      </c>
      <c r="V389" t="s">
        <v>7</v>
      </c>
      <c r="W389">
        <v>3743</v>
      </c>
      <c r="X389">
        <v>15457358</v>
      </c>
      <c r="Y389" t="s">
        <v>1455</v>
      </c>
      <c r="Z389">
        <v>9</v>
      </c>
      <c r="AA389">
        <v>42727</v>
      </c>
      <c r="AB389">
        <v>85454</v>
      </c>
      <c r="AC389">
        <v>0</v>
      </c>
      <c r="AD389">
        <v>200</v>
      </c>
      <c r="AE389">
        <v>212465</v>
      </c>
      <c r="AF389">
        <v>139644</v>
      </c>
      <c r="AG389" t="s">
        <v>1213</v>
      </c>
      <c r="AH389" t="s">
        <v>1722</v>
      </c>
    </row>
    <row r="390" spans="1:34" x14ac:dyDescent="0.25">
      <c r="A390">
        <v>21272</v>
      </c>
      <c r="B390" t="s">
        <v>2100</v>
      </c>
      <c r="C390" t="s">
        <v>2101</v>
      </c>
      <c r="D390">
        <v>2014</v>
      </c>
      <c r="E390" t="s">
        <v>1128</v>
      </c>
      <c r="F390" s="8">
        <v>42103</v>
      </c>
      <c r="G390" s="1">
        <v>0.33333333333333331</v>
      </c>
      <c r="H390">
        <v>19771</v>
      </c>
      <c r="I390" s="8">
        <v>42103</v>
      </c>
      <c r="J390" s="1">
        <v>0.75</v>
      </c>
      <c r="K390">
        <v>19771</v>
      </c>
      <c r="L390">
        <v>1</v>
      </c>
      <c r="M390" t="s">
        <v>2638</v>
      </c>
      <c r="O390" t="s">
        <v>2</v>
      </c>
      <c r="P390" t="s">
        <v>1773</v>
      </c>
      <c r="Q390">
        <v>30598218095</v>
      </c>
      <c r="R390" t="s">
        <v>1774</v>
      </c>
      <c r="S390" t="s">
        <v>1775</v>
      </c>
      <c r="T390">
        <v>3304</v>
      </c>
      <c r="U390" t="s">
        <v>6</v>
      </c>
      <c r="V390" t="s">
        <v>7</v>
      </c>
      <c r="W390">
        <v>3751</v>
      </c>
      <c r="X390">
        <v>431526</v>
      </c>
      <c r="Z390">
        <v>9</v>
      </c>
      <c r="AA390">
        <v>42727</v>
      </c>
      <c r="AB390">
        <v>93999</v>
      </c>
      <c r="AC390">
        <v>0</v>
      </c>
      <c r="AD390">
        <v>220</v>
      </c>
      <c r="AE390">
        <v>233025</v>
      </c>
      <c r="AF390">
        <v>139644</v>
      </c>
      <c r="AG390" t="s">
        <v>1213</v>
      </c>
      <c r="AH390" t="s">
        <v>1722</v>
      </c>
    </row>
    <row r="391" spans="1:34" x14ac:dyDescent="0.25">
      <c r="A391">
        <v>21271</v>
      </c>
      <c r="B391" t="s">
        <v>1499</v>
      </c>
      <c r="C391" t="s">
        <v>1147</v>
      </c>
      <c r="D391">
        <v>2014</v>
      </c>
      <c r="E391" t="s">
        <v>1128</v>
      </c>
      <c r="F391" s="8">
        <v>42103</v>
      </c>
      <c r="G391" s="1">
        <v>0.45833333333333331</v>
      </c>
      <c r="H391">
        <v>67281</v>
      </c>
      <c r="I391" s="8">
        <v>42103</v>
      </c>
      <c r="J391" s="1">
        <v>0.70833333333333337</v>
      </c>
      <c r="K391">
        <v>67281</v>
      </c>
      <c r="L391">
        <v>1</v>
      </c>
      <c r="M391" t="s">
        <v>665</v>
      </c>
      <c r="O391" t="s">
        <v>2</v>
      </c>
      <c r="P391" t="s">
        <v>666</v>
      </c>
      <c r="Q391">
        <v>14013309</v>
      </c>
      <c r="R391" t="s">
        <v>667</v>
      </c>
      <c r="S391" t="s">
        <v>668</v>
      </c>
      <c r="T391">
        <v>3401</v>
      </c>
      <c r="U391" t="s">
        <v>88</v>
      </c>
      <c r="V391" t="s">
        <v>7</v>
      </c>
      <c r="W391">
        <v>3758</v>
      </c>
      <c r="X391">
        <v>15453372</v>
      </c>
      <c r="Y391" t="s">
        <v>669</v>
      </c>
      <c r="Z391">
        <v>9</v>
      </c>
      <c r="AA391">
        <v>42727</v>
      </c>
      <c r="AB391">
        <v>93999</v>
      </c>
      <c r="AC391">
        <v>0</v>
      </c>
      <c r="AD391">
        <v>220</v>
      </c>
      <c r="AE391">
        <v>513297</v>
      </c>
      <c r="AF391">
        <v>0</v>
      </c>
      <c r="AG391" t="s">
        <v>1213</v>
      </c>
      <c r="AH391" t="s">
        <v>10</v>
      </c>
    </row>
    <row r="392" spans="1:34" x14ac:dyDescent="0.25">
      <c r="A392">
        <v>21270</v>
      </c>
      <c r="B392" t="s">
        <v>1937</v>
      </c>
      <c r="C392" t="s">
        <v>1938</v>
      </c>
      <c r="D392">
        <v>2012</v>
      </c>
      <c r="E392" t="s">
        <v>1128</v>
      </c>
      <c r="F392" s="8">
        <v>42103</v>
      </c>
      <c r="G392" s="1">
        <v>0.33333333333333331</v>
      </c>
      <c r="H392">
        <v>418811</v>
      </c>
      <c r="I392" s="8">
        <v>42103</v>
      </c>
      <c r="J392" s="1">
        <v>0.75</v>
      </c>
      <c r="K392">
        <v>418811</v>
      </c>
      <c r="L392">
        <v>1</v>
      </c>
      <c r="M392" t="s">
        <v>2639</v>
      </c>
      <c r="O392" t="s">
        <v>15</v>
      </c>
      <c r="P392" t="s">
        <v>1939</v>
      </c>
      <c r="Q392">
        <v>20077063111</v>
      </c>
      <c r="R392" t="s">
        <v>1940</v>
      </c>
      <c r="S392" t="s">
        <v>142</v>
      </c>
      <c r="T392">
        <v>3315</v>
      </c>
      <c r="U392" t="s">
        <v>6</v>
      </c>
      <c r="V392" t="s">
        <v>7</v>
      </c>
      <c r="W392">
        <v>3754</v>
      </c>
      <c r="X392">
        <v>454303</v>
      </c>
      <c r="Z392">
        <v>9</v>
      </c>
      <c r="AA392">
        <v>42727</v>
      </c>
      <c r="AB392">
        <v>384543</v>
      </c>
      <c r="AC392">
        <v>0</v>
      </c>
      <c r="AD392">
        <v>900</v>
      </c>
      <c r="AE392">
        <v>0</v>
      </c>
      <c r="AF392">
        <v>0</v>
      </c>
      <c r="AG392" t="s">
        <v>1213</v>
      </c>
      <c r="AH392" t="s">
        <v>101</v>
      </c>
    </row>
    <row r="393" spans="1:34" x14ac:dyDescent="0.25">
      <c r="A393">
        <v>21269</v>
      </c>
      <c r="B393" t="s">
        <v>2366</v>
      </c>
      <c r="C393" t="s">
        <v>1783</v>
      </c>
      <c r="D393">
        <v>2014</v>
      </c>
      <c r="E393" t="s">
        <v>1128</v>
      </c>
      <c r="F393" s="8">
        <v>42103</v>
      </c>
      <c r="G393" s="1">
        <v>0.33333333333333331</v>
      </c>
      <c r="H393">
        <v>40649</v>
      </c>
      <c r="I393" s="8">
        <v>42104</v>
      </c>
      <c r="J393" s="1">
        <v>0.75</v>
      </c>
      <c r="K393">
        <v>40649</v>
      </c>
      <c r="L393">
        <v>1</v>
      </c>
      <c r="M393" t="s">
        <v>2640</v>
      </c>
      <c r="O393" t="s">
        <v>15</v>
      </c>
      <c r="P393" t="s">
        <v>2368</v>
      </c>
      <c r="Q393">
        <v>20080010576</v>
      </c>
      <c r="R393" t="s">
        <v>2369</v>
      </c>
      <c r="S393" t="s">
        <v>340</v>
      </c>
      <c r="T393">
        <v>3376</v>
      </c>
      <c r="U393" t="s">
        <v>6</v>
      </c>
      <c r="V393" t="s">
        <v>7</v>
      </c>
      <c r="W393">
        <v>3757</v>
      </c>
      <c r="X393">
        <v>470114</v>
      </c>
      <c r="Z393">
        <v>9</v>
      </c>
      <c r="AA393">
        <v>42727</v>
      </c>
      <c r="AB393">
        <v>196544</v>
      </c>
      <c r="AC393">
        <v>0</v>
      </c>
      <c r="AD393">
        <v>460</v>
      </c>
      <c r="AE393">
        <v>948539</v>
      </c>
      <c r="AF393">
        <v>78340</v>
      </c>
      <c r="AG393" t="s">
        <v>1213</v>
      </c>
      <c r="AH393" t="s">
        <v>101</v>
      </c>
    </row>
    <row r="394" spans="1:34" x14ac:dyDescent="0.25">
      <c r="A394">
        <v>21267</v>
      </c>
      <c r="B394" t="s">
        <v>2641</v>
      </c>
      <c r="C394" t="s">
        <v>1727</v>
      </c>
      <c r="D394">
        <v>2014</v>
      </c>
      <c r="E394" t="s">
        <v>1128</v>
      </c>
      <c r="F394" s="8">
        <v>42103</v>
      </c>
      <c r="G394" s="1">
        <v>0.47916666666666669</v>
      </c>
      <c r="H394">
        <v>29937</v>
      </c>
      <c r="I394" s="8">
        <v>42103</v>
      </c>
      <c r="J394" s="1">
        <v>0.54166666666666663</v>
      </c>
      <c r="K394">
        <v>29937</v>
      </c>
      <c r="L394">
        <v>1</v>
      </c>
      <c r="M394" t="s">
        <v>76</v>
      </c>
      <c r="O394" t="s">
        <v>15</v>
      </c>
      <c r="P394" t="s">
        <v>2349</v>
      </c>
      <c r="Q394">
        <v>20304147688</v>
      </c>
      <c r="R394" t="s">
        <v>2350</v>
      </c>
      <c r="S394" t="s">
        <v>183</v>
      </c>
      <c r="T394">
        <v>3304</v>
      </c>
      <c r="U394" t="s">
        <v>6</v>
      </c>
      <c r="V394" t="s">
        <v>7</v>
      </c>
      <c r="W394">
        <v>376</v>
      </c>
      <c r="X394">
        <v>154350986</v>
      </c>
      <c r="Z394">
        <v>9</v>
      </c>
      <c r="AA394">
        <v>42727</v>
      </c>
      <c r="AB394">
        <v>140999</v>
      </c>
      <c r="AC394">
        <v>0</v>
      </c>
      <c r="AD394">
        <v>330</v>
      </c>
      <c r="AE394">
        <v>181173</v>
      </c>
      <c r="AF394">
        <v>119429</v>
      </c>
      <c r="AG394" t="s">
        <v>1213</v>
      </c>
      <c r="AH394" t="s">
        <v>101</v>
      </c>
    </row>
    <row r="395" spans="1:34" x14ac:dyDescent="0.25">
      <c r="A395">
        <v>21266</v>
      </c>
      <c r="B395" t="s">
        <v>2642</v>
      </c>
      <c r="C395" t="s">
        <v>1837</v>
      </c>
      <c r="D395">
        <v>2013</v>
      </c>
      <c r="E395" t="s">
        <v>1128</v>
      </c>
      <c r="F395" s="8">
        <v>42103</v>
      </c>
      <c r="G395" s="1">
        <v>0.33333333333333331</v>
      </c>
      <c r="H395">
        <v>138169</v>
      </c>
      <c r="I395" s="8">
        <v>42103</v>
      </c>
      <c r="J395" s="1">
        <v>0.47916666666666669</v>
      </c>
      <c r="K395">
        <v>138169</v>
      </c>
      <c r="L395">
        <v>1</v>
      </c>
      <c r="M395" t="s">
        <v>2643</v>
      </c>
      <c r="O395" t="s">
        <v>15</v>
      </c>
      <c r="P395" t="s">
        <v>2135</v>
      </c>
      <c r="Q395">
        <v>30571968734</v>
      </c>
      <c r="R395" t="s">
        <v>2136</v>
      </c>
      <c r="S395" t="s">
        <v>5</v>
      </c>
      <c r="T395">
        <v>3300</v>
      </c>
      <c r="U395" t="s">
        <v>6</v>
      </c>
      <c r="V395" t="s">
        <v>7</v>
      </c>
      <c r="W395">
        <v>376</v>
      </c>
      <c r="X395">
        <v>4402013</v>
      </c>
      <c r="Z395">
        <v>9</v>
      </c>
      <c r="AA395">
        <v>42727</v>
      </c>
      <c r="AB395">
        <v>277726</v>
      </c>
      <c r="AC395">
        <v>0</v>
      </c>
      <c r="AD395">
        <v>650</v>
      </c>
      <c r="AE395">
        <v>216</v>
      </c>
      <c r="AF395">
        <v>0</v>
      </c>
      <c r="AG395" t="s">
        <v>1213</v>
      </c>
      <c r="AH395" t="s">
        <v>1841</v>
      </c>
    </row>
    <row r="396" spans="1:34" x14ac:dyDescent="0.25">
      <c r="A396">
        <v>21265</v>
      </c>
      <c r="B396" t="s">
        <v>2644</v>
      </c>
      <c r="C396">
        <v>1720</v>
      </c>
      <c r="D396">
        <v>2013</v>
      </c>
      <c r="E396" t="s">
        <v>1128</v>
      </c>
      <c r="F396" s="8">
        <v>42103</v>
      </c>
      <c r="G396" s="1">
        <v>0.34027777777777773</v>
      </c>
      <c r="H396">
        <v>46835</v>
      </c>
      <c r="I396" s="8">
        <v>42103</v>
      </c>
      <c r="J396" s="1">
        <v>0.54166666666666663</v>
      </c>
      <c r="K396">
        <v>46835</v>
      </c>
      <c r="L396">
        <v>1</v>
      </c>
      <c r="M396" t="s">
        <v>2645</v>
      </c>
      <c r="O396" t="s">
        <v>15</v>
      </c>
      <c r="P396" t="s">
        <v>2646</v>
      </c>
      <c r="Q396">
        <v>30698080163</v>
      </c>
      <c r="R396" t="s">
        <v>2647</v>
      </c>
      <c r="S396" t="s">
        <v>5</v>
      </c>
      <c r="T396">
        <v>3300</v>
      </c>
      <c r="U396" t="s">
        <v>6</v>
      </c>
      <c r="V396" t="s">
        <v>7</v>
      </c>
      <c r="W396">
        <v>376</v>
      </c>
      <c r="X396">
        <v>154450112</v>
      </c>
      <c r="Z396">
        <v>9</v>
      </c>
      <c r="AA396">
        <v>42727</v>
      </c>
      <c r="AB396">
        <v>115363</v>
      </c>
      <c r="AC396">
        <v>0</v>
      </c>
      <c r="AD396">
        <v>270</v>
      </c>
      <c r="AE396">
        <v>218970</v>
      </c>
      <c r="AF396">
        <v>120265</v>
      </c>
      <c r="AG396" t="s">
        <v>1213</v>
      </c>
      <c r="AH396" t="s">
        <v>101</v>
      </c>
    </row>
    <row r="397" spans="1:34" x14ac:dyDescent="0.25">
      <c r="A397">
        <v>21264</v>
      </c>
      <c r="B397" t="s">
        <v>1593</v>
      </c>
      <c r="C397" t="s">
        <v>1163</v>
      </c>
      <c r="D397">
        <v>2013</v>
      </c>
      <c r="E397" t="s">
        <v>1128</v>
      </c>
      <c r="F397" s="8">
        <v>42102</v>
      </c>
      <c r="G397" s="1">
        <v>0.67708333333333337</v>
      </c>
      <c r="H397">
        <v>42734</v>
      </c>
      <c r="I397" s="8">
        <v>42102</v>
      </c>
      <c r="J397" s="1">
        <v>0.75</v>
      </c>
      <c r="K397">
        <v>42734</v>
      </c>
      <c r="L397">
        <v>1</v>
      </c>
      <c r="M397" t="s">
        <v>282</v>
      </c>
      <c r="O397" t="s">
        <v>2</v>
      </c>
      <c r="P397" t="s">
        <v>283</v>
      </c>
      <c r="Q397">
        <v>20161215547</v>
      </c>
      <c r="R397" t="s">
        <v>284</v>
      </c>
      <c r="S397" t="s">
        <v>5</v>
      </c>
      <c r="T397">
        <v>3300</v>
      </c>
      <c r="U397" t="s">
        <v>6</v>
      </c>
      <c r="V397" t="s">
        <v>7</v>
      </c>
      <c r="W397">
        <v>376</v>
      </c>
      <c r="X397">
        <v>154883570</v>
      </c>
      <c r="Y397" t="s">
        <v>285</v>
      </c>
      <c r="Z397">
        <v>9</v>
      </c>
      <c r="AA397">
        <v>42727</v>
      </c>
      <c r="AB397">
        <v>51272</v>
      </c>
      <c r="AC397">
        <v>0</v>
      </c>
      <c r="AD397">
        <v>120</v>
      </c>
      <c r="AE397">
        <v>250109</v>
      </c>
      <c r="AF397">
        <v>0</v>
      </c>
      <c r="AG397" t="s">
        <v>1213</v>
      </c>
      <c r="AH397" t="s">
        <v>101</v>
      </c>
    </row>
    <row r="398" spans="1:34" x14ac:dyDescent="0.25">
      <c r="A398">
        <v>21262</v>
      </c>
      <c r="B398" t="s">
        <v>2083</v>
      </c>
      <c r="C398" t="s">
        <v>2084</v>
      </c>
      <c r="D398">
        <v>2014</v>
      </c>
      <c r="E398" t="s">
        <v>1128</v>
      </c>
      <c r="F398" s="8">
        <v>42102</v>
      </c>
      <c r="G398" s="1">
        <v>0.58333333333333337</v>
      </c>
      <c r="H398">
        <v>23033</v>
      </c>
      <c r="I398" s="8">
        <v>42102</v>
      </c>
      <c r="J398" s="1">
        <v>0.75</v>
      </c>
      <c r="K398">
        <v>23033</v>
      </c>
      <c r="L398">
        <v>1</v>
      </c>
      <c r="M398" t="s">
        <v>2590</v>
      </c>
      <c r="O398" t="s">
        <v>15</v>
      </c>
      <c r="P398" t="s">
        <v>2086</v>
      </c>
      <c r="Q398">
        <v>33707712029</v>
      </c>
      <c r="R398" t="s">
        <v>2087</v>
      </c>
      <c r="S398" t="s">
        <v>1781</v>
      </c>
      <c r="T398">
        <v>1010</v>
      </c>
      <c r="U398" t="s">
        <v>117</v>
      </c>
      <c r="V398" t="s">
        <v>7</v>
      </c>
      <c r="W398">
        <v>37644</v>
      </c>
      <c r="X398">
        <v>51800445</v>
      </c>
      <c r="Z398">
        <v>9</v>
      </c>
      <c r="AA398">
        <v>42727</v>
      </c>
      <c r="AB398">
        <v>162363</v>
      </c>
      <c r="AC398">
        <v>0</v>
      </c>
      <c r="AD398">
        <v>380</v>
      </c>
      <c r="AE398">
        <v>339459</v>
      </c>
      <c r="AF398">
        <v>171186</v>
      </c>
      <c r="AG398" t="s">
        <v>1213</v>
      </c>
      <c r="AH398" t="s">
        <v>101</v>
      </c>
    </row>
    <row r="399" spans="1:34" x14ac:dyDescent="0.25">
      <c r="A399">
        <v>21261</v>
      </c>
      <c r="B399" t="s">
        <v>1868</v>
      </c>
      <c r="C399">
        <v>2636</v>
      </c>
      <c r="D399">
        <v>2014</v>
      </c>
      <c r="E399" t="s">
        <v>1128</v>
      </c>
      <c r="F399" s="8">
        <v>42102</v>
      </c>
      <c r="G399" s="1">
        <v>0.58611111111111114</v>
      </c>
      <c r="H399">
        <v>136195</v>
      </c>
      <c r="I399" s="8">
        <v>42102</v>
      </c>
      <c r="J399" s="1">
        <v>0.70833333333333337</v>
      </c>
      <c r="K399">
        <v>136195</v>
      </c>
      <c r="L399">
        <v>1</v>
      </c>
      <c r="M399" t="s">
        <v>76</v>
      </c>
      <c r="O399" t="s">
        <v>15</v>
      </c>
      <c r="P399" t="s">
        <v>1733</v>
      </c>
      <c r="Q399">
        <v>30672447115</v>
      </c>
      <c r="R399" t="s">
        <v>1734</v>
      </c>
      <c r="S399" t="s">
        <v>45</v>
      </c>
      <c r="T399">
        <v>3370</v>
      </c>
      <c r="U399" t="s">
        <v>6</v>
      </c>
      <c r="V399" t="s">
        <v>7</v>
      </c>
      <c r="W399">
        <v>3757</v>
      </c>
      <c r="X399">
        <v>15460208</v>
      </c>
      <c r="Z399">
        <v>9</v>
      </c>
      <c r="AA399">
        <v>42727</v>
      </c>
      <c r="AB399">
        <v>192272</v>
      </c>
      <c r="AC399">
        <v>0</v>
      </c>
      <c r="AD399">
        <v>450</v>
      </c>
      <c r="AE399">
        <v>538212</v>
      </c>
      <c r="AF399">
        <v>418932</v>
      </c>
      <c r="AG399" t="s">
        <v>1213</v>
      </c>
      <c r="AH399" t="s">
        <v>101</v>
      </c>
    </row>
    <row r="400" spans="1:34" x14ac:dyDescent="0.25">
      <c r="A400">
        <v>21253</v>
      </c>
      <c r="B400" t="s">
        <v>1613</v>
      </c>
      <c r="C400" t="s">
        <v>1161</v>
      </c>
      <c r="D400">
        <v>2011</v>
      </c>
      <c r="E400" t="s">
        <v>1128</v>
      </c>
      <c r="F400" s="8">
        <v>42102</v>
      </c>
      <c r="G400" s="1">
        <v>0.4375</v>
      </c>
      <c r="H400">
        <v>33124</v>
      </c>
      <c r="I400" s="8">
        <v>42102</v>
      </c>
      <c r="J400" s="1">
        <v>0.54166666666666663</v>
      </c>
      <c r="K400">
        <v>33124</v>
      </c>
      <c r="L400">
        <v>1</v>
      </c>
      <c r="M400" t="s">
        <v>165</v>
      </c>
      <c r="O400" t="s">
        <v>2</v>
      </c>
      <c r="P400" t="s">
        <v>871</v>
      </c>
      <c r="Q400">
        <v>10955315</v>
      </c>
      <c r="R400" t="s">
        <v>872</v>
      </c>
      <c r="S400" t="s">
        <v>278</v>
      </c>
      <c r="T400">
        <v>3364</v>
      </c>
      <c r="U400" t="s">
        <v>6</v>
      </c>
      <c r="V400" t="s">
        <v>7</v>
      </c>
      <c r="W400">
        <v>3755</v>
      </c>
      <c r="X400">
        <v>15696016</v>
      </c>
      <c r="Z400">
        <v>9</v>
      </c>
      <c r="AA400">
        <v>42727</v>
      </c>
      <c r="AB400">
        <v>76909</v>
      </c>
      <c r="AC400">
        <v>0</v>
      </c>
      <c r="AD400">
        <v>180</v>
      </c>
      <c r="AE400">
        <v>239012</v>
      </c>
      <c r="AF400">
        <v>0</v>
      </c>
      <c r="AG400" t="s">
        <v>1213</v>
      </c>
      <c r="AH400" t="s">
        <v>10</v>
      </c>
    </row>
    <row r="401" spans="1:34" x14ac:dyDescent="0.25">
      <c r="A401">
        <v>21251</v>
      </c>
      <c r="B401" t="s">
        <v>1979</v>
      </c>
      <c r="C401" t="s">
        <v>1831</v>
      </c>
      <c r="D401">
        <v>2014</v>
      </c>
      <c r="E401" t="s">
        <v>1128</v>
      </c>
      <c r="F401" s="8">
        <v>42102</v>
      </c>
      <c r="G401" s="1">
        <v>0.33333333333333331</v>
      </c>
      <c r="H401">
        <v>51947</v>
      </c>
      <c r="I401" s="8">
        <v>42102</v>
      </c>
      <c r="J401" s="1">
        <v>0.43263888888888885</v>
      </c>
      <c r="K401">
        <v>51947</v>
      </c>
      <c r="L401">
        <v>1</v>
      </c>
      <c r="M401" t="s">
        <v>2648</v>
      </c>
      <c r="O401" t="s">
        <v>15</v>
      </c>
      <c r="P401" t="s">
        <v>1980</v>
      </c>
      <c r="Q401">
        <v>27934812552</v>
      </c>
      <c r="R401" t="s">
        <v>1981</v>
      </c>
      <c r="S401" t="s">
        <v>45</v>
      </c>
      <c r="T401">
        <v>3370</v>
      </c>
      <c r="U401" t="s">
        <v>6</v>
      </c>
      <c r="V401" t="s">
        <v>7</v>
      </c>
      <c r="W401">
        <v>3757</v>
      </c>
      <c r="X401">
        <v>421062</v>
      </c>
      <c r="Z401">
        <v>9</v>
      </c>
      <c r="AA401">
        <v>42727</v>
      </c>
      <c r="AB401">
        <v>98272</v>
      </c>
      <c r="AC401">
        <v>0</v>
      </c>
      <c r="AD401">
        <v>230</v>
      </c>
      <c r="AE401">
        <v>233025</v>
      </c>
      <c r="AF401">
        <v>139644</v>
      </c>
      <c r="AG401" t="s">
        <v>1213</v>
      </c>
      <c r="AH401" t="s">
        <v>1722</v>
      </c>
    </row>
    <row r="402" spans="1:34" x14ac:dyDescent="0.25">
      <c r="A402">
        <v>21249</v>
      </c>
      <c r="B402" t="s">
        <v>2302</v>
      </c>
      <c r="C402" t="s">
        <v>1805</v>
      </c>
      <c r="D402">
        <v>2014</v>
      </c>
      <c r="E402" t="s">
        <v>1128</v>
      </c>
      <c r="F402" s="8">
        <v>42102</v>
      </c>
      <c r="G402" s="1">
        <v>0.33333333333333331</v>
      </c>
      <c r="H402">
        <v>88938</v>
      </c>
      <c r="I402" s="8">
        <v>42102</v>
      </c>
      <c r="J402" s="1">
        <v>0.39930555555555558</v>
      </c>
      <c r="K402">
        <v>88938</v>
      </c>
      <c r="L402">
        <v>1</v>
      </c>
      <c r="M402" t="s">
        <v>2649</v>
      </c>
      <c r="O402" t="s">
        <v>15</v>
      </c>
      <c r="P402" t="s">
        <v>1883</v>
      </c>
      <c r="Q402">
        <v>30612310900</v>
      </c>
      <c r="R402" t="s">
        <v>1884</v>
      </c>
      <c r="S402" t="s">
        <v>202</v>
      </c>
      <c r="T402">
        <v>3364</v>
      </c>
      <c r="U402" t="s">
        <v>6</v>
      </c>
      <c r="V402" t="s">
        <v>7</v>
      </c>
      <c r="W402">
        <v>3755</v>
      </c>
      <c r="X402">
        <v>470179</v>
      </c>
      <c r="Y402" t="s">
        <v>1885</v>
      </c>
      <c r="Z402">
        <v>9</v>
      </c>
      <c r="AA402">
        <v>42727</v>
      </c>
      <c r="AB402">
        <v>123908</v>
      </c>
      <c r="AC402">
        <v>0</v>
      </c>
      <c r="AD402">
        <v>290</v>
      </c>
      <c r="AE402">
        <v>281322</v>
      </c>
      <c r="AF402">
        <v>117510</v>
      </c>
      <c r="AG402" t="s">
        <v>1213</v>
      </c>
      <c r="AH402" t="s">
        <v>101</v>
      </c>
    </row>
    <row r="403" spans="1:34" x14ac:dyDescent="0.25">
      <c r="A403">
        <v>21248</v>
      </c>
      <c r="B403" t="s">
        <v>1574</v>
      </c>
      <c r="C403" t="s">
        <v>1134</v>
      </c>
      <c r="D403">
        <v>2009</v>
      </c>
      <c r="E403" t="s">
        <v>1128</v>
      </c>
      <c r="F403" s="8">
        <v>42102</v>
      </c>
      <c r="G403" s="1">
        <v>0.34375</v>
      </c>
      <c r="H403">
        <v>132955</v>
      </c>
      <c r="I403" s="8">
        <v>42102</v>
      </c>
      <c r="J403" s="1">
        <v>0.70833333333333337</v>
      </c>
      <c r="K403">
        <v>132955</v>
      </c>
      <c r="L403">
        <v>1</v>
      </c>
      <c r="M403" t="s">
        <v>2650</v>
      </c>
      <c r="N403" t="s">
        <v>2651</v>
      </c>
      <c r="O403" t="s">
        <v>15</v>
      </c>
      <c r="P403" t="s">
        <v>545</v>
      </c>
      <c r="Q403">
        <v>30709486698</v>
      </c>
      <c r="R403" t="s">
        <v>546</v>
      </c>
      <c r="S403" t="s">
        <v>5</v>
      </c>
      <c r="T403">
        <v>3300</v>
      </c>
      <c r="U403" t="s">
        <v>6</v>
      </c>
      <c r="V403" t="s">
        <v>7</v>
      </c>
      <c r="W403">
        <v>376</v>
      </c>
      <c r="X403">
        <v>4425175</v>
      </c>
      <c r="Y403" t="s">
        <v>1575</v>
      </c>
      <c r="Z403">
        <v>9</v>
      </c>
      <c r="AA403">
        <v>42727</v>
      </c>
      <c r="AB403">
        <v>111090</v>
      </c>
      <c r="AC403">
        <v>0</v>
      </c>
      <c r="AD403">
        <v>260</v>
      </c>
      <c r="AE403">
        <v>744898</v>
      </c>
      <c r="AF403">
        <v>0</v>
      </c>
      <c r="AG403" t="s">
        <v>1213</v>
      </c>
      <c r="AH403" t="s">
        <v>10</v>
      </c>
    </row>
    <row r="404" spans="1:34" x14ac:dyDescent="0.25">
      <c r="A404">
        <v>21247</v>
      </c>
      <c r="B404" t="s">
        <v>1740</v>
      </c>
      <c r="C404" t="s">
        <v>1741</v>
      </c>
      <c r="D404">
        <v>2013</v>
      </c>
      <c r="E404" t="s">
        <v>1128</v>
      </c>
      <c r="F404" s="8">
        <v>42102</v>
      </c>
      <c r="G404" s="1">
        <v>0.33333333333333331</v>
      </c>
      <c r="H404">
        <v>83475</v>
      </c>
      <c r="I404" s="8">
        <v>42102</v>
      </c>
      <c r="J404" s="1">
        <v>0.39583333333333331</v>
      </c>
      <c r="K404">
        <v>83475</v>
      </c>
      <c r="L404">
        <v>1</v>
      </c>
      <c r="M404" t="s">
        <v>2652</v>
      </c>
      <c r="O404" t="s">
        <v>2</v>
      </c>
      <c r="P404" t="s">
        <v>1743</v>
      </c>
      <c r="Q404">
        <v>27138265361</v>
      </c>
      <c r="R404" t="s">
        <v>1744</v>
      </c>
      <c r="S404" t="s">
        <v>5</v>
      </c>
      <c r="T404">
        <v>3300</v>
      </c>
      <c r="U404" t="s">
        <v>6</v>
      </c>
      <c r="V404" t="s">
        <v>7</v>
      </c>
      <c r="W404">
        <v>376</v>
      </c>
      <c r="X404">
        <v>154652366</v>
      </c>
      <c r="Z404">
        <v>9</v>
      </c>
      <c r="AA404">
        <v>42727</v>
      </c>
      <c r="AB404">
        <v>29909</v>
      </c>
      <c r="AC404">
        <v>0</v>
      </c>
      <c r="AD404">
        <v>70</v>
      </c>
      <c r="AE404">
        <v>130860</v>
      </c>
      <c r="AF404">
        <v>0</v>
      </c>
      <c r="AG404" t="s">
        <v>1213</v>
      </c>
      <c r="AH404" t="s">
        <v>1722</v>
      </c>
    </row>
    <row r="405" spans="1:34" x14ac:dyDescent="0.25">
      <c r="A405">
        <v>21246</v>
      </c>
      <c r="B405" t="s">
        <v>1994</v>
      </c>
      <c r="C405">
        <v>710</v>
      </c>
      <c r="D405">
        <v>2013</v>
      </c>
      <c r="E405" t="s">
        <v>1128</v>
      </c>
      <c r="F405" s="8">
        <v>42102</v>
      </c>
      <c r="G405" s="1">
        <v>0.33333333333333331</v>
      </c>
      <c r="H405">
        <v>128834</v>
      </c>
      <c r="I405" s="8">
        <v>42102</v>
      </c>
      <c r="J405" s="1">
        <v>0.52083333333333337</v>
      </c>
      <c r="K405">
        <v>128834</v>
      </c>
      <c r="L405">
        <v>1</v>
      </c>
      <c r="M405" t="s">
        <v>2653</v>
      </c>
      <c r="O405" t="s">
        <v>15</v>
      </c>
      <c r="P405" t="s">
        <v>1996</v>
      </c>
      <c r="Q405">
        <v>30615210907</v>
      </c>
      <c r="R405" t="s">
        <v>1997</v>
      </c>
      <c r="S405" t="s">
        <v>911</v>
      </c>
      <c r="T405">
        <v>3230</v>
      </c>
      <c r="U405" t="s">
        <v>88</v>
      </c>
      <c r="V405" t="s">
        <v>7</v>
      </c>
      <c r="W405">
        <v>3772</v>
      </c>
      <c r="X405">
        <v>424196</v>
      </c>
      <c r="Z405">
        <v>9</v>
      </c>
      <c r="AA405">
        <v>42727</v>
      </c>
      <c r="AB405">
        <v>128181</v>
      </c>
      <c r="AC405">
        <v>0</v>
      </c>
      <c r="AD405">
        <v>300</v>
      </c>
      <c r="AE405">
        <v>155630</v>
      </c>
      <c r="AF405">
        <v>95927</v>
      </c>
      <c r="AG405" t="s">
        <v>1213</v>
      </c>
      <c r="AH405" t="s">
        <v>101</v>
      </c>
    </row>
    <row r="406" spans="1:34" x14ac:dyDescent="0.25">
      <c r="A406">
        <v>21245</v>
      </c>
      <c r="B406" t="s">
        <v>2654</v>
      </c>
      <c r="C406" t="s">
        <v>1975</v>
      </c>
      <c r="D406">
        <v>2012</v>
      </c>
      <c r="E406" t="s">
        <v>1128</v>
      </c>
      <c r="F406" s="8">
        <v>42102</v>
      </c>
      <c r="G406" s="1">
        <v>0.33333333333333331</v>
      </c>
      <c r="H406">
        <v>19068</v>
      </c>
      <c r="I406" s="8">
        <v>42102</v>
      </c>
      <c r="J406" s="1">
        <v>0.54166666666666663</v>
      </c>
      <c r="K406">
        <v>19068</v>
      </c>
      <c r="L406">
        <v>1</v>
      </c>
      <c r="M406" t="s">
        <v>2655</v>
      </c>
      <c r="O406" t="s">
        <v>15</v>
      </c>
      <c r="P406" t="s">
        <v>2589</v>
      </c>
      <c r="Q406">
        <v>30522250356</v>
      </c>
      <c r="R406" t="s">
        <v>431</v>
      </c>
      <c r="S406" t="s">
        <v>304</v>
      </c>
      <c r="T406">
        <v>3350</v>
      </c>
      <c r="U406" t="s">
        <v>6</v>
      </c>
      <c r="V406" t="s">
        <v>7</v>
      </c>
      <c r="W406">
        <v>3758</v>
      </c>
      <c r="X406">
        <v>422220</v>
      </c>
      <c r="Y406" t="s">
        <v>432</v>
      </c>
      <c r="Z406">
        <v>9</v>
      </c>
      <c r="AA406">
        <v>42727</v>
      </c>
      <c r="AB406">
        <v>89727</v>
      </c>
      <c r="AC406">
        <v>0</v>
      </c>
      <c r="AD406">
        <v>210</v>
      </c>
      <c r="AE406">
        <v>212465</v>
      </c>
      <c r="AF406">
        <v>139644</v>
      </c>
      <c r="AG406" t="s">
        <v>1213</v>
      </c>
      <c r="AH406" t="s">
        <v>1722</v>
      </c>
    </row>
    <row r="407" spans="1:34" x14ac:dyDescent="0.25">
      <c r="A407">
        <v>21244</v>
      </c>
      <c r="B407" t="s">
        <v>1464</v>
      </c>
      <c r="C407" t="s">
        <v>1139</v>
      </c>
      <c r="D407">
        <v>2005</v>
      </c>
      <c r="E407" t="s">
        <v>1128</v>
      </c>
      <c r="F407" s="8">
        <v>42101</v>
      </c>
      <c r="G407" s="1">
        <v>0.58333333333333337</v>
      </c>
      <c r="H407">
        <v>303757</v>
      </c>
      <c r="I407" s="8">
        <v>42101</v>
      </c>
      <c r="J407" s="1">
        <v>0.625</v>
      </c>
      <c r="K407">
        <v>303757</v>
      </c>
      <c r="L407">
        <v>1</v>
      </c>
      <c r="M407" t="s">
        <v>518</v>
      </c>
      <c r="O407" t="s">
        <v>15</v>
      </c>
      <c r="P407" t="s">
        <v>2656</v>
      </c>
      <c r="Q407">
        <v>20167489231</v>
      </c>
      <c r="R407" t="s">
        <v>514</v>
      </c>
      <c r="S407" t="s">
        <v>202</v>
      </c>
      <c r="T407">
        <v>3364</v>
      </c>
      <c r="U407" t="s">
        <v>6</v>
      </c>
      <c r="V407" t="s">
        <v>7</v>
      </c>
      <c r="W407">
        <v>3755</v>
      </c>
      <c r="X407">
        <v>438986</v>
      </c>
      <c r="Y407" t="s">
        <v>1466</v>
      </c>
      <c r="Z407">
        <v>9</v>
      </c>
      <c r="AA407">
        <v>48471</v>
      </c>
      <c r="AB407">
        <v>24236</v>
      </c>
      <c r="AC407">
        <v>0</v>
      </c>
      <c r="AD407">
        <v>50</v>
      </c>
      <c r="AE407">
        <v>34711</v>
      </c>
      <c r="AF407">
        <v>0</v>
      </c>
      <c r="AG407" t="s">
        <v>1213</v>
      </c>
      <c r="AH407" t="s">
        <v>10</v>
      </c>
    </row>
    <row r="408" spans="1:34" x14ac:dyDescent="0.25">
      <c r="A408">
        <v>21243</v>
      </c>
      <c r="B408" t="s">
        <v>1573</v>
      </c>
      <c r="C408" t="s">
        <v>1160</v>
      </c>
      <c r="D408">
        <v>2009</v>
      </c>
      <c r="E408" t="s">
        <v>1128</v>
      </c>
      <c r="F408" s="8">
        <v>42101</v>
      </c>
      <c r="G408" s="1">
        <v>0.375</v>
      </c>
      <c r="H408">
        <v>56190</v>
      </c>
      <c r="I408" s="8">
        <v>42101</v>
      </c>
      <c r="J408" s="1">
        <v>0.54166666666666663</v>
      </c>
      <c r="K408">
        <v>56190</v>
      </c>
      <c r="L408">
        <v>1</v>
      </c>
      <c r="M408" t="s">
        <v>713</v>
      </c>
      <c r="O408" t="s">
        <v>15</v>
      </c>
      <c r="P408" t="s">
        <v>714</v>
      </c>
      <c r="Q408">
        <v>20046173164</v>
      </c>
      <c r="R408" t="s">
        <v>715</v>
      </c>
      <c r="S408" t="s">
        <v>5</v>
      </c>
      <c r="T408">
        <v>3300</v>
      </c>
      <c r="U408" t="s">
        <v>6</v>
      </c>
      <c r="V408" t="s">
        <v>7</v>
      </c>
      <c r="W408">
        <v>376</v>
      </c>
      <c r="X408">
        <v>4430570</v>
      </c>
      <c r="Z408">
        <v>9</v>
      </c>
      <c r="AA408">
        <v>42727</v>
      </c>
      <c r="AB408">
        <v>47000</v>
      </c>
      <c r="AC408">
        <v>0</v>
      </c>
      <c r="AD408">
        <v>110</v>
      </c>
      <c r="AE408">
        <v>652231</v>
      </c>
      <c r="AF408">
        <v>0</v>
      </c>
      <c r="AG408" t="s">
        <v>1213</v>
      </c>
      <c r="AH408" t="s">
        <v>10</v>
      </c>
    </row>
    <row r="409" spans="1:34" x14ac:dyDescent="0.25">
      <c r="A409">
        <v>21242</v>
      </c>
      <c r="B409" t="s">
        <v>2168</v>
      </c>
      <c r="C409" t="s">
        <v>1758</v>
      </c>
      <c r="D409">
        <v>2014</v>
      </c>
      <c r="E409" t="s">
        <v>1128</v>
      </c>
      <c r="F409" s="8">
        <v>42101</v>
      </c>
      <c r="G409" s="1">
        <v>0.41666666666666669</v>
      </c>
      <c r="H409">
        <v>40632</v>
      </c>
      <c r="I409" s="8">
        <v>42101</v>
      </c>
      <c r="J409" s="1">
        <v>0.625</v>
      </c>
      <c r="K409">
        <v>40632</v>
      </c>
      <c r="L409">
        <v>1</v>
      </c>
      <c r="M409" t="s">
        <v>2657</v>
      </c>
      <c r="O409" t="s">
        <v>15</v>
      </c>
      <c r="P409" t="s">
        <v>2169</v>
      </c>
      <c r="Q409">
        <v>30712096906</v>
      </c>
      <c r="R409" t="s">
        <v>2170</v>
      </c>
      <c r="S409" t="s">
        <v>5</v>
      </c>
      <c r="T409">
        <v>3300</v>
      </c>
      <c r="U409" t="s">
        <v>6</v>
      </c>
      <c r="V409" t="s">
        <v>7</v>
      </c>
      <c r="W409">
        <v>376</v>
      </c>
      <c r="X409">
        <v>4455210</v>
      </c>
      <c r="Y409" t="s">
        <v>2171</v>
      </c>
      <c r="Z409">
        <v>9</v>
      </c>
      <c r="AA409">
        <v>42727</v>
      </c>
      <c r="AB409">
        <v>89727</v>
      </c>
      <c r="AC409">
        <v>0</v>
      </c>
      <c r="AD409">
        <v>210</v>
      </c>
      <c r="AE409">
        <v>369597</v>
      </c>
      <c r="AF409">
        <v>139644</v>
      </c>
      <c r="AG409" t="s">
        <v>1213</v>
      </c>
      <c r="AH409" t="s">
        <v>1722</v>
      </c>
    </row>
    <row r="410" spans="1:34" x14ac:dyDescent="0.25">
      <c r="A410">
        <v>21241</v>
      </c>
      <c r="B410" t="s">
        <v>1545</v>
      </c>
      <c r="C410" t="s">
        <v>1152</v>
      </c>
      <c r="D410">
        <v>2013</v>
      </c>
      <c r="E410" t="s">
        <v>1128</v>
      </c>
      <c r="F410" s="8">
        <v>42101</v>
      </c>
      <c r="G410" s="1">
        <v>0.375</v>
      </c>
      <c r="H410">
        <v>8381</v>
      </c>
      <c r="I410" s="8">
        <v>42101</v>
      </c>
      <c r="J410" s="1">
        <v>0.70833333333333337</v>
      </c>
      <c r="K410">
        <v>8381</v>
      </c>
      <c r="L410">
        <v>1</v>
      </c>
      <c r="M410" t="s">
        <v>837</v>
      </c>
      <c r="O410" t="s">
        <v>2</v>
      </c>
      <c r="P410" t="s">
        <v>838</v>
      </c>
      <c r="Q410">
        <v>27979481</v>
      </c>
      <c r="R410" t="s">
        <v>1546</v>
      </c>
      <c r="S410" t="s">
        <v>5</v>
      </c>
      <c r="T410">
        <v>3300</v>
      </c>
      <c r="U410" t="s">
        <v>6</v>
      </c>
      <c r="V410" t="s">
        <v>7</v>
      </c>
      <c r="W410" t="s">
        <v>593</v>
      </c>
      <c r="X410">
        <v>54952614</v>
      </c>
      <c r="Y410" t="s">
        <v>840</v>
      </c>
      <c r="Z410">
        <v>9</v>
      </c>
      <c r="AA410">
        <v>48471</v>
      </c>
      <c r="AB410">
        <v>77554</v>
      </c>
      <c r="AC410">
        <v>0</v>
      </c>
      <c r="AD410">
        <v>160</v>
      </c>
      <c r="AE410">
        <v>664949</v>
      </c>
      <c r="AF410">
        <v>0</v>
      </c>
      <c r="AG410" t="s">
        <v>1213</v>
      </c>
      <c r="AH410" t="s">
        <v>10</v>
      </c>
    </row>
    <row r="411" spans="1:34" x14ac:dyDescent="0.25">
      <c r="A411">
        <v>21239</v>
      </c>
      <c r="B411" t="s">
        <v>2658</v>
      </c>
      <c r="C411">
        <v>1720</v>
      </c>
      <c r="D411">
        <v>2013</v>
      </c>
      <c r="E411" t="s">
        <v>1128</v>
      </c>
      <c r="F411" s="8">
        <v>42101</v>
      </c>
      <c r="G411" s="1">
        <v>0.41666666666666669</v>
      </c>
      <c r="H411">
        <v>47865</v>
      </c>
      <c r="I411" s="8">
        <v>42101</v>
      </c>
      <c r="J411" s="1">
        <v>0.36458333333333331</v>
      </c>
      <c r="K411">
        <v>47865</v>
      </c>
      <c r="L411">
        <v>1</v>
      </c>
      <c r="M411" t="s">
        <v>2659</v>
      </c>
      <c r="O411" t="s">
        <v>15</v>
      </c>
      <c r="P411" t="s">
        <v>140</v>
      </c>
      <c r="Q411">
        <v>30679693049</v>
      </c>
      <c r="R411" t="s">
        <v>141</v>
      </c>
      <c r="S411" t="s">
        <v>142</v>
      </c>
      <c r="T411">
        <v>3315</v>
      </c>
      <c r="U411" t="s">
        <v>6</v>
      </c>
      <c r="V411" t="s">
        <v>7</v>
      </c>
      <c r="W411">
        <v>3754</v>
      </c>
      <c r="X411">
        <v>15467047</v>
      </c>
      <c r="Z411">
        <v>9</v>
      </c>
      <c r="AA411">
        <v>42727</v>
      </c>
      <c r="AB411">
        <v>175181</v>
      </c>
      <c r="AC411">
        <v>0</v>
      </c>
      <c r="AD411">
        <v>410</v>
      </c>
      <c r="AE411">
        <v>2904719</v>
      </c>
      <c r="AF411">
        <v>106846</v>
      </c>
      <c r="AG411" t="s">
        <v>1213</v>
      </c>
      <c r="AH411" t="s">
        <v>101</v>
      </c>
    </row>
    <row r="412" spans="1:34" x14ac:dyDescent="0.25">
      <c r="A412">
        <v>21238</v>
      </c>
      <c r="B412" t="s">
        <v>2660</v>
      </c>
      <c r="C412" t="s">
        <v>1887</v>
      </c>
      <c r="D412">
        <v>2013</v>
      </c>
      <c r="E412" t="s">
        <v>1128</v>
      </c>
      <c r="F412" s="8">
        <v>42101</v>
      </c>
      <c r="G412" s="1">
        <v>0.35416666666666669</v>
      </c>
      <c r="H412">
        <v>156756</v>
      </c>
      <c r="I412" s="8">
        <v>42101</v>
      </c>
      <c r="J412" s="1">
        <v>0.34791666666666665</v>
      </c>
      <c r="K412">
        <v>156756</v>
      </c>
      <c r="L412">
        <v>1</v>
      </c>
      <c r="M412" t="s">
        <v>2661</v>
      </c>
      <c r="O412" t="s">
        <v>15</v>
      </c>
      <c r="P412" t="s">
        <v>2662</v>
      </c>
      <c r="Q412">
        <v>30592547860</v>
      </c>
      <c r="R412" t="s">
        <v>2663</v>
      </c>
      <c r="S412" t="s">
        <v>99</v>
      </c>
      <c r="T412">
        <v>3380</v>
      </c>
      <c r="U412" t="s">
        <v>6</v>
      </c>
      <c r="V412" t="s">
        <v>7</v>
      </c>
      <c r="W412">
        <v>3751</v>
      </c>
      <c r="X412">
        <v>421237</v>
      </c>
      <c r="Z412">
        <v>9</v>
      </c>
      <c r="AA412">
        <v>42727</v>
      </c>
      <c r="AB412">
        <v>461452</v>
      </c>
      <c r="AC412">
        <v>0</v>
      </c>
      <c r="AD412">
        <v>1080</v>
      </c>
      <c r="AE412">
        <v>2186162</v>
      </c>
      <c r="AF412">
        <v>0</v>
      </c>
      <c r="AG412" t="s">
        <v>1213</v>
      </c>
      <c r="AH412" t="s">
        <v>101</v>
      </c>
    </row>
    <row r="413" spans="1:34" x14ac:dyDescent="0.25">
      <c r="A413">
        <v>21237</v>
      </c>
      <c r="B413" t="s">
        <v>2088</v>
      </c>
      <c r="C413" t="s">
        <v>2041</v>
      </c>
      <c r="D413">
        <v>2014</v>
      </c>
      <c r="E413" t="s">
        <v>1128</v>
      </c>
      <c r="F413" s="8">
        <v>42101</v>
      </c>
      <c r="G413" s="1">
        <v>0.41666666666666669</v>
      </c>
      <c r="H413">
        <v>31873</v>
      </c>
      <c r="I413" s="8">
        <v>42101</v>
      </c>
      <c r="J413" s="1">
        <v>0.35069444444444442</v>
      </c>
      <c r="K413">
        <v>31873</v>
      </c>
      <c r="L413">
        <v>1</v>
      </c>
      <c r="M413" t="s">
        <v>2664</v>
      </c>
      <c r="O413" t="s">
        <v>15</v>
      </c>
      <c r="P413" t="s">
        <v>2090</v>
      </c>
      <c r="Q413">
        <v>30708876166</v>
      </c>
      <c r="R413" t="s">
        <v>1973</v>
      </c>
      <c r="S413" t="s">
        <v>5</v>
      </c>
      <c r="T413">
        <v>3300</v>
      </c>
      <c r="U413" t="s">
        <v>6</v>
      </c>
      <c r="V413" t="s">
        <v>7</v>
      </c>
      <c r="W413">
        <v>376</v>
      </c>
      <c r="X413">
        <v>4482049</v>
      </c>
      <c r="Y413" t="s">
        <v>1455</v>
      </c>
      <c r="Z413">
        <v>9</v>
      </c>
      <c r="AA413">
        <v>42727</v>
      </c>
      <c r="AB413">
        <v>89727</v>
      </c>
      <c r="AC413">
        <v>0</v>
      </c>
      <c r="AD413">
        <v>210</v>
      </c>
      <c r="AE413">
        <v>212465</v>
      </c>
      <c r="AF413">
        <v>139644</v>
      </c>
      <c r="AG413" t="s">
        <v>1213</v>
      </c>
      <c r="AH413" t="s">
        <v>1722</v>
      </c>
    </row>
    <row r="414" spans="1:34" x14ac:dyDescent="0.25">
      <c r="A414">
        <v>21236</v>
      </c>
      <c r="B414" t="s">
        <v>1494</v>
      </c>
      <c r="C414" t="s">
        <v>1147</v>
      </c>
      <c r="D414">
        <v>2010</v>
      </c>
      <c r="E414" t="s">
        <v>1128</v>
      </c>
      <c r="F414" s="8">
        <v>42103</v>
      </c>
      <c r="G414" s="1">
        <v>0.33333333333333331</v>
      </c>
      <c r="H414">
        <v>84585</v>
      </c>
      <c r="I414" s="8">
        <v>42103</v>
      </c>
      <c r="J414" s="1">
        <v>0.75</v>
      </c>
      <c r="K414">
        <v>84585</v>
      </c>
      <c r="L414">
        <v>1</v>
      </c>
      <c r="M414" t="s">
        <v>246</v>
      </c>
      <c r="O414" t="s">
        <v>15</v>
      </c>
      <c r="P414" t="s">
        <v>242</v>
      </c>
      <c r="Q414">
        <v>30653854346</v>
      </c>
      <c r="R414" t="s">
        <v>243</v>
      </c>
      <c r="S414" t="s">
        <v>5</v>
      </c>
      <c r="T414">
        <v>3300</v>
      </c>
      <c r="U414" t="s">
        <v>6</v>
      </c>
      <c r="V414" t="s">
        <v>7</v>
      </c>
      <c r="W414">
        <v>376</v>
      </c>
      <c r="X414">
        <v>4457800</v>
      </c>
      <c r="Z414">
        <v>9</v>
      </c>
      <c r="AA414">
        <v>42727</v>
      </c>
      <c r="AB414">
        <v>252089</v>
      </c>
      <c r="AC414">
        <v>0</v>
      </c>
      <c r="AD414">
        <v>590</v>
      </c>
      <c r="AE414">
        <v>2237782</v>
      </c>
      <c r="AF414">
        <v>0</v>
      </c>
      <c r="AG414" t="s">
        <v>1213</v>
      </c>
      <c r="AH414" t="s">
        <v>10</v>
      </c>
    </row>
    <row r="415" spans="1:34" x14ac:dyDescent="0.25">
      <c r="A415">
        <v>21235</v>
      </c>
      <c r="B415" t="s">
        <v>1555</v>
      </c>
      <c r="C415" t="s">
        <v>1155</v>
      </c>
      <c r="D415">
        <v>2010</v>
      </c>
      <c r="E415" t="s">
        <v>1128</v>
      </c>
      <c r="F415" s="8">
        <v>42101</v>
      </c>
      <c r="G415" s="1">
        <v>0.33333333333333331</v>
      </c>
      <c r="H415">
        <v>43463</v>
      </c>
      <c r="I415" s="8">
        <v>42101</v>
      </c>
      <c r="J415" s="1">
        <v>0.75</v>
      </c>
      <c r="K415">
        <v>43463</v>
      </c>
      <c r="L415">
        <v>1</v>
      </c>
      <c r="M415" t="s">
        <v>843</v>
      </c>
      <c r="O415" t="s">
        <v>2</v>
      </c>
      <c r="P415" t="s">
        <v>844</v>
      </c>
      <c r="Q415">
        <v>30361393</v>
      </c>
      <c r="R415" t="s">
        <v>845</v>
      </c>
      <c r="S415" t="s">
        <v>79</v>
      </c>
      <c r="T415">
        <v>3360</v>
      </c>
      <c r="U415" t="s">
        <v>6</v>
      </c>
      <c r="V415" t="s">
        <v>7</v>
      </c>
      <c r="W415">
        <v>3755</v>
      </c>
      <c r="X415">
        <v>427856</v>
      </c>
      <c r="Z415">
        <v>9</v>
      </c>
      <c r="AA415">
        <v>48471</v>
      </c>
      <c r="AB415">
        <v>290826</v>
      </c>
      <c r="AC415">
        <v>0</v>
      </c>
      <c r="AD415">
        <v>600</v>
      </c>
      <c r="AE415">
        <v>2436993</v>
      </c>
      <c r="AF415">
        <v>0</v>
      </c>
      <c r="AG415" t="s">
        <v>1213</v>
      </c>
      <c r="AH415" t="s">
        <v>10</v>
      </c>
    </row>
    <row r="416" spans="1:34" x14ac:dyDescent="0.25">
      <c r="A416">
        <v>21234</v>
      </c>
      <c r="B416" t="s">
        <v>2665</v>
      </c>
      <c r="C416" t="s">
        <v>1805</v>
      </c>
      <c r="D416">
        <v>2010</v>
      </c>
      <c r="E416" t="s">
        <v>1128</v>
      </c>
      <c r="F416" s="8">
        <v>42100</v>
      </c>
      <c r="G416" s="1">
        <v>0.33333333333333331</v>
      </c>
      <c r="H416">
        <v>793188</v>
      </c>
      <c r="I416" s="8">
        <v>42101</v>
      </c>
      <c r="J416" s="1">
        <v>0.75</v>
      </c>
      <c r="K416">
        <v>793188</v>
      </c>
      <c r="L416">
        <v>1</v>
      </c>
      <c r="M416" t="s">
        <v>2666</v>
      </c>
      <c r="N416" t="s">
        <v>2667</v>
      </c>
      <c r="O416" t="s">
        <v>15</v>
      </c>
      <c r="P416" t="s">
        <v>2325</v>
      </c>
      <c r="Q416">
        <v>30711142572</v>
      </c>
      <c r="R416" t="s">
        <v>2326</v>
      </c>
      <c r="S416" t="s">
        <v>803</v>
      </c>
      <c r="T416">
        <v>3334</v>
      </c>
      <c r="U416" t="s">
        <v>6</v>
      </c>
      <c r="V416" t="s">
        <v>7</v>
      </c>
      <c r="W416">
        <v>3743</v>
      </c>
      <c r="X416">
        <v>420322</v>
      </c>
      <c r="Z416">
        <v>9</v>
      </c>
      <c r="AA416">
        <v>42727</v>
      </c>
      <c r="AB416">
        <v>636632</v>
      </c>
      <c r="AC416">
        <v>175500</v>
      </c>
      <c r="AD416">
        <v>1490</v>
      </c>
      <c r="AE416">
        <v>3106482</v>
      </c>
      <c r="AF416">
        <v>80514</v>
      </c>
      <c r="AG416" t="s">
        <v>1213</v>
      </c>
      <c r="AH416" t="s">
        <v>101</v>
      </c>
    </row>
    <row r="417" spans="1:34" x14ac:dyDescent="0.25">
      <c r="A417">
        <v>21233</v>
      </c>
      <c r="B417" t="s">
        <v>2668</v>
      </c>
      <c r="C417" t="s">
        <v>1731</v>
      </c>
      <c r="D417">
        <v>2007</v>
      </c>
      <c r="E417" t="s">
        <v>1128</v>
      </c>
      <c r="F417" s="8">
        <v>42100</v>
      </c>
      <c r="G417" s="1">
        <v>0.33333333333333331</v>
      </c>
      <c r="H417">
        <v>696535</v>
      </c>
      <c r="I417" s="8">
        <v>42101</v>
      </c>
      <c r="J417" s="1">
        <v>0.66666666666666663</v>
      </c>
      <c r="K417">
        <v>696535</v>
      </c>
      <c r="L417">
        <v>1</v>
      </c>
      <c r="M417" t="s">
        <v>2669</v>
      </c>
      <c r="O417" t="s">
        <v>15</v>
      </c>
      <c r="P417" t="s">
        <v>2670</v>
      </c>
      <c r="Q417">
        <v>20109140172</v>
      </c>
      <c r="R417" t="s">
        <v>2671</v>
      </c>
      <c r="S417" t="s">
        <v>99</v>
      </c>
      <c r="T417">
        <v>3380</v>
      </c>
      <c r="U417" t="s">
        <v>6</v>
      </c>
      <c r="V417" t="s">
        <v>7</v>
      </c>
      <c r="W417">
        <v>3751</v>
      </c>
      <c r="X417">
        <v>4234674</v>
      </c>
      <c r="Z417">
        <v>9</v>
      </c>
      <c r="AA417">
        <v>42727</v>
      </c>
      <c r="AB417">
        <v>264907</v>
      </c>
      <c r="AC417">
        <v>0</v>
      </c>
      <c r="AD417">
        <v>620</v>
      </c>
      <c r="AE417">
        <v>0</v>
      </c>
      <c r="AF417">
        <v>0</v>
      </c>
      <c r="AG417" t="s">
        <v>1213</v>
      </c>
      <c r="AH417" t="s">
        <v>101</v>
      </c>
    </row>
    <row r="418" spans="1:34" x14ac:dyDescent="0.25">
      <c r="A418">
        <v>21228</v>
      </c>
      <c r="B418" t="s">
        <v>1497</v>
      </c>
      <c r="C418" t="s">
        <v>1147</v>
      </c>
      <c r="D418">
        <v>2010</v>
      </c>
      <c r="E418" t="s">
        <v>1128</v>
      </c>
      <c r="F418" s="8">
        <v>42100</v>
      </c>
      <c r="G418" s="1">
        <v>0.33333333333333331</v>
      </c>
      <c r="H418">
        <v>142987</v>
      </c>
      <c r="I418" s="8">
        <v>42100</v>
      </c>
      <c r="J418" s="1">
        <v>0.5</v>
      </c>
      <c r="K418">
        <v>142987</v>
      </c>
      <c r="L418">
        <v>1</v>
      </c>
      <c r="M418" t="s">
        <v>357</v>
      </c>
      <c r="O418" t="s">
        <v>15</v>
      </c>
      <c r="P418" t="s">
        <v>181</v>
      </c>
      <c r="Q418">
        <v>30708379456</v>
      </c>
      <c r="R418" t="s">
        <v>182</v>
      </c>
      <c r="S418" t="s">
        <v>183</v>
      </c>
      <c r="T418">
        <v>3304</v>
      </c>
      <c r="U418" t="s">
        <v>6</v>
      </c>
      <c r="V418" t="s">
        <v>7</v>
      </c>
      <c r="W418">
        <v>376</v>
      </c>
      <c r="X418">
        <v>4481488</v>
      </c>
      <c r="Z418">
        <v>9</v>
      </c>
      <c r="AA418">
        <v>42727</v>
      </c>
      <c r="AB418">
        <v>0</v>
      </c>
      <c r="AC418">
        <v>1452000</v>
      </c>
      <c r="AD418">
        <v>0</v>
      </c>
      <c r="AE418">
        <v>476344</v>
      </c>
      <c r="AF418">
        <v>0</v>
      </c>
      <c r="AG418" t="s">
        <v>1213</v>
      </c>
      <c r="AH418" t="s">
        <v>10</v>
      </c>
    </row>
    <row r="419" spans="1:34" x14ac:dyDescent="0.25">
      <c r="A419">
        <v>21227</v>
      </c>
      <c r="B419" t="s">
        <v>2672</v>
      </c>
      <c r="C419">
        <v>710</v>
      </c>
      <c r="D419">
        <v>2014</v>
      </c>
      <c r="E419" t="s">
        <v>1128</v>
      </c>
      <c r="F419" s="8">
        <v>42100</v>
      </c>
      <c r="G419" s="1">
        <v>0.33333333333333331</v>
      </c>
      <c r="H419">
        <v>41522</v>
      </c>
      <c r="I419" s="8">
        <v>42100</v>
      </c>
      <c r="J419" s="1">
        <v>0.75</v>
      </c>
      <c r="K419">
        <v>41522</v>
      </c>
      <c r="L419">
        <v>1</v>
      </c>
      <c r="M419" t="s">
        <v>2673</v>
      </c>
      <c r="O419" t="s">
        <v>15</v>
      </c>
      <c r="P419" t="s">
        <v>2674</v>
      </c>
      <c r="Q419">
        <v>30712275533</v>
      </c>
      <c r="R419" t="s">
        <v>2675</v>
      </c>
      <c r="S419" t="s">
        <v>5</v>
      </c>
      <c r="T419">
        <v>3300</v>
      </c>
      <c r="U419" t="s">
        <v>6</v>
      </c>
      <c r="V419" t="s">
        <v>7</v>
      </c>
      <c r="W419">
        <v>376</v>
      </c>
      <c r="X419">
        <v>154288119</v>
      </c>
      <c r="Z419">
        <v>9</v>
      </c>
      <c r="AA419">
        <v>42727</v>
      </c>
      <c r="AB419">
        <v>123908</v>
      </c>
      <c r="AC419">
        <v>0</v>
      </c>
      <c r="AD419">
        <v>290</v>
      </c>
      <c r="AE419">
        <v>152211</v>
      </c>
      <c r="AF419">
        <v>78035</v>
      </c>
      <c r="AG419" t="s">
        <v>1213</v>
      </c>
      <c r="AH419" t="s">
        <v>101</v>
      </c>
    </row>
    <row r="420" spans="1:34" x14ac:dyDescent="0.25">
      <c r="A420">
        <v>21225</v>
      </c>
      <c r="B420" t="s">
        <v>2265</v>
      </c>
      <c r="C420" t="s">
        <v>2084</v>
      </c>
      <c r="D420">
        <v>2010</v>
      </c>
      <c r="E420" t="s">
        <v>1128</v>
      </c>
      <c r="F420" s="8">
        <v>42100</v>
      </c>
      <c r="G420" s="1">
        <v>0.41666666666666669</v>
      </c>
      <c r="H420">
        <v>552138</v>
      </c>
      <c r="I420" s="8">
        <v>42100</v>
      </c>
      <c r="J420" s="1">
        <v>0.38819444444444445</v>
      </c>
      <c r="K420">
        <v>552138</v>
      </c>
      <c r="L420">
        <v>1</v>
      </c>
      <c r="M420" t="s">
        <v>2676</v>
      </c>
      <c r="N420" t="s">
        <v>2677</v>
      </c>
      <c r="O420" t="s">
        <v>2678</v>
      </c>
      <c r="P420" t="s">
        <v>2267</v>
      </c>
      <c r="Q420">
        <v>33626076969</v>
      </c>
      <c r="R420" t="s">
        <v>2268</v>
      </c>
      <c r="S420" t="s">
        <v>5</v>
      </c>
      <c r="T420">
        <v>3300</v>
      </c>
      <c r="U420" t="s">
        <v>6</v>
      </c>
      <c r="V420" t="s">
        <v>7</v>
      </c>
      <c r="W420">
        <v>376</v>
      </c>
      <c r="X420">
        <v>4480341</v>
      </c>
      <c r="Z420">
        <v>9</v>
      </c>
      <c r="AA420">
        <v>42727</v>
      </c>
      <c r="AB420">
        <v>290544</v>
      </c>
      <c r="AC420">
        <v>0</v>
      </c>
      <c r="AD420">
        <v>680</v>
      </c>
      <c r="AE420">
        <v>405484</v>
      </c>
      <c r="AF420">
        <v>171186</v>
      </c>
      <c r="AG420" t="s">
        <v>1213</v>
      </c>
      <c r="AH420" t="s">
        <v>101</v>
      </c>
    </row>
    <row r="421" spans="1:34" x14ac:dyDescent="0.25">
      <c r="A421">
        <v>21224</v>
      </c>
      <c r="B421" t="s">
        <v>2679</v>
      </c>
      <c r="C421" t="s">
        <v>2680</v>
      </c>
      <c r="D421">
        <v>2000</v>
      </c>
      <c r="E421" t="s">
        <v>1128</v>
      </c>
      <c r="F421" s="8">
        <v>42100</v>
      </c>
      <c r="G421" s="1">
        <v>0.33333333333333331</v>
      </c>
      <c r="H421">
        <v>262804</v>
      </c>
      <c r="I421" s="8">
        <v>42100</v>
      </c>
      <c r="J421" s="1">
        <v>0.36874999999999997</v>
      </c>
      <c r="K421">
        <v>262804</v>
      </c>
      <c r="L421">
        <v>1</v>
      </c>
      <c r="M421" t="s">
        <v>2681</v>
      </c>
      <c r="O421" t="s">
        <v>15</v>
      </c>
      <c r="P421" t="s">
        <v>2682</v>
      </c>
      <c r="Q421">
        <v>30708912235</v>
      </c>
      <c r="R421" t="s">
        <v>2683</v>
      </c>
      <c r="S421" t="s">
        <v>2684</v>
      </c>
      <c r="T421">
        <v>3304</v>
      </c>
      <c r="U421" t="s">
        <v>6</v>
      </c>
      <c r="V421" t="s">
        <v>7</v>
      </c>
      <c r="W421">
        <v>376</v>
      </c>
      <c r="X421">
        <v>4480535</v>
      </c>
      <c r="Z421">
        <v>9</v>
      </c>
      <c r="AA421">
        <v>42727</v>
      </c>
      <c r="AB421">
        <v>256362</v>
      </c>
      <c r="AC421">
        <v>0</v>
      </c>
      <c r="AD421">
        <v>600</v>
      </c>
      <c r="AE421">
        <v>1511401</v>
      </c>
      <c r="AF421">
        <v>0</v>
      </c>
      <c r="AG421" t="s">
        <v>1213</v>
      </c>
      <c r="AH421" t="s">
        <v>101</v>
      </c>
    </row>
    <row r="422" spans="1:34" x14ac:dyDescent="0.25">
      <c r="A422">
        <v>21223</v>
      </c>
      <c r="B422" t="s">
        <v>2209</v>
      </c>
      <c r="C422" t="s">
        <v>1859</v>
      </c>
      <c r="D422">
        <v>2013</v>
      </c>
      <c r="E422" t="s">
        <v>1128</v>
      </c>
      <c r="F422" s="8">
        <v>42100</v>
      </c>
      <c r="G422" s="1">
        <v>0.33333333333333331</v>
      </c>
      <c r="H422">
        <v>51515</v>
      </c>
      <c r="I422" s="8">
        <v>42100</v>
      </c>
      <c r="J422" s="1">
        <v>0.35486111111111113</v>
      </c>
      <c r="K422">
        <v>51515</v>
      </c>
      <c r="L422">
        <v>1</v>
      </c>
      <c r="M422" t="s">
        <v>2685</v>
      </c>
      <c r="O422" t="s">
        <v>15</v>
      </c>
      <c r="P422" t="s">
        <v>1828</v>
      </c>
      <c r="Q422">
        <v>30583112797</v>
      </c>
      <c r="R422" t="s">
        <v>1829</v>
      </c>
      <c r="S422" t="s">
        <v>202</v>
      </c>
      <c r="T422">
        <v>3364</v>
      </c>
      <c r="U422" t="s">
        <v>6</v>
      </c>
      <c r="V422" t="s">
        <v>7</v>
      </c>
      <c r="W422">
        <v>376</v>
      </c>
      <c r="X422">
        <v>4481203</v>
      </c>
      <c r="Z422">
        <v>9</v>
      </c>
      <c r="AA422">
        <v>42727</v>
      </c>
      <c r="AB422">
        <v>115363</v>
      </c>
      <c r="AC422">
        <v>0</v>
      </c>
      <c r="AD422">
        <v>270</v>
      </c>
      <c r="AE422">
        <v>153440</v>
      </c>
      <c r="AF422">
        <v>106846</v>
      </c>
      <c r="AG422" t="s">
        <v>1213</v>
      </c>
      <c r="AH422" t="s">
        <v>101</v>
      </c>
    </row>
    <row r="423" spans="1:34" x14ac:dyDescent="0.25">
      <c r="A423">
        <v>21220</v>
      </c>
      <c r="B423" t="s">
        <v>2686</v>
      </c>
      <c r="C423" t="s">
        <v>1731</v>
      </c>
      <c r="D423">
        <v>2014</v>
      </c>
      <c r="E423" t="s">
        <v>1128</v>
      </c>
      <c r="F423" s="8">
        <v>42095</v>
      </c>
      <c r="G423" s="1">
        <v>0.33333333333333331</v>
      </c>
      <c r="H423">
        <v>5242</v>
      </c>
      <c r="I423" s="8">
        <v>42095</v>
      </c>
      <c r="J423" s="1">
        <v>0.70833333333333337</v>
      </c>
      <c r="K423">
        <v>5242</v>
      </c>
      <c r="L423">
        <v>1</v>
      </c>
      <c r="M423" t="s">
        <v>2687</v>
      </c>
      <c r="O423" t="s">
        <v>15</v>
      </c>
      <c r="P423" t="s">
        <v>852</v>
      </c>
      <c r="Q423">
        <v>30710043619</v>
      </c>
      <c r="R423" t="s">
        <v>853</v>
      </c>
      <c r="S423" t="s">
        <v>854</v>
      </c>
      <c r="T423">
        <v>3362</v>
      </c>
      <c r="U423" t="s">
        <v>6</v>
      </c>
      <c r="V423" t="s">
        <v>7</v>
      </c>
      <c r="W423">
        <v>3755</v>
      </c>
      <c r="X423">
        <v>405737</v>
      </c>
      <c r="Z423">
        <v>9</v>
      </c>
      <c r="AA423">
        <v>42727</v>
      </c>
      <c r="AB423">
        <v>136726</v>
      </c>
      <c r="AC423">
        <v>0</v>
      </c>
      <c r="AD423">
        <v>320</v>
      </c>
      <c r="AE423">
        <v>116439</v>
      </c>
      <c r="AF423">
        <v>237194</v>
      </c>
      <c r="AG423" t="s">
        <v>1213</v>
      </c>
      <c r="AH423" t="s">
        <v>101</v>
      </c>
    </row>
    <row r="424" spans="1:34" x14ac:dyDescent="0.25">
      <c r="A424">
        <v>21219</v>
      </c>
      <c r="B424" t="s">
        <v>2688</v>
      </c>
      <c r="C424" t="s">
        <v>1795</v>
      </c>
      <c r="D424">
        <v>2006</v>
      </c>
      <c r="E424" t="s">
        <v>1128</v>
      </c>
      <c r="F424" s="8">
        <v>42095</v>
      </c>
      <c r="G424" s="1">
        <v>0.33333333333333331</v>
      </c>
      <c r="H424">
        <v>439009</v>
      </c>
      <c r="I424" s="8">
        <v>42095</v>
      </c>
      <c r="J424" s="1">
        <v>0.40208333333333335</v>
      </c>
      <c r="K424">
        <v>439009</v>
      </c>
      <c r="L424">
        <v>1</v>
      </c>
      <c r="M424" t="s">
        <v>2689</v>
      </c>
      <c r="O424" t="s">
        <v>15</v>
      </c>
      <c r="P424" t="s">
        <v>2690</v>
      </c>
      <c r="Q424">
        <v>20123643853</v>
      </c>
      <c r="R424" t="s">
        <v>2691</v>
      </c>
      <c r="S424" t="s">
        <v>331</v>
      </c>
      <c r="U424" t="s">
        <v>88</v>
      </c>
      <c r="V424" t="s">
        <v>7</v>
      </c>
      <c r="W424">
        <v>3756</v>
      </c>
      <c r="X424">
        <v>15522674</v>
      </c>
      <c r="Z424">
        <v>9</v>
      </c>
      <c r="AA424">
        <v>42727</v>
      </c>
      <c r="AB424">
        <v>303362</v>
      </c>
      <c r="AC424">
        <v>0</v>
      </c>
      <c r="AD424">
        <v>710</v>
      </c>
      <c r="AE424">
        <v>1896513</v>
      </c>
      <c r="AF424">
        <v>0</v>
      </c>
      <c r="AG424" t="s">
        <v>1213</v>
      </c>
      <c r="AH424" t="s">
        <v>1722</v>
      </c>
    </row>
    <row r="425" spans="1:34" x14ac:dyDescent="0.25">
      <c r="A425">
        <v>21217</v>
      </c>
      <c r="B425" t="s">
        <v>1685</v>
      </c>
      <c r="C425" t="s">
        <v>1179</v>
      </c>
      <c r="D425">
        <v>2010</v>
      </c>
      <c r="E425" t="s">
        <v>1128</v>
      </c>
      <c r="F425" s="8">
        <v>42095</v>
      </c>
      <c r="G425" s="1">
        <v>0.33680555555555558</v>
      </c>
      <c r="H425">
        <v>48854</v>
      </c>
      <c r="I425" s="8">
        <v>42095</v>
      </c>
      <c r="J425" s="1">
        <v>0.45833333333333331</v>
      </c>
      <c r="K425">
        <v>48854</v>
      </c>
      <c r="L425">
        <v>1</v>
      </c>
      <c r="M425" t="s">
        <v>876</v>
      </c>
      <c r="O425" t="s">
        <v>15</v>
      </c>
      <c r="P425" t="s">
        <v>877</v>
      </c>
      <c r="Q425">
        <v>33707463169</v>
      </c>
      <c r="R425" t="s">
        <v>878</v>
      </c>
      <c r="S425" t="s">
        <v>142</v>
      </c>
      <c r="U425" t="s">
        <v>6</v>
      </c>
      <c r="V425" t="s">
        <v>7</v>
      </c>
      <c r="W425">
        <v>3754</v>
      </c>
      <c r="X425">
        <v>422265</v>
      </c>
      <c r="Z425">
        <v>9</v>
      </c>
      <c r="AA425">
        <v>48471</v>
      </c>
      <c r="AB425">
        <v>150260</v>
      </c>
      <c r="AC425">
        <v>0</v>
      </c>
      <c r="AD425">
        <v>310</v>
      </c>
      <c r="AE425">
        <v>887334</v>
      </c>
      <c r="AF425">
        <v>0</v>
      </c>
      <c r="AG425" t="s">
        <v>1213</v>
      </c>
      <c r="AH425" t="s">
        <v>10</v>
      </c>
    </row>
    <row r="426" spans="1:34" x14ac:dyDescent="0.25">
      <c r="A426">
        <v>21216</v>
      </c>
      <c r="B426" t="s">
        <v>1799</v>
      </c>
      <c r="C426" t="s">
        <v>1800</v>
      </c>
      <c r="D426">
        <v>2008</v>
      </c>
      <c r="E426" t="s">
        <v>1128</v>
      </c>
      <c r="F426" s="8">
        <v>42094</v>
      </c>
      <c r="G426" s="1">
        <v>0.58333333333333337</v>
      </c>
      <c r="H426">
        <v>207737</v>
      </c>
      <c r="I426" s="8">
        <v>42094</v>
      </c>
      <c r="J426" s="1">
        <v>0.70833333333333337</v>
      </c>
      <c r="K426">
        <v>207737</v>
      </c>
      <c r="L426">
        <v>1</v>
      </c>
      <c r="M426" t="s">
        <v>2692</v>
      </c>
      <c r="O426" t="s">
        <v>15</v>
      </c>
      <c r="P426" t="s">
        <v>1802</v>
      </c>
      <c r="Q426">
        <v>30610463513</v>
      </c>
      <c r="R426" t="s">
        <v>1803</v>
      </c>
      <c r="S426" t="s">
        <v>5</v>
      </c>
      <c r="T426">
        <v>3300</v>
      </c>
      <c r="U426" t="s">
        <v>6</v>
      </c>
      <c r="V426" t="s">
        <v>7</v>
      </c>
      <c r="W426">
        <v>376</v>
      </c>
      <c r="X426">
        <v>4432774</v>
      </c>
      <c r="Z426">
        <v>9</v>
      </c>
      <c r="AA426">
        <v>42727</v>
      </c>
      <c r="AB426">
        <v>166635</v>
      </c>
      <c r="AC426">
        <v>0</v>
      </c>
      <c r="AD426">
        <v>390</v>
      </c>
      <c r="AE426">
        <v>366347</v>
      </c>
      <c r="AF426">
        <v>171186</v>
      </c>
      <c r="AG426" t="s">
        <v>1213</v>
      </c>
      <c r="AH426" t="s">
        <v>101</v>
      </c>
    </row>
    <row r="427" spans="1:34" x14ac:dyDescent="0.25">
      <c r="A427">
        <v>21215</v>
      </c>
      <c r="B427" t="s">
        <v>2693</v>
      </c>
      <c r="C427">
        <v>1720</v>
      </c>
      <c r="D427">
        <v>2014</v>
      </c>
      <c r="E427" t="s">
        <v>1128</v>
      </c>
      <c r="F427" s="8">
        <v>42094</v>
      </c>
      <c r="G427" s="1">
        <v>0.52083333333333337</v>
      </c>
      <c r="H427">
        <v>19677</v>
      </c>
      <c r="I427" s="8">
        <v>42094</v>
      </c>
      <c r="J427" s="1">
        <v>0.5180555555555556</v>
      </c>
      <c r="K427">
        <v>19677</v>
      </c>
      <c r="L427">
        <v>1</v>
      </c>
      <c r="M427" t="s">
        <v>2694</v>
      </c>
      <c r="O427" t="s">
        <v>15</v>
      </c>
      <c r="P427" t="s">
        <v>2695</v>
      </c>
      <c r="Q427">
        <v>30708849991</v>
      </c>
      <c r="R427" t="s">
        <v>2696</v>
      </c>
      <c r="S427" t="s">
        <v>79</v>
      </c>
      <c r="T427">
        <v>3360</v>
      </c>
      <c r="U427" t="s">
        <v>6</v>
      </c>
      <c r="V427" t="s">
        <v>7</v>
      </c>
      <c r="W427">
        <v>3755</v>
      </c>
      <c r="X427">
        <v>422144</v>
      </c>
      <c r="Z427">
        <v>9</v>
      </c>
      <c r="AA427">
        <v>42727</v>
      </c>
      <c r="AB427">
        <v>200817</v>
      </c>
      <c r="AC427">
        <v>0</v>
      </c>
      <c r="AD427">
        <v>470</v>
      </c>
      <c r="AE427">
        <v>179481</v>
      </c>
      <c r="AF427">
        <v>66589</v>
      </c>
      <c r="AG427" t="s">
        <v>1213</v>
      </c>
      <c r="AH427" t="s">
        <v>101</v>
      </c>
    </row>
    <row r="428" spans="1:34" x14ac:dyDescent="0.25">
      <c r="A428">
        <v>21214</v>
      </c>
      <c r="B428" t="s">
        <v>2697</v>
      </c>
      <c r="C428" t="s">
        <v>1965</v>
      </c>
      <c r="D428">
        <v>2014</v>
      </c>
      <c r="E428" t="s">
        <v>1128</v>
      </c>
      <c r="F428" s="8">
        <v>42094</v>
      </c>
      <c r="G428" s="1">
        <v>0.60416666666666663</v>
      </c>
      <c r="H428">
        <v>27540</v>
      </c>
      <c r="I428" s="8">
        <v>42094</v>
      </c>
      <c r="J428" s="1">
        <v>0.48541666666666666</v>
      </c>
      <c r="K428">
        <v>27540</v>
      </c>
      <c r="L428">
        <v>1</v>
      </c>
      <c r="M428" t="s">
        <v>76</v>
      </c>
      <c r="O428" t="s">
        <v>15</v>
      </c>
      <c r="P428" t="s">
        <v>1924</v>
      </c>
      <c r="Q428">
        <v>33708877269</v>
      </c>
      <c r="R428" t="s">
        <v>1925</v>
      </c>
      <c r="S428" t="s">
        <v>5</v>
      </c>
      <c r="T428">
        <v>3300</v>
      </c>
      <c r="U428" t="s">
        <v>6</v>
      </c>
      <c r="V428" t="s">
        <v>7</v>
      </c>
      <c r="W428">
        <v>376</v>
      </c>
      <c r="X428">
        <v>4447714</v>
      </c>
      <c r="Z428">
        <v>9</v>
      </c>
      <c r="AA428">
        <v>42727</v>
      </c>
      <c r="AB428">
        <v>85454</v>
      </c>
      <c r="AC428">
        <v>0</v>
      </c>
      <c r="AD428">
        <v>200</v>
      </c>
      <c r="AE428">
        <v>212465</v>
      </c>
      <c r="AF428">
        <v>139644</v>
      </c>
      <c r="AG428" t="s">
        <v>1213</v>
      </c>
      <c r="AH428" t="s">
        <v>1722</v>
      </c>
    </row>
    <row r="429" spans="1:34" x14ac:dyDescent="0.25">
      <c r="A429">
        <v>21211</v>
      </c>
      <c r="B429" t="s">
        <v>2338</v>
      </c>
      <c r="C429" t="s">
        <v>1724</v>
      </c>
      <c r="D429">
        <v>2014</v>
      </c>
      <c r="E429" t="s">
        <v>1128</v>
      </c>
      <c r="F429" s="8">
        <v>42094</v>
      </c>
      <c r="G429" s="1">
        <v>0.6875</v>
      </c>
      <c r="H429">
        <v>161946</v>
      </c>
      <c r="I429" s="8">
        <v>42094</v>
      </c>
      <c r="J429" s="1">
        <v>0.47152777777777777</v>
      </c>
      <c r="K429">
        <v>161946</v>
      </c>
      <c r="L429">
        <v>1</v>
      </c>
      <c r="M429" t="s">
        <v>2698</v>
      </c>
      <c r="O429" t="s">
        <v>15</v>
      </c>
      <c r="P429" t="s">
        <v>2340</v>
      </c>
      <c r="Q429">
        <v>30710697457</v>
      </c>
      <c r="R429" t="s">
        <v>2341</v>
      </c>
      <c r="S429" t="s">
        <v>5</v>
      </c>
      <c r="T429">
        <v>3300</v>
      </c>
      <c r="U429" t="s">
        <v>6</v>
      </c>
      <c r="V429" t="s">
        <v>7</v>
      </c>
      <c r="W429">
        <v>376</v>
      </c>
      <c r="X429">
        <v>154579586</v>
      </c>
      <c r="Y429" t="s">
        <v>2342</v>
      </c>
      <c r="Z429">
        <v>9</v>
      </c>
      <c r="AA429">
        <v>42727</v>
      </c>
      <c r="AB429">
        <v>299089</v>
      </c>
      <c r="AC429">
        <v>0</v>
      </c>
      <c r="AD429">
        <v>700</v>
      </c>
      <c r="AE429">
        <v>344825</v>
      </c>
      <c r="AF429">
        <v>156680</v>
      </c>
      <c r="AG429" t="s">
        <v>1213</v>
      </c>
      <c r="AH429" t="s">
        <v>101</v>
      </c>
    </row>
    <row r="430" spans="1:34" x14ac:dyDescent="0.25">
      <c r="A430">
        <v>21210</v>
      </c>
      <c r="B430" t="s">
        <v>1684</v>
      </c>
      <c r="C430" t="s">
        <v>1179</v>
      </c>
      <c r="D430">
        <v>2010</v>
      </c>
      <c r="E430" t="s">
        <v>1128</v>
      </c>
      <c r="F430" s="8">
        <v>42094</v>
      </c>
      <c r="G430" s="1">
        <v>0.46527777777777773</v>
      </c>
      <c r="H430">
        <v>27727</v>
      </c>
      <c r="I430" s="8">
        <v>42094</v>
      </c>
      <c r="J430" s="1">
        <v>0.66666666666666663</v>
      </c>
      <c r="K430">
        <v>27727</v>
      </c>
      <c r="L430">
        <v>1</v>
      </c>
      <c r="M430" t="s">
        <v>346</v>
      </c>
      <c r="O430" t="s">
        <v>2</v>
      </c>
      <c r="P430" t="s">
        <v>866</v>
      </c>
      <c r="Q430">
        <v>20645544</v>
      </c>
      <c r="R430" t="s">
        <v>867</v>
      </c>
      <c r="S430" t="s">
        <v>5</v>
      </c>
      <c r="T430">
        <v>3300</v>
      </c>
      <c r="U430" t="s">
        <v>6</v>
      </c>
      <c r="V430" t="s">
        <v>7</v>
      </c>
      <c r="W430">
        <v>376</v>
      </c>
      <c r="X430">
        <v>154668818</v>
      </c>
      <c r="Y430" t="s">
        <v>868</v>
      </c>
      <c r="Z430">
        <v>9</v>
      </c>
      <c r="AA430">
        <v>48471</v>
      </c>
      <c r="AB430">
        <v>126025</v>
      </c>
      <c r="AC430">
        <v>0</v>
      </c>
      <c r="AD430">
        <v>260</v>
      </c>
      <c r="AE430">
        <v>333489</v>
      </c>
      <c r="AF430">
        <v>0</v>
      </c>
      <c r="AG430" t="s">
        <v>1213</v>
      </c>
      <c r="AH430" t="s">
        <v>10</v>
      </c>
    </row>
    <row r="431" spans="1:34" x14ac:dyDescent="0.25">
      <c r="A431">
        <v>21208</v>
      </c>
      <c r="B431" t="s">
        <v>1740</v>
      </c>
      <c r="C431" t="s">
        <v>1741</v>
      </c>
      <c r="D431">
        <v>2013</v>
      </c>
      <c r="E431" t="s">
        <v>1128</v>
      </c>
      <c r="F431" s="8">
        <v>42094</v>
      </c>
      <c r="G431" s="1">
        <v>0.33333333333333331</v>
      </c>
      <c r="H431">
        <v>83475</v>
      </c>
      <c r="I431" s="8">
        <v>42094</v>
      </c>
      <c r="J431" s="1">
        <v>0.39583333333333331</v>
      </c>
      <c r="K431">
        <v>83475</v>
      </c>
      <c r="L431">
        <v>1</v>
      </c>
      <c r="M431" t="s">
        <v>2699</v>
      </c>
      <c r="O431" t="s">
        <v>2</v>
      </c>
      <c r="P431" t="s">
        <v>1743</v>
      </c>
      <c r="Q431">
        <v>27138265361</v>
      </c>
      <c r="R431" t="s">
        <v>1744</v>
      </c>
      <c r="S431" t="s">
        <v>5</v>
      </c>
      <c r="T431">
        <v>3300</v>
      </c>
      <c r="U431" t="s">
        <v>6</v>
      </c>
      <c r="V431" t="s">
        <v>7</v>
      </c>
      <c r="W431">
        <v>376</v>
      </c>
      <c r="X431">
        <v>154652366</v>
      </c>
      <c r="Z431">
        <v>9</v>
      </c>
      <c r="AA431">
        <v>42727</v>
      </c>
      <c r="AB431">
        <v>42727</v>
      </c>
      <c r="AC431">
        <v>0</v>
      </c>
      <c r="AD431">
        <v>100</v>
      </c>
      <c r="AE431">
        <v>487793</v>
      </c>
      <c r="AF431">
        <v>0</v>
      </c>
      <c r="AG431" t="s">
        <v>1213</v>
      </c>
      <c r="AH431" t="s">
        <v>1722</v>
      </c>
    </row>
    <row r="432" spans="1:34" x14ac:dyDescent="0.25">
      <c r="A432">
        <v>21207</v>
      </c>
      <c r="B432" t="s">
        <v>1769</v>
      </c>
      <c r="C432" t="s">
        <v>1770</v>
      </c>
      <c r="D432">
        <v>2013</v>
      </c>
      <c r="E432" t="s">
        <v>1128</v>
      </c>
      <c r="F432" s="8">
        <v>42094</v>
      </c>
      <c r="G432" s="1">
        <v>0.33680555555555558</v>
      </c>
      <c r="H432">
        <v>66203</v>
      </c>
      <c r="I432" s="8">
        <v>42094</v>
      </c>
      <c r="J432" s="1">
        <v>0.54166666666666663</v>
      </c>
      <c r="K432">
        <v>66203</v>
      </c>
      <c r="L432">
        <v>1</v>
      </c>
      <c r="M432" t="s">
        <v>2700</v>
      </c>
      <c r="O432" t="s">
        <v>2</v>
      </c>
      <c r="P432" t="s">
        <v>1773</v>
      </c>
      <c r="Q432">
        <v>30598218095</v>
      </c>
      <c r="R432" t="s">
        <v>1774</v>
      </c>
      <c r="S432" t="s">
        <v>1775</v>
      </c>
      <c r="T432">
        <v>3304</v>
      </c>
      <c r="U432" t="s">
        <v>6</v>
      </c>
      <c r="V432" t="s">
        <v>7</v>
      </c>
      <c r="W432">
        <v>3751</v>
      </c>
      <c r="X432">
        <v>431526</v>
      </c>
      <c r="Z432">
        <v>9</v>
      </c>
      <c r="AA432">
        <v>42727</v>
      </c>
      <c r="AB432">
        <v>217908</v>
      </c>
      <c r="AC432">
        <v>0</v>
      </c>
      <c r="AD432">
        <v>510</v>
      </c>
      <c r="AE432">
        <v>2095808</v>
      </c>
      <c r="AF432">
        <v>0</v>
      </c>
      <c r="AG432" t="s">
        <v>1213</v>
      </c>
      <c r="AH432" t="s">
        <v>1722</v>
      </c>
    </row>
    <row r="433" spans="1:34" x14ac:dyDescent="0.25">
      <c r="A433">
        <v>21205</v>
      </c>
      <c r="B433" t="s">
        <v>2182</v>
      </c>
      <c r="C433" t="s">
        <v>1805</v>
      </c>
      <c r="D433">
        <v>2014</v>
      </c>
      <c r="E433" t="s">
        <v>1128</v>
      </c>
      <c r="F433" s="8">
        <v>42094</v>
      </c>
      <c r="G433" s="1">
        <v>0.35416666666666669</v>
      </c>
      <c r="H433">
        <v>65091</v>
      </c>
      <c r="I433" s="8">
        <v>42094</v>
      </c>
      <c r="J433" s="1">
        <v>0.5</v>
      </c>
      <c r="K433">
        <v>65091</v>
      </c>
      <c r="L433">
        <v>1</v>
      </c>
      <c r="M433" t="s">
        <v>2701</v>
      </c>
      <c r="O433" t="s">
        <v>15</v>
      </c>
      <c r="P433" t="s">
        <v>1883</v>
      </c>
      <c r="Q433">
        <v>30612310900</v>
      </c>
      <c r="R433" t="s">
        <v>1884</v>
      </c>
      <c r="S433" t="s">
        <v>202</v>
      </c>
      <c r="T433">
        <v>3364</v>
      </c>
      <c r="U433" t="s">
        <v>6</v>
      </c>
      <c r="V433" t="s">
        <v>7</v>
      </c>
      <c r="W433">
        <v>3755</v>
      </c>
      <c r="X433">
        <v>470179</v>
      </c>
      <c r="Y433" t="s">
        <v>1885</v>
      </c>
      <c r="Z433">
        <v>9</v>
      </c>
      <c r="AA433">
        <v>42727</v>
      </c>
      <c r="AB433">
        <v>136726</v>
      </c>
      <c r="AC433">
        <v>0</v>
      </c>
      <c r="AD433">
        <v>320</v>
      </c>
      <c r="AE433">
        <v>338838</v>
      </c>
      <c r="AF433">
        <v>198024</v>
      </c>
      <c r="AG433" t="s">
        <v>1213</v>
      </c>
      <c r="AH433" t="s">
        <v>101</v>
      </c>
    </row>
    <row r="434" spans="1:34" x14ac:dyDescent="0.25">
      <c r="A434">
        <v>21204</v>
      </c>
      <c r="B434" t="s">
        <v>1680</v>
      </c>
      <c r="C434" t="s">
        <v>1177</v>
      </c>
      <c r="D434">
        <v>2014</v>
      </c>
      <c r="E434" t="s">
        <v>1128</v>
      </c>
      <c r="F434" s="8">
        <v>42093</v>
      </c>
      <c r="G434" s="1">
        <v>0.76180555555555562</v>
      </c>
      <c r="H434">
        <v>23034</v>
      </c>
      <c r="I434" s="8">
        <v>42093</v>
      </c>
      <c r="J434" s="1">
        <v>0.76180555555555562</v>
      </c>
      <c r="K434">
        <v>23034</v>
      </c>
      <c r="L434">
        <v>1</v>
      </c>
      <c r="M434" t="s">
        <v>648</v>
      </c>
      <c r="O434" t="s">
        <v>2</v>
      </c>
      <c r="P434" t="s">
        <v>645</v>
      </c>
      <c r="Q434">
        <v>20106342599</v>
      </c>
      <c r="R434" t="s">
        <v>646</v>
      </c>
      <c r="S434" t="s">
        <v>5</v>
      </c>
      <c r="T434">
        <v>3300</v>
      </c>
      <c r="U434" t="s">
        <v>6</v>
      </c>
      <c r="V434" t="s">
        <v>7</v>
      </c>
      <c r="W434">
        <v>376</v>
      </c>
      <c r="X434">
        <v>4437011</v>
      </c>
      <c r="Z434">
        <v>9</v>
      </c>
      <c r="AA434">
        <v>42727</v>
      </c>
      <c r="AB434">
        <v>64091</v>
      </c>
      <c r="AC434">
        <v>0</v>
      </c>
      <c r="AD434">
        <v>150</v>
      </c>
      <c r="AE434">
        <v>37018</v>
      </c>
      <c r="AF434">
        <v>0</v>
      </c>
      <c r="AG434" t="s">
        <v>1213</v>
      </c>
      <c r="AH434" t="s">
        <v>10</v>
      </c>
    </row>
    <row r="435" spans="1:34" x14ac:dyDescent="0.25">
      <c r="A435">
        <v>21203</v>
      </c>
      <c r="B435" t="s">
        <v>2702</v>
      </c>
      <c r="C435" t="s">
        <v>2191</v>
      </c>
      <c r="D435">
        <v>2013</v>
      </c>
      <c r="E435" t="s">
        <v>1128</v>
      </c>
      <c r="F435" s="8">
        <v>42093</v>
      </c>
      <c r="G435" s="1">
        <v>0.4375</v>
      </c>
      <c r="H435">
        <v>130034</v>
      </c>
      <c r="I435" s="8">
        <v>42093</v>
      </c>
      <c r="J435" s="1">
        <v>0.67986111111111114</v>
      </c>
      <c r="K435">
        <v>130034</v>
      </c>
      <c r="L435">
        <v>1</v>
      </c>
      <c r="M435" t="s">
        <v>76</v>
      </c>
      <c r="O435" t="s">
        <v>15</v>
      </c>
      <c r="P435" t="s">
        <v>2169</v>
      </c>
      <c r="Q435">
        <v>30712096906</v>
      </c>
      <c r="R435" t="s">
        <v>2170</v>
      </c>
      <c r="S435" t="s">
        <v>5</v>
      </c>
      <c r="T435">
        <v>3300</v>
      </c>
      <c r="U435" t="s">
        <v>6</v>
      </c>
      <c r="V435" t="s">
        <v>7</v>
      </c>
      <c r="W435">
        <v>376</v>
      </c>
      <c r="X435">
        <v>4455210</v>
      </c>
      <c r="Y435" t="s">
        <v>2171</v>
      </c>
      <c r="Z435">
        <v>9</v>
      </c>
      <c r="AA435">
        <v>42727</v>
      </c>
      <c r="AB435">
        <v>89727</v>
      </c>
      <c r="AC435">
        <v>0</v>
      </c>
      <c r="AD435">
        <v>210</v>
      </c>
      <c r="AE435">
        <v>406248</v>
      </c>
      <c r="AF435">
        <v>139644</v>
      </c>
      <c r="AG435" t="s">
        <v>1213</v>
      </c>
      <c r="AH435" t="s">
        <v>1722</v>
      </c>
    </row>
    <row r="436" spans="1:34" x14ac:dyDescent="0.25">
      <c r="A436">
        <v>21201</v>
      </c>
      <c r="B436" t="s">
        <v>1878</v>
      </c>
      <c r="C436" t="s">
        <v>1741</v>
      </c>
      <c r="D436">
        <v>2013</v>
      </c>
      <c r="E436" t="s">
        <v>1128</v>
      </c>
      <c r="F436" s="8">
        <v>42093</v>
      </c>
      <c r="G436" s="1">
        <v>0.33333333333333331</v>
      </c>
      <c r="H436">
        <v>433229</v>
      </c>
      <c r="I436" s="8">
        <v>42093</v>
      </c>
      <c r="J436" s="1">
        <v>0.53263888888888888</v>
      </c>
      <c r="K436">
        <v>433229</v>
      </c>
      <c r="L436">
        <v>1</v>
      </c>
      <c r="M436" t="s">
        <v>2703</v>
      </c>
      <c r="O436" t="s">
        <v>15</v>
      </c>
      <c r="P436" t="s">
        <v>1879</v>
      </c>
      <c r="Q436">
        <v>20135581926</v>
      </c>
      <c r="R436" t="s">
        <v>1880</v>
      </c>
      <c r="S436" t="s">
        <v>5</v>
      </c>
      <c r="T436">
        <v>3300</v>
      </c>
      <c r="U436" t="s">
        <v>6</v>
      </c>
      <c r="V436" t="s">
        <v>7</v>
      </c>
      <c r="W436">
        <v>376</v>
      </c>
      <c r="X436">
        <v>4434457</v>
      </c>
      <c r="Z436">
        <v>9</v>
      </c>
      <c r="AA436">
        <v>42727</v>
      </c>
      <c r="AB436">
        <v>192272</v>
      </c>
      <c r="AC436">
        <v>0</v>
      </c>
      <c r="AD436">
        <v>450</v>
      </c>
      <c r="AE436">
        <v>1567510</v>
      </c>
      <c r="AF436">
        <v>0</v>
      </c>
      <c r="AG436" t="s">
        <v>1213</v>
      </c>
      <c r="AH436" t="s">
        <v>1722</v>
      </c>
    </row>
    <row r="437" spans="1:34" x14ac:dyDescent="0.25">
      <c r="A437">
        <v>21200</v>
      </c>
      <c r="B437" t="s">
        <v>2030</v>
      </c>
      <c r="C437" t="s">
        <v>2031</v>
      </c>
      <c r="D437">
        <v>2011</v>
      </c>
      <c r="E437" t="s">
        <v>1128</v>
      </c>
      <c r="F437" s="8">
        <v>42093</v>
      </c>
      <c r="G437" s="1">
        <v>0.34375</v>
      </c>
      <c r="H437">
        <v>585067</v>
      </c>
      <c r="I437" s="8">
        <v>42093</v>
      </c>
      <c r="J437" s="1">
        <v>0.52013888888888882</v>
      </c>
      <c r="K437">
        <v>585067</v>
      </c>
      <c r="L437">
        <v>1</v>
      </c>
      <c r="M437" t="s">
        <v>2704</v>
      </c>
      <c r="O437" t="s">
        <v>15</v>
      </c>
      <c r="P437" t="s">
        <v>1939</v>
      </c>
      <c r="Q437">
        <v>20077063111</v>
      </c>
      <c r="R437" t="s">
        <v>1940</v>
      </c>
      <c r="S437" t="s">
        <v>142</v>
      </c>
      <c r="T437">
        <v>3315</v>
      </c>
      <c r="U437" t="s">
        <v>6</v>
      </c>
      <c r="V437" t="s">
        <v>7</v>
      </c>
      <c r="W437">
        <v>3754</v>
      </c>
      <c r="X437">
        <v>454303</v>
      </c>
      <c r="Z437">
        <v>9</v>
      </c>
      <c r="AA437">
        <v>42727</v>
      </c>
      <c r="AB437">
        <v>119636</v>
      </c>
      <c r="AC437">
        <v>0</v>
      </c>
      <c r="AD437">
        <v>280</v>
      </c>
      <c r="AE437">
        <v>412807</v>
      </c>
      <c r="AF437">
        <v>0</v>
      </c>
      <c r="AG437" t="s">
        <v>1213</v>
      </c>
      <c r="AH437" t="s">
        <v>101</v>
      </c>
    </row>
    <row r="438" spans="1:34" x14ac:dyDescent="0.25">
      <c r="A438">
        <v>21199</v>
      </c>
      <c r="B438" t="s">
        <v>1757</v>
      </c>
      <c r="C438" t="s">
        <v>1758</v>
      </c>
      <c r="D438">
        <v>2014</v>
      </c>
      <c r="E438" t="s">
        <v>1128</v>
      </c>
      <c r="F438" s="8">
        <v>42093</v>
      </c>
      <c r="G438" s="1">
        <v>0.35416666666666669</v>
      </c>
      <c r="H438">
        <v>19174</v>
      </c>
      <c r="I438" s="8">
        <v>42093</v>
      </c>
      <c r="J438" s="1">
        <v>0.48888888888888887</v>
      </c>
      <c r="K438">
        <v>19174</v>
      </c>
      <c r="L438">
        <v>1</v>
      </c>
      <c r="M438" t="s">
        <v>76</v>
      </c>
      <c r="O438" t="s">
        <v>2</v>
      </c>
      <c r="P438" t="s">
        <v>1760</v>
      </c>
      <c r="Q438">
        <v>23289819509</v>
      </c>
      <c r="R438" t="s">
        <v>1761</v>
      </c>
      <c r="S438" t="s">
        <v>142</v>
      </c>
      <c r="T438">
        <v>3315</v>
      </c>
      <c r="U438" t="s">
        <v>6</v>
      </c>
      <c r="V438" t="s">
        <v>7</v>
      </c>
      <c r="W438">
        <v>3754</v>
      </c>
      <c r="X438">
        <v>15436497</v>
      </c>
      <c r="Z438">
        <v>9</v>
      </c>
      <c r="AA438">
        <v>42727</v>
      </c>
      <c r="AB438">
        <v>106818</v>
      </c>
      <c r="AC438">
        <v>0</v>
      </c>
      <c r="AD438">
        <v>250</v>
      </c>
      <c r="AE438">
        <v>212465</v>
      </c>
      <c r="AF438">
        <v>139644</v>
      </c>
      <c r="AG438" t="s">
        <v>1213</v>
      </c>
      <c r="AH438" t="s">
        <v>1722</v>
      </c>
    </row>
    <row r="439" spans="1:34" x14ac:dyDescent="0.25">
      <c r="A439">
        <v>21198</v>
      </c>
      <c r="B439" t="s">
        <v>1482</v>
      </c>
      <c r="C439" t="s">
        <v>1142</v>
      </c>
      <c r="D439">
        <v>2011</v>
      </c>
      <c r="E439" t="s">
        <v>1128</v>
      </c>
      <c r="F439" s="8">
        <v>42093</v>
      </c>
      <c r="G439" s="1">
        <v>0.33333333333333331</v>
      </c>
      <c r="H439">
        <v>153882</v>
      </c>
      <c r="I439" s="8">
        <v>42093</v>
      </c>
      <c r="J439" s="1">
        <v>0.47222222222222227</v>
      </c>
      <c r="K439">
        <v>153882</v>
      </c>
      <c r="L439">
        <v>1</v>
      </c>
      <c r="M439" t="s">
        <v>21</v>
      </c>
      <c r="O439" t="s">
        <v>15</v>
      </c>
      <c r="P439" t="s">
        <v>263</v>
      </c>
      <c r="Q439">
        <v>27200880485</v>
      </c>
      <c r="R439" t="s">
        <v>264</v>
      </c>
      <c r="S439" t="s">
        <v>265</v>
      </c>
      <c r="T439">
        <v>3580</v>
      </c>
      <c r="U439" t="s">
        <v>266</v>
      </c>
      <c r="V439" t="s">
        <v>7</v>
      </c>
      <c r="W439">
        <v>376</v>
      </c>
      <c r="X439">
        <v>154843854</v>
      </c>
      <c r="Y439" t="s">
        <v>267</v>
      </c>
      <c r="Z439">
        <v>9</v>
      </c>
      <c r="AA439">
        <v>48471</v>
      </c>
      <c r="AB439">
        <v>111483</v>
      </c>
      <c r="AC439">
        <v>0</v>
      </c>
      <c r="AD439">
        <v>230</v>
      </c>
      <c r="AE439">
        <v>496116</v>
      </c>
      <c r="AF439">
        <v>0</v>
      </c>
      <c r="AG439" t="s">
        <v>1213</v>
      </c>
      <c r="AH439" t="s">
        <v>10</v>
      </c>
    </row>
    <row r="440" spans="1:34" x14ac:dyDescent="0.25">
      <c r="A440">
        <v>21197</v>
      </c>
      <c r="B440" t="s">
        <v>2705</v>
      </c>
      <c r="C440" t="s">
        <v>2618</v>
      </c>
      <c r="D440">
        <v>2015</v>
      </c>
      <c r="E440" t="s">
        <v>1128</v>
      </c>
      <c r="F440" s="8">
        <v>42093</v>
      </c>
      <c r="G440" s="1">
        <v>0.33333333333333331</v>
      </c>
      <c r="H440">
        <v>30707</v>
      </c>
      <c r="I440" s="8">
        <v>42093</v>
      </c>
      <c r="J440" s="1">
        <v>0.5</v>
      </c>
      <c r="K440">
        <v>30707</v>
      </c>
      <c r="L440">
        <v>1</v>
      </c>
      <c r="M440" t="s">
        <v>2706</v>
      </c>
      <c r="O440" t="s">
        <v>15</v>
      </c>
      <c r="P440" t="s">
        <v>2707</v>
      </c>
      <c r="Q440">
        <v>30687913465</v>
      </c>
      <c r="R440" t="s">
        <v>2708</v>
      </c>
      <c r="S440" t="s">
        <v>1840</v>
      </c>
      <c r="T440">
        <v>3328</v>
      </c>
      <c r="U440" t="s">
        <v>6</v>
      </c>
      <c r="V440" t="s">
        <v>7</v>
      </c>
      <c r="W440">
        <v>3743</v>
      </c>
      <c r="X440">
        <v>15411932</v>
      </c>
      <c r="Z440">
        <v>9</v>
      </c>
      <c r="AA440">
        <v>42727</v>
      </c>
      <c r="AB440">
        <v>166635</v>
      </c>
      <c r="AC440">
        <v>0</v>
      </c>
      <c r="AD440">
        <v>390</v>
      </c>
      <c r="AE440">
        <v>307389</v>
      </c>
      <c r="AF440">
        <v>117510</v>
      </c>
      <c r="AG440" t="s">
        <v>1213</v>
      </c>
      <c r="AH440" t="s">
        <v>101</v>
      </c>
    </row>
    <row r="441" spans="1:34" x14ac:dyDescent="0.25">
      <c r="A441">
        <v>21192</v>
      </c>
      <c r="B441" t="s">
        <v>2709</v>
      </c>
      <c r="C441" t="s">
        <v>1859</v>
      </c>
      <c r="D441">
        <v>2015</v>
      </c>
      <c r="E441" t="s">
        <v>1128</v>
      </c>
      <c r="F441" s="8">
        <v>42090</v>
      </c>
      <c r="G441" s="1">
        <v>0.58333333333333337</v>
      </c>
      <c r="H441">
        <v>0</v>
      </c>
      <c r="I441" s="8">
        <v>42090</v>
      </c>
      <c r="J441" s="1">
        <v>0.66666666666666663</v>
      </c>
      <c r="K441">
        <v>0</v>
      </c>
      <c r="L441">
        <v>1</v>
      </c>
      <c r="M441" t="s">
        <v>2710</v>
      </c>
      <c r="O441" t="s">
        <v>15</v>
      </c>
      <c r="P441" t="s">
        <v>181</v>
      </c>
      <c r="Q441">
        <v>30708379456</v>
      </c>
      <c r="R441" t="s">
        <v>182</v>
      </c>
      <c r="S441" t="s">
        <v>183</v>
      </c>
      <c r="T441">
        <v>3304</v>
      </c>
      <c r="U441" t="s">
        <v>6</v>
      </c>
      <c r="V441" t="s">
        <v>7</v>
      </c>
      <c r="W441">
        <v>376</v>
      </c>
      <c r="X441">
        <v>4481488</v>
      </c>
      <c r="Z441">
        <v>9</v>
      </c>
      <c r="AA441">
        <v>42727</v>
      </c>
      <c r="AB441">
        <v>55545</v>
      </c>
      <c r="AC441">
        <v>0</v>
      </c>
      <c r="AD441">
        <v>130</v>
      </c>
      <c r="AE441">
        <v>721552</v>
      </c>
      <c r="AF441">
        <v>0</v>
      </c>
      <c r="AG441" t="s">
        <v>1213</v>
      </c>
      <c r="AH441" t="s">
        <v>101</v>
      </c>
    </row>
    <row r="442" spans="1:34" x14ac:dyDescent="0.25">
      <c r="A442">
        <v>21188</v>
      </c>
      <c r="B442" t="s">
        <v>2020</v>
      </c>
      <c r="C442" t="s">
        <v>1777</v>
      </c>
      <c r="D442">
        <v>2014</v>
      </c>
      <c r="E442" t="s">
        <v>1128</v>
      </c>
      <c r="F442" s="8">
        <v>42090</v>
      </c>
      <c r="G442" s="1">
        <v>0.33333333333333331</v>
      </c>
      <c r="H442">
        <v>54248</v>
      </c>
      <c r="I442" s="8">
        <v>42090</v>
      </c>
      <c r="J442" s="1">
        <v>0.70833333333333337</v>
      </c>
      <c r="K442">
        <v>54248</v>
      </c>
      <c r="L442">
        <v>1</v>
      </c>
      <c r="M442" t="s">
        <v>2711</v>
      </c>
      <c r="O442" t="s">
        <v>15</v>
      </c>
      <c r="P442" t="s">
        <v>1980</v>
      </c>
      <c r="Q442">
        <v>27934812552</v>
      </c>
      <c r="R442" t="s">
        <v>1981</v>
      </c>
      <c r="S442" t="s">
        <v>45</v>
      </c>
      <c r="T442">
        <v>3370</v>
      </c>
      <c r="U442" t="s">
        <v>6</v>
      </c>
      <c r="V442" t="s">
        <v>7</v>
      </c>
      <c r="W442">
        <v>3757</v>
      </c>
      <c r="X442">
        <v>421062</v>
      </c>
      <c r="Z442">
        <v>9</v>
      </c>
      <c r="AA442">
        <v>42727</v>
      </c>
      <c r="AB442">
        <v>136726</v>
      </c>
      <c r="AC442">
        <v>0</v>
      </c>
      <c r="AD442">
        <v>320</v>
      </c>
      <c r="AE442">
        <v>426808</v>
      </c>
      <c r="AF442">
        <v>139644</v>
      </c>
      <c r="AG442" t="s">
        <v>1213</v>
      </c>
      <c r="AH442" t="s">
        <v>1722</v>
      </c>
    </row>
    <row r="443" spans="1:34" x14ac:dyDescent="0.25">
      <c r="A443">
        <v>21187</v>
      </c>
      <c r="B443" t="s">
        <v>2345</v>
      </c>
      <c r="C443" s="9">
        <v>29.755555555555556</v>
      </c>
      <c r="D443">
        <v>2013</v>
      </c>
      <c r="E443" t="s">
        <v>1128</v>
      </c>
      <c r="F443" s="8">
        <v>42090</v>
      </c>
      <c r="G443" s="1">
        <v>0.33333333333333331</v>
      </c>
      <c r="H443">
        <v>168787</v>
      </c>
      <c r="I443" s="8">
        <v>42090</v>
      </c>
      <c r="J443" s="1">
        <v>0.625</v>
      </c>
      <c r="K443">
        <v>168787</v>
      </c>
      <c r="L443">
        <v>1</v>
      </c>
      <c r="M443" t="s">
        <v>2712</v>
      </c>
      <c r="O443" t="s">
        <v>15</v>
      </c>
      <c r="P443" t="s">
        <v>1818</v>
      </c>
      <c r="Q443">
        <v>30708086726</v>
      </c>
      <c r="R443" t="s">
        <v>1819</v>
      </c>
      <c r="S443" t="s">
        <v>5</v>
      </c>
      <c r="T443">
        <v>3300</v>
      </c>
      <c r="U443" t="s">
        <v>6</v>
      </c>
      <c r="V443" t="s">
        <v>7</v>
      </c>
      <c r="W443">
        <v>376</v>
      </c>
      <c r="X443">
        <v>4441113</v>
      </c>
      <c r="Y443" t="s">
        <v>1820</v>
      </c>
      <c r="Z443">
        <v>9</v>
      </c>
      <c r="AA443">
        <v>42727</v>
      </c>
      <c r="AB443">
        <v>196544</v>
      </c>
      <c r="AC443">
        <v>0</v>
      </c>
      <c r="AD443">
        <v>460</v>
      </c>
      <c r="AE443">
        <v>323037</v>
      </c>
      <c r="AF443">
        <v>237194</v>
      </c>
      <c r="AG443" t="s">
        <v>1213</v>
      </c>
      <c r="AH443" t="s">
        <v>101</v>
      </c>
    </row>
    <row r="444" spans="1:34" x14ac:dyDescent="0.25">
      <c r="A444">
        <v>21186</v>
      </c>
      <c r="B444" t="s">
        <v>2713</v>
      </c>
      <c r="C444">
        <v>1720</v>
      </c>
      <c r="D444">
        <v>2012</v>
      </c>
      <c r="E444" t="s">
        <v>1128</v>
      </c>
      <c r="F444" s="8">
        <v>42090</v>
      </c>
      <c r="G444" s="1">
        <v>0.33333333333333331</v>
      </c>
      <c r="H444">
        <v>60593</v>
      </c>
      <c r="I444" s="8">
        <v>42090</v>
      </c>
      <c r="J444" s="1">
        <v>0.70833333333333337</v>
      </c>
      <c r="K444">
        <v>60593</v>
      </c>
      <c r="L444">
        <v>1</v>
      </c>
      <c r="M444" t="s">
        <v>2714</v>
      </c>
      <c r="O444" t="s">
        <v>15</v>
      </c>
      <c r="P444" t="s">
        <v>2425</v>
      </c>
      <c r="Q444">
        <v>30683253053</v>
      </c>
      <c r="R444" t="s">
        <v>2426</v>
      </c>
      <c r="S444" t="s">
        <v>5</v>
      </c>
      <c r="T444">
        <v>3300</v>
      </c>
      <c r="U444" t="s">
        <v>6</v>
      </c>
      <c r="V444" t="s">
        <v>7</v>
      </c>
      <c r="W444">
        <v>376</v>
      </c>
      <c r="X444">
        <v>4437787</v>
      </c>
      <c r="Z444">
        <v>9</v>
      </c>
      <c r="AA444">
        <v>42727</v>
      </c>
      <c r="AB444">
        <v>149545</v>
      </c>
      <c r="AC444">
        <v>0</v>
      </c>
      <c r="AD444">
        <v>350</v>
      </c>
      <c r="AE444">
        <v>212074</v>
      </c>
      <c r="AF444">
        <v>111319</v>
      </c>
      <c r="AG444" t="s">
        <v>1213</v>
      </c>
      <c r="AH444" t="s">
        <v>101</v>
      </c>
    </row>
    <row r="445" spans="1:34" x14ac:dyDescent="0.25">
      <c r="A445">
        <v>21183</v>
      </c>
      <c r="B445" t="s">
        <v>2715</v>
      </c>
      <c r="C445" s="9">
        <v>29.755555555555556</v>
      </c>
      <c r="D445">
        <v>2013</v>
      </c>
      <c r="E445" t="s">
        <v>1128</v>
      </c>
      <c r="F445" s="8">
        <v>42089</v>
      </c>
      <c r="G445" s="1">
        <v>0.58472222222222225</v>
      </c>
      <c r="H445">
        <v>240190</v>
      </c>
      <c r="I445" s="8">
        <v>42089</v>
      </c>
      <c r="J445" s="1">
        <v>0.7090277777777777</v>
      </c>
      <c r="K445">
        <v>240190</v>
      </c>
      <c r="L445">
        <v>1</v>
      </c>
      <c r="M445" t="s">
        <v>2716</v>
      </c>
      <c r="O445" t="s">
        <v>15</v>
      </c>
      <c r="P445" t="s">
        <v>2383</v>
      </c>
      <c r="Q445">
        <v>30543294760</v>
      </c>
      <c r="R445" t="s">
        <v>2384</v>
      </c>
      <c r="S445" t="s">
        <v>142</v>
      </c>
      <c r="T445">
        <v>3315</v>
      </c>
      <c r="U445" t="s">
        <v>6</v>
      </c>
      <c r="V445" t="s">
        <v>7</v>
      </c>
      <c r="W445">
        <v>3754</v>
      </c>
      <c r="X445">
        <v>422559</v>
      </c>
      <c r="Y445" t="s">
        <v>2385</v>
      </c>
      <c r="Z445">
        <v>9</v>
      </c>
      <c r="AA445">
        <v>42727</v>
      </c>
      <c r="AB445">
        <v>384543</v>
      </c>
      <c r="AC445">
        <v>0</v>
      </c>
      <c r="AD445">
        <v>900</v>
      </c>
      <c r="AE445">
        <v>91769</v>
      </c>
      <c r="AF445">
        <v>0</v>
      </c>
      <c r="AG445" t="s">
        <v>1213</v>
      </c>
      <c r="AH445" t="s">
        <v>101</v>
      </c>
    </row>
    <row r="446" spans="1:34" x14ac:dyDescent="0.25">
      <c r="A446">
        <v>21181</v>
      </c>
      <c r="B446" t="s">
        <v>1651</v>
      </c>
      <c r="C446" t="s">
        <v>1171</v>
      </c>
      <c r="D446">
        <v>2014</v>
      </c>
      <c r="E446" t="s">
        <v>1128</v>
      </c>
      <c r="F446" s="8">
        <v>42089</v>
      </c>
      <c r="G446" s="1">
        <v>0.625</v>
      </c>
      <c r="H446">
        <v>27568</v>
      </c>
      <c r="I446" s="8">
        <v>42089</v>
      </c>
      <c r="J446" s="1">
        <v>0.69791666666666663</v>
      </c>
      <c r="K446">
        <v>27568</v>
      </c>
      <c r="L446">
        <v>1</v>
      </c>
      <c r="M446" t="s">
        <v>423</v>
      </c>
      <c r="O446" t="s">
        <v>15</v>
      </c>
      <c r="P446" t="s">
        <v>181</v>
      </c>
      <c r="Q446">
        <v>30708379456</v>
      </c>
      <c r="R446" t="s">
        <v>182</v>
      </c>
      <c r="S446" t="s">
        <v>183</v>
      </c>
      <c r="T446">
        <v>3304</v>
      </c>
      <c r="U446" t="s">
        <v>6</v>
      </c>
      <c r="V446" t="s">
        <v>7</v>
      </c>
      <c r="W446">
        <v>376</v>
      </c>
      <c r="X446">
        <v>4481488</v>
      </c>
      <c r="Z446">
        <v>9</v>
      </c>
      <c r="AA446">
        <v>42727</v>
      </c>
      <c r="AB446">
        <v>25636</v>
      </c>
      <c r="AC446">
        <v>350000</v>
      </c>
      <c r="AD446">
        <v>60</v>
      </c>
      <c r="AE446">
        <v>2600464</v>
      </c>
      <c r="AF446">
        <v>0</v>
      </c>
      <c r="AG446" t="s">
        <v>1213</v>
      </c>
      <c r="AH446" t="s">
        <v>10</v>
      </c>
    </row>
    <row r="447" spans="1:34" x14ac:dyDescent="0.25">
      <c r="A447">
        <v>21180</v>
      </c>
      <c r="B447" t="s">
        <v>1686</v>
      </c>
      <c r="C447" t="s">
        <v>1179</v>
      </c>
      <c r="D447">
        <v>2013</v>
      </c>
      <c r="E447" t="s">
        <v>1128</v>
      </c>
      <c r="F447" s="8">
        <v>42089</v>
      </c>
      <c r="G447" s="1">
        <v>0.51041666666666663</v>
      </c>
      <c r="H447">
        <v>25166</v>
      </c>
      <c r="I447" s="8">
        <v>42089</v>
      </c>
      <c r="J447" s="1">
        <v>0.51041666666666663</v>
      </c>
      <c r="K447">
        <v>25166</v>
      </c>
      <c r="L447">
        <v>1</v>
      </c>
      <c r="M447" t="s">
        <v>21</v>
      </c>
      <c r="O447" t="s">
        <v>15</v>
      </c>
      <c r="P447" t="s">
        <v>861</v>
      </c>
      <c r="Q447">
        <v>30711981108</v>
      </c>
      <c r="R447" t="s">
        <v>862</v>
      </c>
      <c r="S447" t="s">
        <v>5</v>
      </c>
      <c r="T447">
        <v>3300</v>
      </c>
      <c r="U447" t="s">
        <v>6</v>
      </c>
      <c r="V447" t="s">
        <v>7</v>
      </c>
      <c r="W447">
        <v>376</v>
      </c>
      <c r="X447">
        <v>4455318</v>
      </c>
      <c r="Y447" t="s">
        <v>1455</v>
      </c>
      <c r="Z447">
        <v>9</v>
      </c>
      <c r="AA447">
        <v>42727</v>
      </c>
      <c r="AB447">
        <v>102545</v>
      </c>
      <c r="AC447">
        <v>0</v>
      </c>
      <c r="AD447">
        <v>240</v>
      </c>
      <c r="AE447">
        <v>473336</v>
      </c>
      <c r="AF447">
        <v>0</v>
      </c>
      <c r="AG447" t="s">
        <v>1213</v>
      </c>
      <c r="AH447" t="s">
        <v>10</v>
      </c>
    </row>
    <row r="448" spans="1:34" x14ac:dyDescent="0.25">
      <c r="A448">
        <v>21179</v>
      </c>
      <c r="B448" t="s">
        <v>1830</v>
      </c>
      <c r="C448" t="s">
        <v>1831</v>
      </c>
      <c r="D448">
        <v>2014</v>
      </c>
      <c r="E448" t="s">
        <v>1128</v>
      </c>
      <c r="F448" s="8">
        <v>42089</v>
      </c>
      <c r="G448" s="1">
        <v>0.45833333333333331</v>
      </c>
      <c r="H448">
        <v>42656</v>
      </c>
      <c r="I448" s="8">
        <v>42089</v>
      </c>
      <c r="J448" s="1">
        <v>0.54166666666666663</v>
      </c>
      <c r="K448">
        <v>42656</v>
      </c>
      <c r="L448">
        <v>1</v>
      </c>
      <c r="M448" t="s">
        <v>76</v>
      </c>
      <c r="O448" t="s">
        <v>15</v>
      </c>
      <c r="P448" t="s">
        <v>1833</v>
      </c>
      <c r="Q448">
        <v>20122338283</v>
      </c>
      <c r="R448" t="s">
        <v>1834</v>
      </c>
      <c r="S448" t="s">
        <v>708</v>
      </c>
      <c r="T448">
        <v>3384</v>
      </c>
      <c r="U448" t="s">
        <v>6</v>
      </c>
      <c r="V448" t="s">
        <v>7</v>
      </c>
      <c r="W448">
        <v>3751</v>
      </c>
      <c r="X448">
        <v>4801724</v>
      </c>
      <c r="Z448">
        <v>9</v>
      </c>
      <c r="AA448">
        <v>42727</v>
      </c>
      <c r="AB448">
        <v>85454</v>
      </c>
      <c r="AC448">
        <v>0</v>
      </c>
      <c r="AD448">
        <v>200</v>
      </c>
      <c r="AE448">
        <v>212465</v>
      </c>
      <c r="AF448">
        <v>139644</v>
      </c>
      <c r="AG448" t="s">
        <v>1213</v>
      </c>
      <c r="AH448" t="s">
        <v>1722</v>
      </c>
    </row>
    <row r="449" spans="1:34" x14ac:dyDescent="0.25">
      <c r="A449">
        <v>21178</v>
      </c>
      <c r="B449" t="s">
        <v>2121</v>
      </c>
      <c r="C449">
        <v>1720</v>
      </c>
      <c r="D449">
        <v>2013</v>
      </c>
      <c r="E449" t="s">
        <v>1128</v>
      </c>
      <c r="F449" s="8">
        <v>42089</v>
      </c>
      <c r="G449" s="1">
        <v>0.44513888888888892</v>
      </c>
      <c r="H449">
        <v>62405</v>
      </c>
      <c r="I449" s="8">
        <v>42089</v>
      </c>
      <c r="J449" s="1">
        <v>0.66666666666666663</v>
      </c>
      <c r="K449">
        <v>62405</v>
      </c>
      <c r="L449">
        <v>1</v>
      </c>
      <c r="M449" t="s">
        <v>2717</v>
      </c>
      <c r="O449" t="s">
        <v>15</v>
      </c>
      <c r="P449" t="s">
        <v>525</v>
      </c>
      <c r="Q449">
        <v>33672410199</v>
      </c>
      <c r="R449" t="s">
        <v>526</v>
      </c>
      <c r="S449" t="s">
        <v>5</v>
      </c>
      <c r="T449">
        <v>3300</v>
      </c>
      <c r="U449" t="s">
        <v>6</v>
      </c>
      <c r="V449" t="s">
        <v>7</v>
      </c>
      <c r="W449">
        <v>376</v>
      </c>
      <c r="X449">
        <v>4468100</v>
      </c>
      <c r="Y449" t="s">
        <v>527</v>
      </c>
      <c r="Z449">
        <v>9</v>
      </c>
      <c r="AA449">
        <v>42727</v>
      </c>
      <c r="AB449">
        <v>149545</v>
      </c>
      <c r="AC449">
        <v>0</v>
      </c>
      <c r="AD449">
        <v>350</v>
      </c>
      <c r="AE449">
        <v>220198</v>
      </c>
      <c r="AF449">
        <v>111319</v>
      </c>
      <c r="AG449" t="s">
        <v>1213</v>
      </c>
      <c r="AH449" t="s">
        <v>101</v>
      </c>
    </row>
    <row r="450" spans="1:34" x14ac:dyDescent="0.25">
      <c r="A450">
        <v>21177</v>
      </c>
      <c r="B450" t="s">
        <v>1463</v>
      </c>
      <c r="C450" t="s">
        <v>1138</v>
      </c>
      <c r="D450">
        <v>2008</v>
      </c>
      <c r="E450" t="s">
        <v>1128</v>
      </c>
      <c r="F450" s="8">
        <v>42089</v>
      </c>
      <c r="G450" s="1">
        <v>0.4291666666666667</v>
      </c>
      <c r="H450">
        <v>29597</v>
      </c>
      <c r="I450" s="8">
        <v>42089</v>
      </c>
      <c r="J450" s="1">
        <v>0.4291666666666667</v>
      </c>
      <c r="K450">
        <v>29597</v>
      </c>
      <c r="L450">
        <v>1</v>
      </c>
      <c r="M450" t="s">
        <v>608</v>
      </c>
      <c r="O450" t="s">
        <v>2</v>
      </c>
      <c r="P450" t="s">
        <v>857</v>
      </c>
      <c r="Q450">
        <v>27054352862</v>
      </c>
      <c r="R450" t="s">
        <v>858</v>
      </c>
      <c r="S450" t="s">
        <v>5</v>
      </c>
      <c r="T450">
        <v>330</v>
      </c>
      <c r="U450" t="s">
        <v>6</v>
      </c>
      <c r="V450" t="s">
        <v>7</v>
      </c>
      <c r="W450">
        <v>376</v>
      </c>
      <c r="X450">
        <v>4431497</v>
      </c>
      <c r="Z450">
        <v>9</v>
      </c>
      <c r="AA450">
        <v>42727</v>
      </c>
      <c r="AB450">
        <v>81181</v>
      </c>
      <c r="AC450">
        <v>0</v>
      </c>
      <c r="AD450">
        <v>190</v>
      </c>
      <c r="AE450">
        <v>271597</v>
      </c>
      <c r="AF450">
        <v>0</v>
      </c>
      <c r="AG450" t="s">
        <v>1213</v>
      </c>
      <c r="AH450" t="s">
        <v>10</v>
      </c>
    </row>
    <row r="451" spans="1:34" x14ac:dyDescent="0.25">
      <c r="A451">
        <v>21176</v>
      </c>
      <c r="B451" t="s">
        <v>2154</v>
      </c>
      <c r="C451" t="s">
        <v>1913</v>
      </c>
      <c r="D451">
        <v>2011</v>
      </c>
      <c r="E451" t="s">
        <v>1128</v>
      </c>
      <c r="F451" s="8">
        <v>42089</v>
      </c>
      <c r="G451" s="1">
        <v>0.34375</v>
      </c>
      <c r="H451">
        <v>111443</v>
      </c>
      <c r="I451" s="8">
        <v>42089</v>
      </c>
      <c r="J451" s="1">
        <v>0.625</v>
      </c>
      <c r="K451">
        <v>111443</v>
      </c>
      <c r="L451">
        <v>1</v>
      </c>
      <c r="M451" t="s">
        <v>2718</v>
      </c>
      <c r="O451" t="s">
        <v>15</v>
      </c>
      <c r="P451" t="s">
        <v>2155</v>
      </c>
      <c r="Q451">
        <v>20085430069</v>
      </c>
      <c r="R451" t="s">
        <v>2156</v>
      </c>
      <c r="S451" t="s">
        <v>5</v>
      </c>
      <c r="T451">
        <v>3300</v>
      </c>
      <c r="U451" t="s">
        <v>6</v>
      </c>
      <c r="V451" t="s">
        <v>7</v>
      </c>
      <c r="W451">
        <v>3764</v>
      </c>
      <c r="X451">
        <v>433763</v>
      </c>
      <c r="Z451">
        <v>9</v>
      </c>
      <c r="AA451">
        <v>42727</v>
      </c>
      <c r="AB451">
        <v>418725</v>
      </c>
      <c r="AC451">
        <v>0</v>
      </c>
      <c r="AD451">
        <v>980</v>
      </c>
      <c r="AE451">
        <v>2184441</v>
      </c>
      <c r="AF451">
        <v>0</v>
      </c>
      <c r="AG451" t="s">
        <v>1213</v>
      </c>
      <c r="AH451" t="s">
        <v>1722</v>
      </c>
    </row>
    <row r="452" spans="1:34" x14ac:dyDescent="0.25">
      <c r="A452">
        <v>21175</v>
      </c>
      <c r="B452" t="s">
        <v>2327</v>
      </c>
      <c r="C452" t="s">
        <v>1887</v>
      </c>
      <c r="D452">
        <v>2013</v>
      </c>
      <c r="E452" t="s">
        <v>1128</v>
      </c>
      <c r="F452" s="8">
        <v>42089</v>
      </c>
      <c r="G452" s="1">
        <v>0.33333333333333331</v>
      </c>
      <c r="H452">
        <v>125235</v>
      </c>
      <c r="I452" s="8">
        <v>42089</v>
      </c>
      <c r="J452" s="1">
        <v>0.5</v>
      </c>
      <c r="K452">
        <v>125235</v>
      </c>
      <c r="L452">
        <v>1</v>
      </c>
      <c r="M452" t="s">
        <v>76</v>
      </c>
      <c r="O452" t="s">
        <v>15</v>
      </c>
      <c r="P452" t="s">
        <v>2329</v>
      </c>
      <c r="Q452">
        <v>20104346244</v>
      </c>
      <c r="R452" t="s">
        <v>2330</v>
      </c>
      <c r="S452" t="s">
        <v>99</v>
      </c>
      <c r="T452">
        <v>3380</v>
      </c>
      <c r="U452" t="s">
        <v>6</v>
      </c>
      <c r="V452" t="s">
        <v>7</v>
      </c>
      <c r="W452">
        <v>3751</v>
      </c>
      <c r="X452">
        <v>423614</v>
      </c>
      <c r="Z452">
        <v>9</v>
      </c>
      <c r="AA452">
        <v>42727</v>
      </c>
      <c r="AB452">
        <v>230726</v>
      </c>
      <c r="AC452">
        <v>0</v>
      </c>
      <c r="AD452">
        <v>540</v>
      </c>
      <c r="AE452">
        <v>509859</v>
      </c>
      <c r="AF452">
        <v>260646</v>
      </c>
      <c r="AG452" t="s">
        <v>1213</v>
      </c>
      <c r="AH452" t="s">
        <v>101</v>
      </c>
    </row>
    <row r="453" spans="1:34" x14ac:dyDescent="0.25">
      <c r="A453">
        <v>21173</v>
      </c>
      <c r="B453" t="s">
        <v>1530</v>
      </c>
      <c r="C453" t="s">
        <v>1149</v>
      </c>
      <c r="D453">
        <v>2013</v>
      </c>
      <c r="E453" t="s">
        <v>1128</v>
      </c>
      <c r="F453" s="8">
        <v>42088</v>
      </c>
      <c r="G453" s="1">
        <v>0.33333333333333331</v>
      </c>
      <c r="H453">
        <v>26157</v>
      </c>
      <c r="I453" s="8">
        <v>42088</v>
      </c>
      <c r="J453" s="1">
        <v>0.61597222222222225</v>
      </c>
      <c r="K453">
        <v>26157</v>
      </c>
      <c r="L453">
        <v>1</v>
      </c>
      <c r="M453" t="s">
        <v>21</v>
      </c>
      <c r="O453" t="s">
        <v>15</v>
      </c>
      <c r="P453" t="s">
        <v>302</v>
      </c>
      <c r="Q453">
        <v>30687841081</v>
      </c>
      <c r="R453" t="s">
        <v>303</v>
      </c>
      <c r="S453" t="s">
        <v>304</v>
      </c>
      <c r="T453">
        <v>3350</v>
      </c>
      <c r="U453" t="s">
        <v>6</v>
      </c>
      <c r="V453" t="s">
        <v>7</v>
      </c>
      <c r="W453">
        <v>376</v>
      </c>
      <c r="X453">
        <v>4456516</v>
      </c>
      <c r="Z453">
        <v>9</v>
      </c>
      <c r="AA453">
        <v>48471</v>
      </c>
      <c r="AB453">
        <v>92095</v>
      </c>
      <c r="AC453">
        <v>0</v>
      </c>
      <c r="AD453">
        <v>190</v>
      </c>
      <c r="AE453">
        <v>382414</v>
      </c>
      <c r="AF453">
        <v>0</v>
      </c>
      <c r="AG453" t="s">
        <v>1213</v>
      </c>
      <c r="AH453" t="s">
        <v>10</v>
      </c>
    </row>
    <row r="454" spans="1:34" x14ac:dyDescent="0.25">
      <c r="A454">
        <v>21172</v>
      </c>
      <c r="B454" t="s">
        <v>1706</v>
      </c>
      <c r="C454" t="s">
        <v>1182</v>
      </c>
      <c r="D454">
        <v>2014</v>
      </c>
      <c r="E454" t="s">
        <v>1128</v>
      </c>
      <c r="F454" s="8">
        <v>42088</v>
      </c>
      <c r="G454" s="1">
        <v>0.58333333333333337</v>
      </c>
      <c r="H454">
        <v>14915</v>
      </c>
      <c r="I454" s="8">
        <v>42088</v>
      </c>
      <c r="J454" s="1">
        <v>0.72916666666666663</v>
      </c>
      <c r="K454">
        <v>14915</v>
      </c>
      <c r="L454">
        <v>1</v>
      </c>
      <c r="M454" t="s">
        <v>851</v>
      </c>
      <c r="O454" t="s">
        <v>15</v>
      </c>
      <c r="P454" t="s">
        <v>852</v>
      </c>
      <c r="Q454">
        <v>30710043619</v>
      </c>
      <c r="R454" t="s">
        <v>853</v>
      </c>
      <c r="S454" t="s">
        <v>854</v>
      </c>
      <c r="T454">
        <v>3362</v>
      </c>
      <c r="U454" t="s">
        <v>6</v>
      </c>
      <c r="V454" t="s">
        <v>7</v>
      </c>
      <c r="W454">
        <v>3755</v>
      </c>
      <c r="X454">
        <v>405737</v>
      </c>
      <c r="Z454">
        <v>9</v>
      </c>
      <c r="AA454">
        <v>48471</v>
      </c>
      <c r="AB454">
        <v>92095</v>
      </c>
      <c r="AC454">
        <v>0</v>
      </c>
      <c r="AD454">
        <v>190</v>
      </c>
      <c r="AE454">
        <v>511200</v>
      </c>
      <c r="AF454">
        <v>0</v>
      </c>
      <c r="AG454" t="s">
        <v>1213</v>
      </c>
      <c r="AH454" t="s">
        <v>10</v>
      </c>
    </row>
    <row r="455" spans="1:34" x14ac:dyDescent="0.25">
      <c r="A455">
        <v>21170</v>
      </c>
      <c r="B455" t="s">
        <v>2719</v>
      </c>
      <c r="C455" t="s">
        <v>2084</v>
      </c>
      <c r="D455">
        <v>2013</v>
      </c>
      <c r="E455" t="s">
        <v>1128</v>
      </c>
      <c r="F455" s="8">
        <v>42088</v>
      </c>
      <c r="G455" s="1">
        <v>0.33333333333333331</v>
      </c>
      <c r="H455">
        <v>226</v>
      </c>
      <c r="I455" s="8">
        <v>42088</v>
      </c>
      <c r="J455" s="1">
        <v>0.75</v>
      </c>
      <c r="K455">
        <v>226</v>
      </c>
      <c r="L455">
        <v>1</v>
      </c>
      <c r="M455" t="s">
        <v>2720</v>
      </c>
      <c r="N455" t="s">
        <v>2721</v>
      </c>
      <c r="O455" t="s">
        <v>15</v>
      </c>
      <c r="P455" t="s">
        <v>2722</v>
      </c>
      <c r="Q455">
        <v>30543286954</v>
      </c>
      <c r="R455" t="s">
        <v>2723</v>
      </c>
      <c r="S455" t="s">
        <v>79</v>
      </c>
      <c r="T455">
        <v>3360</v>
      </c>
      <c r="U455" t="s">
        <v>6</v>
      </c>
      <c r="V455" t="s">
        <v>7</v>
      </c>
      <c r="W455">
        <v>3755</v>
      </c>
      <c r="X455">
        <v>421194</v>
      </c>
      <c r="Z455">
        <v>9</v>
      </c>
      <c r="AA455">
        <v>42727</v>
      </c>
      <c r="AB455">
        <v>281998</v>
      </c>
      <c r="AC455">
        <v>0</v>
      </c>
      <c r="AD455">
        <v>660</v>
      </c>
      <c r="AE455">
        <v>397617</v>
      </c>
      <c r="AF455">
        <v>162240</v>
      </c>
      <c r="AG455" t="s">
        <v>1213</v>
      </c>
      <c r="AH455" t="s">
        <v>101</v>
      </c>
    </row>
    <row r="456" spans="1:34" x14ac:dyDescent="0.25">
      <c r="A456">
        <v>21166</v>
      </c>
      <c r="B456" t="s">
        <v>2186</v>
      </c>
      <c r="C456" t="s">
        <v>2187</v>
      </c>
      <c r="D456">
        <v>2014</v>
      </c>
      <c r="E456" t="s">
        <v>1128</v>
      </c>
      <c r="F456" s="8">
        <v>42088</v>
      </c>
      <c r="G456" s="1">
        <v>0.40277777777777773</v>
      </c>
      <c r="H456">
        <v>175583</v>
      </c>
      <c r="I456" s="8">
        <v>42088</v>
      </c>
      <c r="J456" s="1">
        <v>0.40277777777777773</v>
      </c>
      <c r="K456">
        <v>175583</v>
      </c>
      <c r="L456">
        <v>1</v>
      </c>
      <c r="M456" t="s">
        <v>76</v>
      </c>
      <c r="O456" t="s">
        <v>15</v>
      </c>
      <c r="P456" t="s">
        <v>2188</v>
      </c>
      <c r="Q456">
        <v>30543297042</v>
      </c>
      <c r="R456" t="s">
        <v>2189</v>
      </c>
      <c r="S456" t="s">
        <v>803</v>
      </c>
      <c r="T456">
        <v>3334</v>
      </c>
      <c r="U456" t="s">
        <v>6</v>
      </c>
      <c r="V456" t="s">
        <v>7</v>
      </c>
      <c r="W456">
        <v>3743</v>
      </c>
      <c r="X456">
        <v>477216</v>
      </c>
      <c r="Z456">
        <v>9</v>
      </c>
      <c r="AA456">
        <v>42727</v>
      </c>
      <c r="AB456">
        <v>123908</v>
      </c>
      <c r="AC456">
        <v>0</v>
      </c>
      <c r="AD456">
        <v>290</v>
      </c>
      <c r="AE456">
        <v>281555</v>
      </c>
      <c r="AF456">
        <v>117510</v>
      </c>
      <c r="AG456" t="s">
        <v>1213</v>
      </c>
      <c r="AH456" t="s">
        <v>101</v>
      </c>
    </row>
    <row r="457" spans="1:34" x14ac:dyDescent="0.25">
      <c r="A457">
        <v>21161</v>
      </c>
      <c r="B457" t="s">
        <v>2724</v>
      </c>
      <c r="C457" t="s">
        <v>2130</v>
      </c>
      <c r="D457">
        <v>2015</v>
      </c>
      <c r="E457" t="s">
        <v>1128</v>
      </c>
      <c r="F457" s="8">
        <v>42083</v>
      </c>
      <c r="G457" s="1">
        <v>0.33333333333333331</v>
      </c>
      <c r="H457">
        <v>1250</v>
      </c>
      <c r="I457" s="8">
        <v>42083</v>
      </c>
      <c r="J457" s="1">
        <v>0.75</v>
      </c>
      <c r="K457">
        <v>1250</v>
      </c>
      <c r="L457">
        <v>1</v>
      </c>
      <c r="M457" t="s">
        <v>2725</v>
      </c>
      <c r="O457" t="s">
        <v>15</v>
      </c>
      <c r="P457" t="s">
        <v>2383</v>
      </c>
      <c r="Q457">
        <v>30543294760</v>
      </c>
      <c r="R457" t="s">
        <v>2384</v>
      </c>
      <c r="S457" t="s">
        <v>142</v>
      </c>
      <c r="T457">
        <v>3315</v>
      </c>
      <c r="U457" t="s">
        <v>6</v>
      </c>
      <c r="V457" t="s">
        <v>7</v>
      </c>
      <c r="W457">
        <v>3754</v>
      </c>
      <c r="X457">
        <v>422559</v>
      </c>
      <c r="Y457" t="s">
        <v>2385</v>
      </c>
      <c r="Z457">
        <v>9</v>
      </c>
      <c r="AA457">
        <v>42727</v>
      </c>
      <c r="AB457">
        <v>469997</v>
      </c>
      <c r="AC457">
        <v>0</v>
      </c>
      <c r="AD457">
        <v>1100</v>
      </c>
      <c r="AE457">
        <v>857240</v>
      </c>
      <c r="AF457">
        <v>0</v>
      </c>
      <c r="AG457" t="s">
        <v>1213</v>
      </c>
      <c r="AH457" t="s">
        <v>101</v>
      </c>
    </row>
    <row r="458" spans="1:34" x14ac:dyDescent="0.25">
      <c r="A458">
        <v>21160</v>
      </c>
      <c r="B458" t="s">
        <v>1836</v>
      </c>
      <c r="C458" t="s">
        <v>1837</v>
      </c>
      <c r="D458">
        <v>2015</v>
      </c>
      <c r="E458" t="s">
        <v>1128</v>
      </c>
      <c r="F458" s="8">
        <v>42083</v>
      </c>
      <c r="G458" s="1">
        <v>0.33333333333333331</v>
      </c>
      <c r="H458">
        <v>76940</v>
      </c>
      <c r="I458" s="8">
        <v>42083</v>
      </c>
      <c r="J458" s="1">
        <v>0.45833333333333331</v>
      </c>
      <c r="K458">
        <v>76940</v>
      </c>
      <c r="L458">
        <v>1</v>
      </c>
      <c r="M458" t="s">
        <v>76</v>
      </c>
      <c r="O458" t="s">
        <v>15</v>
      </c>
      <c r="P458" t="s">
        <v>1838</v>
      </c>
      <c r="Q458">
        <v>20924372371</v>
      </c>
      <c r="R458" t="s">
        <v>1839</v>
      </c>
      <c r="S458" t="s">
        <v>1840</v>
      </c>
      <c r="T458">
        <v>3328</v>
      </c>
      <c r="U458" t="s">
        <v>6</v>
      </c>
      <c r="V458" t="s">
        <v>7</v>
      </c>
      <c r="W458">
        <v>3743</v>
      </c>
      <c r="X458">
        <v>461032</v>
      </c>
      <c r="Z458">
        <v>9</v>
      </c>
      <c r="AA458">
        <v>42727</v>
      </c>
      <c r="AB458">
        <v>132454</v>
      </c>
      <c r="AC458">
        <v>0</v>
      </c>
      <c r="AD458">
        <v>310</v>
      </c>
      <c r="AE458">
        <v>166186</v>
      </c>
      <c r="AF458">
        <v>66589</v>
      </c>
      <c r="AG458" t="s">
        <v>1213</v>
      </c>
      <c r="AH458" t="s">
        <v>1841</v>
      </c>
    </row>
    <row r="459" spans="1:34" x14ac:dyDescent="0.25">
      <c r="A459">
        <v>21159</v>
      </c>
      <c r="B459" t="s">
        <v>1776</v>
      </c>
      <c r="C459" t="s">
        <v>1777</v>
      </c>
      <c r="D459">
        <v>2014</v>
      </c>
      <c r="E459" t="s">
        <v>1128</v>
      </c>
      <c r="F459" s="8">
        <v>42083</v>
      </c>
      <c r="G459" s="1">
        <v>0.33333333333333331</v>
      </c>
      <c r="H459">
        <v>59553</v>
      </c>
      <c r="I459" s="8">
        <v>42083</v>
      </c>
      <c r="J459" s="1">
        <v>0.625</v>
      </c>
      <c r="K459">
        <v>59553</v>
      </c>
      <c r="L459">
        <v>1</v>
      </c>
      <c r="M459" t="s">
        <v>2173</v>
      </c>
      <c r="O459" t="s">
        <v>2</v>
      </c>
      <c r="P459" t="s">
        <v>1779</v>
      </c>
      <c r="Q459">
        <v>30707493468</v>
      </c>
      <c r="R459" t="s">
        <v>1780</v>
      </c>
      <c r="S459" t="s">
        <v>1781</v>
      </c>
      <c r="T459">
        <v>1023</v>
      </c>
      <c r="U459" t="s">
        <v>117</v>
      </c>
      <c r="V459" t="s">
        <v>7</v>
      </c>
      <c r="W459">
        <v>3751</v>
      </c>
      <c r="X459">
        <v>15406066</v>
      </c>
      <c r="Z459">
        <v>9</v>
      </c>
      <c r="AA459">
        <v>42727</v>
      </c>
      <c r="AB459">
        <v>93999</v>
      </c>
      <c r="AC459">
        <v>0</v>
      </c>
      <c r="AD459">
        <v>220</v>
      </c>
      <c r="AE459">
        <v>212465</v>
      </c>
      <c r="AF459">
        <v>139644</v>
      </c>
      <c r="AG459" t="s">
        <v>1213</v>
      </c>
      <c r="AH459" t="s">
        <v>1722</v>
      </c>
    </row>
    <row r="460" spans="1:34" x14ac:dyDescent="0.25">
      <c r="A460">
        <v>21158</v>
      </c>
      <c r="B460" t="s">
        <v>1853</v>
      </c>
      <c r="C460" t="s">
        <v>1854</v>
      </c>
      <c r="D460">
        <v>2012</v>
      </c>
      <c r="E460" t="s">
        <v>1128</v>
      </c>
      <c r="F460" s="8">
        <v>42083</v>
      </c>
      <c r="G460" s="1">
        <v>0.41666666666666669</v>
      </c>
      <c r="H460">
        <v>187905</v>
      </c>
      <c r="I460" s="8">
        <v>42083</v>
      </c>
      <c r="J460" s="1">
        <v>0.70833333333333337</v>
      </c>
      <c r="K460">
        <v>187905</v>
      </c>
      <c r="L460">
        <v>1</v>
      </c>
      <c r="M460" t="s">
        <v>2550</v>
      </c>
      <c r="O460" t="s">
        <v>15</v>
      </c>
      <c r="P460" t="s">
        <v>1856</v>
      </c>
      <c r="Q460">
        <v>23238004349</v>
      </c>
      <c r="R460" t="s">
        <v>1857</v>
      </c>
      <c r="S460" t="s">
        <v>5</v>
      </c>
      <c r="T460">
        <v>3300</v>
      </c>
      <c r="U460" t="s">
        <v>6</v>
      </c>
      <c r="V460" t="s">
        <v>7</v>
      </c>
      <c r="W460">
        <v>376</v>
      </c>
      <c r="X460">
        <v>15425480</v>
      </c>
      <c r="Z460">
        <v>9</v>
      </c>
      <c r="AA460">
        <v>42727</v>
      </c>
      <c r="AB460">
        <v>136726</v>
      </c>
      <c r="AC460">
        <v>0</v>
      </c>
      <c r="AD460">
        <v>320</v>
      </c>
      <c r="AE460">
        <v>687187</v>
      </c>
      <c r="AF460">
        <v>11637</v>
      </c>
      <c r="AG460" t="s">
        <v>1213</v>
      </c>
      <c r="AH460" t="s">
        <v>1722</v>
      </c>
    </row>
    <row r="461" spans="1:34" x14ac:dyDescent="0.25">
      <c r="A461">
        <v>21157</v>
      </c>
      <c r="B461" t="s">
        <v>2726</v>
      </c>
      <c r="C461">
        <v>1720</v>
      </c>
      <c r="D461">
        <v>2013</v>
      </c>
      <c r="E461" t="s">
        <v>1128</v>
      </c>
      <c r="F461" s="8">
        <v>42083</v>
      </c>
      <c r="G461" s="1">
        <v>0.33333333333333331</v>
      </c>
      <c r="H461">
        <v>31041</v>
      </c>
      <c r="I461" s="8">
        <v>42083</v>
      </c>
      <c r="J461" s="1">
        <v>0.625</v>
      </c>
      <c r="K461">
        <v>31041</v>
      </c>
      <c r="L461">
        <v>1</v>
      </c>
      <c r="M461" t="s">
        <v>2727</v>
      </c>
      <c r="O461" t="s">
        <v>15</v>
      </c>
      <c r="P461" t="s">
        <v>2728</v>
      </c>
      <c r="Q461">
        <v>30709802999</v>
      </c>
      <c r="R461" t="s">
        <v>2729</v>
      </c>
      <c r="S461" t="s">
        <v>79</v>
      </c>
      <c r="T461">
        <v>3360</v>
      </c>
      <c r="U461" t="s">
        <v>6</v>
      </c>
      <c r="V461" t="s">
        <v>7</v>
      </c>
      <c r="W461">
        <v>3755</v>
      </c>
      <c r="X461">
        <v>15600721</v>
      </c>
      <c r="Z461">
        <v>9</v>
      </c>
      <c r="AA461">
        <v>42727</v>
      </c>
      <c r="AB461">
        <v>162363</v>
      </c>
      <c r="AC461">
        <v>0</v>
      </c>
      <c r="AD461">
        <v>380</v>
      </c>
      <c r="AE461">
        <v>218692</v>
      </c>
      <c r="AF461">
        <v>120265</v>
      </c>
      <c r="AG461" t="s">
        <v>1213</v>
      </c>
      <c r="AH461" t="s">
        <v>101</v>
      </c>
    </row>
    <row r="462" spans="1:34" x14ac:dyDescent="0.25">
      <c r="A462">
        <v>21156</v>
      </c>
      <c r="B462" t="s">
        <v>2129</v>
      </c>
      <c r="C462" t="s">
        <v>2130</v>
      </c>
      <c r="D462">
        <v>2013</v>
      </c>
      <c r="E462" t="s">
        <v>1128</v>
      </c>
      <c r="F462" s="8">
        <v>42083</v>
      </c>
      <c r="G462" s="1">
        <v>0.33333333333333331</v>
      </c>
      <c r="H462">
        <v>212132</v>
      </c>
      <c r="I462" s="8">
        <v>42083</v>
      </c>
      <c r="J462" s="1">
        <v>0.72916666666666663</v>
      </c>
      <c r="K462">
        <v>212132</v>
      </c>
      <c r="L462">
        <v>1</v>
      </c>
      <c r="M462" t="s">
        <v>2730</v>
      </c>
      <c r="O462" t="s">
        <v>15</v>
      </c>
      <c r="P462" t="s">
        <v>1929</v>
      </c>
      <c r="Q462">
        <v>30551314541</v>
      </c>
      <c r="R462" t="s">
        <v>1930</v>
      </c>
      <c r="S462" t="s">
        <v>1781</v>
      </c>
      <c r="T462">
        <v>1161</v>
      </c>
      <c r="U462" t="s">
        <v>117</v>
      </c>
      <c r="V462" t="s">
        <v>7</v>
      </c>
      <c r="W462" t="s">
        <v>118</v>
      </c>
      <c r="X462">
        <v>532376115</v>
      </c>
      <c r="Z462">
        <v>9</v>
      </c>
      <c r="AA462">
        <v>42727</v>
      </c>
      <c r="AB462">
        <v>140999</v>
      </c>
      <c r="AC462">
        <v>0</v>
      </c>
      <c r="AD462">
        <v>330</v>
      </c>
      <c r="AE462">
        <v>291938</v>
      </c>
      <c r="AF462">
        <v>407295</v>
      </c>
      <c r="AG462" t="s">
        <v>1213</v>
      </c>
      <c r="AH462" t="s">
        <v>101</v>
      </c>
    </row>
    <row r="463" spans="1:34" x14ac:dyDescent="0.25">
      <c r="A463">
        <v>21155</v>
      </c>
      <c r="B463" t="s">
        <v>1648</v>
      </c>
      <c r="C463" t="s">
        <v>1170</v>
      </c>
      <c r="D463">
        <v>2008</v>
      </c>
      <c r="E463" t="s">
        <v>1128</v>
      </c>
      <c r="F463" s="8">
        <v>42083</v>
      </c>
      <c r="G463" s="1">
        <v>0.52083333333333337</v>
      </c>
      <c r="H463">
        <v>117932</v>
      </c>
      <c r="I463" s="8">
        <v>42083</v>
      </c>
      <c r="J463" s="1">
        <v>0.52083333333333337</v>
      </c>
      <c r="K463">
        <v>117932</v>
      </c>
      <c r="L463">
        <v>1</v>
      </c>
      <c r="M463" t="s">
        <v>199</v>
      </c>
      <c r="O463" t="s">
        <v>15</v>
      </c>
      <c r="P463" t="s">
        <v>620</v>
      </c>
      <c r="Q463">
        <v>20216972725</v>
      </c>
      <c r="R463" t="s">
        <v>621</v>
      </c>
      <c r="S463" t="s">
        <v>99</v>
      </c>
      <c r="T463">
        <v>3380</v>
      </c>
      <c r="U463" t="s">
        <v>6</v>
      </c>
      <c r="V463" t="s">
        <v>7</v>
      </c>
      <c r="W463">
        <v>3751</v>
      </c>
      <c r="X463">
        <v>15543178</v>
      </c>
      <c r="Z463">
        <v>9</v>
      </c>
      <c r="AA463">
        <v>48471</v>
      </c>
      <c r="AB463">
        <v>67859</v>
      </c>
      <c r="AC463">
        <v>0</v>
      </c>
      <c r="AD463">
        <v>140</v>
      </c>
      <c r="AE463">
        <v>579545</v>
      </c>
      <c r="AF463">
        <v>0</v>
      </c>
      <c r="AG463" t="s">
        <v>1213</v>
      </c>
      <c r="AH463" t="s">
        <v>10</v>
      </c>
    </row>
    <row r="464" spans="1:34" x14ac:dyDescent="0.25">
      <c r="A464">
        <v>21153</v>
      </c>
      <c r="B464" t="s">
        <v>1485</v>
      </c>
      <c r="C464" t="s">
        <v>1145</v>
      </c>
      <c r="D464">
        <v>2014</v>
      </c>
      <c r="E464" t="s">
        <v>1128</v>
      </c>
      <c r="F464" s="8">
        <v>42082</v>
      </c>
      <c r="G464" s="1">
        <v>0.58333333333333337</v>
      </c>
      <c r="H464">
        <v>35205</v>
      </c>
      <c r="I464" s="8">
        <v>42082</v>
      </c>
      <c r="J464" s="1">
        <v>0.6875</v>
      </c>
      <c r="K464">
        <v>35205</v>
      </c>
      <c r="L464">
        <v>1</v>
      </c>
      <c r="M464" t="s">
        <v>834</v>
      </c>
      <c r="O464" t="s">
        <v>15</v>
      </c>
      <c r="P464" t="s">
        <v>302</v>
      </c>
      <c r="Q464">
        <v>30687841081</v>
      </c>
      <c r="R464" t="s">
        <v>303</v>
      </c>
      <c r="S464" t="s">
        <v>304</v>
      </c>
      <c r="T464">
        <v>3350</v>
      </c>
      <c r="U464" t="s">
        <v>6</v>
      </c>
      <c r="V464" t="s">
        <v>7</v>
      </c>
      <c r="W464">
        <v>376</v>
      </c>
      <c r="X464">
        <v>4456516</v>
      </c>
      <c r="Z464">
        <v>9</v>
      </c>
      <c r="AA464">
        <v>42727</v>
      </c>
      <c r="AB464">
        <v>111090</v>
      </c>
      <c r="AC464">
        <v>0</v>
      </c>
      <c r="AD464">
        <v>260</v>
      </c>
      <c r="AE464">
        <v>500572</v>
      </c>
      <c r="AF464">
        <v>0</v>
      </c>
      <c r="AG464" t="s">
        <v>1213</v>
      </c>
      <c r="AH464" t="s">
        <v>10</v>
      </c>
    </row>
    <row r="465" spans="1:34" x14ac:dyDescent="0.25">
      <c r="A465">
        <v>21152</v>
      </c>
      <c r="B465" t="s">
        <v>2731</v>
      </c>
      <c r="C465" t="s">
        <v>2130</v>
      </c>
      <c r="D465">
        <v>2015</v>
      </c>
      <c r="E465" t="s">
        <v>1128</v>
      </c>
      <c r="F465" s="8">
        <v>42082</v>
      </c>
      <c r="G465" s="1">
        <v>0.58333333333333337</v>
      </c>
      <c r="H465">
        <v>1250</v>
      </c>
      <c r="I465" s="8">
        <v>42082</v>
      </c>
      <c r="J465" s="1">
        <v>0.75</v>
      </c>
      <c r="K465">
        <v>1250</v>
      </c>
      <c r="L465">
        <v>1</v>
      </c>
      <c r="M465" t="s">
        <v>2732</v>
      </c>
      <c r="O465" t="s">
        <v>15</v>
      </c>
      <c r="P465" t="s">
        <v>2383</v>
      </c>
      <c r="Q465">
        <v>30543294760</v>
      </c>
      <c r="R465" t="s">
        <v>2384</v>
      </c>
      <c r="S465" t="s">
        <v>142</v>
      </c>
      <c r="T465">
        <v>3315</v>
      </c>
      <c r="U465" t="s">
        <v>6</v>
      </c>
      <c r="V465" t="s">
        <v>7</v>
      </c>
      <c r="W465">
        <v>3754</v>
      </c>
      <c r="X465">
        <v>422559</v>
      </c>
      <c r="Y465" t="s">
        <v>2385</v>
      </c>
      <c r="Z465">
        <v>9</v>
      </c>
      <c r="AA465">
        <v>42727</v>
      </c>
      <c r="AB465">
        <v>469997</v>
      </c>
      <c r="AC465">
        <v>0</v>
      </c>
      <c r="AD465">
        <v>1100</v>
      </c>
      <c r="AE465">
        <v>905235</v>
      </c>
      <c r="AF465">
        <v>0</v>
      </c>
      <c r="AG465" t="s">
        <v>1213</v>
      </c>
      <c r="AH465" t="s">
        <v>101</v>
      </c>
    </row>
    <row r="466" spans="1:34" x14ac:dyDescent="0.25">
      <c r="A466">
        <v>21150</v>
      </c>
      <c r="B466" t="s">
        <v>1816</v>
      </c>
      <c r="C466" t="s">
        <v>1805</v>
      </c>
      <c r="D466">
        <v>2015</v>
      </c>
      <c r="E466" t="s">
        <v>1128</v>
      </c>
      <c r="F466" s="8">
        <v>42082</v>
      </c>
      <c r="G466" s="1">
        <v>0.36458333333333331</v>
      </c>
      <c r="H466">
        <v>50872</v>
      </c>
      <c r="I466" s="8">
        <v>42082</v>
      </c>
      <c r="J466" s="1">
        <v>0.70833333333333337</v>
      </c>
      <c r="K466">
        <v>50872</v>
      </c>
      <c r="L466">
        <v>1</v>
      </c>
      <c r="M466" t="s">
        <v>2733</v>
      </c>
      <c r="O466" t="s">
        <v>15</v>
      </c>
      <c r="P466" t="s">
        <v>1818</v>
      </c>
      <c r="Q466">
        <v>30708086726</v>
      </c>
      <c r="R466" t="s">
        <v>1819</v>
      </c>
      <c r="S466" t="s">
        <v>5</v>
      </c>
      <c r="T466">
        <v>3300</v>
      </c>
      <c r="U466" t="s">
        <v>6</v>
      </c>
      <c r="V466" t="s">
        <v>7</v>
      </c>
      <c r="W466">
        <v>376</v>
      </c>
      <c r="X466">
        <v>4441113</v>
      </c>
      <c r="Y466" t="s">
        <v>1820</v>
      </c>
      <c r="Z466">
        <v>9</v>
      </c>
      <c r="AA466">
        <v>42727</v>
      </c>
      <c r="AB466">
        <v>158090</v>
      </c>
      <c r="AC466">
        <v>0</v>
      </c>
      <c r="AD466">
        <v>370</v>
      </c>
      <c r="AE466">
        <v>195007</v>
      </c>
      <c r="AF466">
        <v>198024</v>
      </c>
      <c r="AG466" t="s">
        <v>1213</v>
      </c>
      <c r="AH466" t="s">
        <v>101</v>
      </c>
    </row>
    <row r="467" spans="1:34" x14ac:dyDescent="0.25">
      <c r="A467">
        <v>21149</v>
      </c>
      <c r="B467" t="s">
        <v>2734</v>
      </c>
      <c r="C467" t="s">
        <v>2130</v>
      </c>
      <c r="D467">
        <v>2015</v>
      </c>
      <c r="E467" t="s">
        <v>1128</v>
      </c>
      <c r="F467" s="8">
        <v>42082</v>
      </c>
      <c r="G467" s="1">
        <v>0.33333333333333331</v>
      </c>
      <c r="H467">
        <v>1202</v>
      </c>
      <c r="I467" s="8">
        <v>42082</v>
      </c>
      <c r="J467" s="1">
        <v>0.75</v>
      </c>
      <c r="K467">
        <v>1202</v>
      </c>
      <c r="L467">
        <v>1</v>
      </c>
      <c r="M467" t="s">
        <v>2732</v>
      </c>
      <c r="O467" t="s">
        <v>15</v>
      </c>
      <c r="P467" t="s">
        <v>2383</v>
      </c>
      <c r="Q467">
        <v>30543294760</v>
      </c>
      <c r="R467" t="s">
        <v>2384</v>
      </c>
      <c r="S467" t="s">
        <v>142</v>
      </c>
      <c r="T467">
        <v>3315</v>
      </c>
      <c r="U467" t="s">
        <v>6</v>
      </c>
      <c r="V467" t="s">
        <v>7</v>
      </c>
      <c r="W467">
        <v>3754</v>
      </c>
      <c r="X467">
        <v>422559</v>
      </c>
      <c r="Y467" t="s">
        <v>2385</v>
      </c>
      <c r="Z467">
        <v>9</v>
      </c>
      <c r="AA467">
        <v>42727</v>
      </c>
      <c r="AB467">
        <v>469997</v>
      </c>
      <c r="AC467">
        <v>62657</v>
      </c>
      <c r="AD467">
        <v>1100</v>
      </c>
      <c r="AE467">
        <v>920055</v>
      </c>
      <c r="AF467">
        <v>0</v>
      </c>
      <c r="AG467" t="s">
        <v>1213</v>
      </c>
      <c r="AH467" t="s">
        <v>101</v>
      </c>
    </row>
    <row r="468" spans="1:34" x14ac:dyDescent="0.25">
      <c r="A468">
        <v>21147</v>
      </c>
      <c r="B468" t="s">
        <v>2261</v>
      </c>
      <c r="C468" t="s">
        <v>2262</v>
      </c>
      <c r="D468">
        <v>2015</v>
      </c>
      <c r="E468" t="s">
        <v>1128</v>
      </c>
      <c r="F468" s="8">
        <v>42082</v>
      </c>
      <c r="G468" s="1">
        <v>0.38750000000000001</v>
      </c>
      <c r="H468">
        <v>24618</v>
      </c>
      <c r="I468" s="8">
        <v>42082</v>
      </c>
      <c r="J468" s="1">
        <v>0.38750000000000001</v>
      </c>
      <c r="K468">
        <v>24618</v>
      </c>
      <c r="L468">
        <v>1</v>
      </c>
      <c r="M468" t="s">
        <v>2735</v>
      </c>
      <c r="O468" t="s">
        <v>15</v>
      </c>
      <c r="P468" t="s">
        <v>36</v>
      </c>
      <c r="Q468">
        <v>30672358430</v>
      </c>
      <c r="R468" t="s">
        <v>37</v>
      </c>
      <c r="S468" t="s">
        <v>38</v>
      </c>
      <c r="T468">
        <v>3334</v>
      </c>
      <c r="U468" t="s">
        <v>6</v>
      </c>
      <c r="V468" t="s">
        <v>7</v>
      </c>
      <c r="W468">
        <v>3743</v>
      </c>
      <c r="X468">
        <v>491444</v>
      </c>
      <c r="Z468">
        <v>9</v>
      </c>
      <c r="AA468">
        <v>42727</v>
      </c>
      <c r="AB468">
        <v>1337355</v>
      </c>
      <c r="AC468">
        <v>0</v>
      </c>
      <c r="AD468">
        <v>3130</v>
      </c>
      <c r="AE468">
        <v>199792</v>
      </c>
      <c r="AF468">
        <v>0</v>
      </c>
      <c r="AG468" t="s">
        <v>1213</v>
      </c>
      <c r="AH468" t="s">
        <v>101</v>
      </c>
    </row>
    <row r="469" spans="1:34" x14ac:dyDescent="0.25">
      <c r="A469">
        <v>21145</v>
      </c>
      <c r="B469" t="s">
        <v>2246</v>
      </c>
      <c r="C469" t="s">
        <v>2247</v>
      </c>
      <c r="D469">
        <v>2012</v>
      </c>
      <c r="E469" t="s">
        <v>1128</v>
      </c>
      <c r="F469" s="8">
        <v>42082</v>
      </c>
      <c r="G469" s="1">
        <v>0.33333333333333331</v>
      </c>
      <c r="H469">
        <v>80852</v>
      </c>
      <c r="I469" s="8">
        <v>42082</v>
      </c>
      <c r="J469" s="1">
        <v>0.4375</v>
      </c>
      <c r="K469">
        <v>80852</v>
      </c>
      <c r="L469">
        <v>1</v>
      </c>
      <c r="M469" t="s">
        <v>2736</v>
      </c>
      <c r="O469" t="s">
        <v>2</v>
      </c>
      <c r="P469" t="s">
        <v>2249</v>
      </c>
      <c r="Q469">
        <v>4214113</v>
      </c>
      <c r="R469" t="s">
        <v>2250</v>
      </c>
      <c r="S469" t="s">
        <v>2251</v>
      </c>
      <c r="T469">
        <v>3353</v>
      </c>
      <c r="U469" t="s">
        <v>6</v>
      </c>
      <c r="V469" t="s">
        <v>7</v>
      </c>
      <c r="W469">
        <v>3758</v>
      </c>
      <c r="X469">
        <v>15402038</v>
      </c>
      <c r="Z469">
        <v>9</v>
      </c>
      <c r="AA469">
        <v>42727</v>
      </c>
      <c r="AB469">
        <v>111090</v>
      </c>
      <c r="AC469">
        <v>0</v>
      </c>
      <c r="AD469">
        <v>260</v>
      </c>
      <c r="AE469">
        <v>204399</v>
      </c>
      <c r="AF469">
        <v>35253</v>
      </c>
      <c r="AG469" t="s">
        <v>1213</v>
      </c>
      <c r="AH469" t="s">
        <v>10</v>
      </c>
    </row>
    <row r="470" spans="1:34" x14ac:dyDescent="0.25">
      <c r="A470">
        <v>21144</v>
      </c>
      <c r="B470" t="s">
        <v>2737</v>
      </c>
      <c r="C470" t="s">
        <v>2511</v>
      </c>
      <c r="D470">
        <v>2006</v>
      </c>
      <c r="E470" t="s">
        <v>1128</v>
      </c>
      <c r="F470" s="8">
        <v>42082</v>
      </c>
      <c r="G470" s="1">
        <v>0.33333333333333331</v>
      </c>
      <c r="H470">
        <v>325357</v>
      </c>
      <c r="I470" s="8">
        <v>42082</v>
      </c>
      <c r="J470" s="1">
        <v>0.54166666666666663</v>
      </c>
      <c r="K470">
        <v>325357</v>
      </c>
      <c r="L470">
        <v>1</v>
      </c>
      <c r="M470" t="s">
        <v>2738</v>
      </c>
      <c r="O470" t="s">
        <v>15</v>
      </c>
      <c r="P470" t="s">
        <v>2739</v>
      </c>
      <c r="Q470">
        <v>20084912906</v>
      </c>
      <c r="R470" t="s">
        <v>2740</v>
      </c>
      <c r="S470" t="s">
        <v>99</v>
      </c>
      <c r="T470">
        <v>3380</v>
      </c>
      <c r="U470" t="s">
        <v>6</v>
      </c>
      <c r="V470" t="s">
        <v>7</v>
      </c>
      <c r="W470">
        <v>3751</v>
      </c>
      <c r="X470">
        <v>420962</v>
      </c>
      <c r="Y470" t="s">
        <v>2741</v>
      </c>
      <c r="Z470">
        <v>9</v>
      </c>
      <c r="AA470">
        <v>42727</v>
      </c>
      <c r="AB470">
        <v>418725</v>
      </c>
      <c r="AC470">
        <v>0</v>
      </c>
      <c r="AD470">
        <v>980</v>
      </c>
      <c r="AE470">
        <v>3747592</v>
      </c>
      <c r="AF470">
        <v>0</v>
      </c>
      <c r="AG470" t="s">
        <v>1213</v>
      </c>
      <c r="AH470" t="s">
        <v>1722</v>
      </c>
    </row>
    <row r="471" spans="1:34" x14ac:dyDescent="0.25">
      <c r="A471">
        <v>21143</v>
      </c>
      <c r="B471" t="s">
        <v>2071</v>
      </c>
      <c r="C471" t="s">
        <v>2072</v>
      </c>
      <c r="D471">
        <v>1998</v>
      </c>
      <c r="E471" t="s">
        <v>1128</v>
      </c>
      <c r="F471" s="8">
        <v>42081</v>
      </c>
      <c r="G471" s="1">
        <v>0.4513888888888889</v>
      </c>
      <c r="H471">
        <v>175004</v>
      </c>
      <c r="I471" s="8">
        <v>42081</v>
      </c>
      <c r="J471" s="1">
        <v>0.66666666666666663</v>
      </c>
      <c r="K471">
        <v>175004</v>
      </c>
      <c r="L471">
        <v>1</v>
      </c>
      <c r="M471" t="s">
        <v>2742</v>
      </c>
      <c r="O471" t="s">
        <v>2</v>
      </c>
      <c r="P471" t="s">
        <v>2074</v>
      </c>
      <c r="Q471">
        <v>7556534</v>
      </c>
      <c r="R471" t="s">
        <v>2075</v>
      </c>
      <c r="S471" t="s">
        <v>1775</v>
      </c>
      <c r="T471">
        <v>3304</v>
      </c>
      <c r="U471" t="s">
        <v>6</v>
      </c>
      <c r="V471" t="s">
        <v>7</v>
      </c>
      <c r="W471">
        <v>376</v>
      </c>
      <c r="X471">
        <v>4480811</v>
      </c>
      <c r="Z471">
        <v>9</v>
      </c>
      <c r="AA471">
        <v>42727</v>
      </c>
      <c r="AB471">
        <v>93999</v>
      </c>
      <c r="AC471">
        <v>0</v>
      </c>
      <c r="AD471">
        <v>220</v>
      </c>
      <c r="AE471">
        <v>0</v>
      </c>
      <c r="AF471">
        <v>0</v>
      </c>
      <c r="AG471" t="s">
        <v>1213</v>
      </c>
      <c r="AH471" t="s">
        <v>10</v>
      </c>
    </row>
    <row r="472" spans="1:34" x14ac:dyDescent="0.25">
      <c r="A472">
        <v>21141</v>
      </c>
      <c r="B472" t="s">
        <v>1505</v>
      </c>
      <c r="C472" t="s">
        <v>1147</v>
      </c>
      <c r="D472">
        <v>2012</v>
      </c>
      <c r="E472" t="s">
        <v>1128</v>
      </c>
      <c r="F472" s="8">
        <v>42081</v>
      </c>
      <c r="G472" s="1">
        <v>0.33333333333333331</v>
      </c>
      <c r="H472">
        <v>93897</v>
      </c>
      <c r="I472" s="8">
        <v>42081</v>
      </c>
      <c r="J472" s="1">
        <v>0.5</v>
      </c>
      <c r="K472">
        <v>93897</v>
      </c>
      <c r="L472">
        <v>1</v>
      </c>
      <c r="M472" t="s">
        <v>199</v>
      </c>
      <c r="O472" t="s">
        <v>15</v>
      </c>
      <c r="P472" t="s">
        <v>200</v>
      </c>
      <c r="Q472">
        <v>30708383712</v>
      </c>
      <c r="R472" t="s">
        <v>201</v>
      </c>
      <c r="S472" t="s">
        <v>202</v>
      </c>
      <c r="T472">
        <v>3364</v>
      </c>
      <c r="U472" t="s">
        <v>6</v>
      </c>
      <c r="V472" t="s">
        <v>7</v>
      </c>
      <c r="W472">
        <v>3755</v>
      </c>
      <c r="X472">
        <v>470179470</v>
      </c>
      <c r="Z472">
        <v>9</v>
      </c>
      <c r="AA472">
        <v>42727</v>
      </c>
      <c r="AB472">
        <v>64091</v>
      </c>
      <c r="AC472">
        <v>0</v>
      </c>
      <c r="AD472">
        <v>150</v>
      </c>
      <c r="AE472">
        <v>685222</v>
      </c>
      <c r="AF472">
        <v>0</v>
      </c>
      <c r="AG472" t="s">
        <v>1213</v>
      </c>
      <c r="AH472" t="s">
        <v>10</v>
      </c>
    </row>
    <row r="473" spans="1:34" x14ac:dyDescent="0.25">
      <c r="A473">
        <v>21138</v>
      </c>
      <c r="B473" t="s">
        <v>2238</v>
      </c>
      <c r="C473">
        <v>2636</v>
      </c>
      <c r="D473">
        <v>2014</v>
      </c>
      <c r="E473" t="s">
        <v>1128</v>
      </c>
      <c r="F473" s="8">
        <v>42080</v>
      </c>
      <c r="G473" s="1">
        <v>0.33333333333333331</v>
      </c>
      <c r="H473">
        <v>142794</v>
      </c>
      <c r="I473" s="8">
        <v>42080</v>
      </c>
      <c r="J473" s="1">
        <v>0.75</v>
      </c>
      <c r="K473">
        <v>142794</v>
      </c>
      <c r="L473">
        <v>1</v>
      </c>
      <c r="M473" t="s">
        <v>2743</v>
      </c>
      <c r="O473" t="s">
        <v>15</v>
      </c>
      <c r="P473" t="s">
        <v>2241</v>
      </c>
      <c r="Q473">
        <v>30714484873</v>
      </c>
      <c r="R473" t="s">
        <v>2242</v>
      </c>
      <c r="S473" t="s">
        <v>2243</v>
      </c>
      <c r="T473">
        <v>3340</v>
      </c>
      <c r="U473" t="s">
        <v>88</v>
      </c>
      <c r="V473" t="s">
        <v>7</v>
      </c>
      <c r="W473" t="s">
        <v>593</v>
      </c>
      <c r="X473">
        <v>54149355</v>
      </c>
      <c r="Z473">
        <v>9</v>
      </c>
      <c r="AA473">
        <v>42727</v>
      </c>
      <c r="AB473">
        <v>205090</v>
      </c>
      <c r="AC473">
        <v>0</v>
      </c>
      <c r="AD473">
        <v>480</v>
      </c>
      <c r="AE473">
        <v>24478</v>
      </c>
      <c r="AF473">
        <v>0</v>
      </c>
      <c r="AG473" t="s">
        <v>1213</v>
      </c>
      <c r="AH473" t="s">
        <v>101</v>
      </c>
    </row>
    <row r="474" spans="1:34" x14ac:dyDescent="0.25">
      <c r="A474">
        <v>21134</v>
      </c>
      <c r="B474" t="s">
        <v>2542</v>
      </c>
      <c r="C474" t="s">
        <v>1770</v>
      </c>
      <c r="D474">
        <v>2014</v>
      </c>
      <c r="E474" t="s">
        <v>1128</v>
      </c>
      <c r="F474" s="8">
        <v>42080</v>
      </c>
      <c r="G474" s="1">
        <v>0.33333333333333331</v>
      </c>
      <c r="H474">
        <v>53824</v>
      </c>
      <c r="I474" s="8">
        <v>42080</v>
      </c>
      <c r="J474" s="1">
        <v>0.45833333333333331</v>
      </c>
      <c r="K474">
        <v>53824</v>
      </c>
      <c r="L474">
        <v>1</v>
      </c>
      <c r="M474" t="s">
        <v>2744</v>
      </c>
      <c r="O474" t="s">
        <v>15</v>
      </c>
      <c r="P474" t="s">
        <v>2544</v>
      </c>
      <c r="Q474">
        <v>30707748083</v>
      </c>
      <c r="R474" t="s">
        <v>2545</v>
      </c>
      <c r="S474" t="s">
        <v>45</v>
      </c>
      <c r="T474">
        <v>3370</v>
      </c>
      <c r="U474" t="s">
        <v>6</v>
      </c>
      <c r="V474" t="s">
        <v>7</v>
      </c>
      <c r="W474">
        <v>3757</v>
      </c>
      <c r="X474">
        <v>422743</v>
      </c>
      <c r="Z474">
        <v>9</v>
      </c>
      <c r="AA474">
        <v>42727</v>
      </c>
      <c r="AB474">
        <v>128181</v>
      </c>
      <c r="AC474">
        <v>0</v>
      </c>
      <c r="AD474">
        <v>300</v>
      </c>
      <c r="AE474">
        <v>874720</v>
      </c>
      <c r="AF474">
        <v>139644</v>
      </c>
      <c r="AG474" t="s">
        <v>1213</v>
      </c>
      <c r="AH474" t="s">
        <v>1722</v>
      </c>
    </row>
    <row r="475" spans="1:34" x14ac:dyDescent="0.25">
      <c r="A475">
        <v>21131</v>
      </c>
      <c r="B475" t="s">
        <v>2745</v>
      </c>
      <c r="C475" t="s">
        <v>1887</v>
      </c>
      <c r="D475">
        <v>2015</v>
      </c>
      <c r="E475" t="s">
        <v>1128</v>
      </c>
      <c r="F475" s="8">
        <v>42080</v>
      </c>
      <c r="G475" s="1">
        <v>0.33333333333333331</v>
      </c>
      <c r="H475">
        <v>180</v>
      </c>
      <c r="I475" s="8">
        <v>42080</v>
      </c>
      <c r="J475" s="1">
        <v>0.45833333333333331</v>
      </c>
      <c r="K475">
        <v>180</v>
      </c>
      <c r="L475">
        <v>1</v>
      </c>
      <c r="M475" t="s">
        <v>2746</v>
      </c>
      <c r="O475" t="s">
        <v>15</v>
      </c>
      <c r="P475" t="s">
        <v>181</v>
      </c>
      <c r="Q475">
        <v>30708379456</v>
      </c>
      <c r="R475" t="s">
        <v>182</v>
      </c>
      <c r="S475" t="s">
        <v>183</v>
      </c>
      <c r="T475">
        <v>3304</v>
      </c>
      <c r="U475" t="s">
        <v>6</v>
      </c>
      <c r="V475" t="s">
        <v>7</v>
      </c>
      <c r="W475">
        <v>376</v>
      </c>
      <c r="X475">
        <v>4481488</v>
      </c>
      <c r="Z475">
        <v>9</v>
      </c>
      <c r="AA475">
        <v>42727</v>
      </c>
      <c r="AB475">
        <v>106818</v>
      </c>
      <c r="AC475">
        <v>0</v>
      </c>
      <c r="AD475">
        <v>250</v>
      </c>
      <c r="AE475">
        <v>2010635</v>
      </c>
      <c r="AF475">
        <v>0</v>
      </c>
      <c r="AG475" t="s">
        <v>1213</v>
      </c>
      <c r="AH475" t="s">
        <v>101</v>
      </c>
    </row>
    <row r="476" spans="1:34" x14ac:dyDescent="0.25">
      <c r="A476">
        <v>21130</v>
      </c>
      <c r="B476" t="s">
        <v>1510</v>
      </c>
      <c r="C476" t="s">
        <v>1147</v>
      </c>
      <c r="D476">
        <v>2013</v>
      </c>
      <c r="E476" t="s">
        <v>1128</v>
      </c>
      <c r="F476" s="8">
        <v>42080</v>
      </c>
      <c r="G476" s="1">
        <v>0.33333333333333331</v>
      </c>
      <c r="H476">
        <v>38036</v>
      </c>
      <c r="I476" s="8">
        <v>42080</v>
      </c>
      <c r="J476" s="1">
        <v>0.70833333333333337</v>
      </c>
      <c r="K476">
        <v>38036</v>
      </c>
      <c r="L476">
        <v>1</v>
      </c>
      <c r="M476" t="s">
        <v>481</v>
      </c>
      <c r="O476" t="s">
        <v>2</v>
      </c>
      <c r="P476" t="s">
        <v>472</v>
      </c>
      <c r="Q476">
        <v>22045936</v>
      </c>
      <c r="R476" t="s">
        <v>473</v>
      </c>
      <c r="S476" t="s">
        <v>5</v>
      </c>
      <c r="T476">
        <v>3300</v>
      </c>
      <c r="U476" t="s">
        <v>6</v>
      </c>
      <c r="V476" t="s">
        <v>7</v>
      </c>
      <c r="W476">
        <v>376</v>
      </c>
      <c r="X476">
        <v>154537709</v>
      </c>
      <c r="Y476" t="s">
        <v>1511</v>
      </c>
      <c r="Z476">
        <v>9</v>
      </c>
      <c r="AA476">
        <v>48471</v>
      </c>
      <c r="AB476">
        <v>96942</v>
      </c>
      <c r="AC476">
        <v>0</v>
      </c>
      <c r="AD476">
        <v>200</v>
      </c>
      <c r="AE476">
        <v>0</v>
      </c>
      <c r="AF476">
        <v>0</v>
      </c>
      <c r="AG476" t="s">
        <v>1213</v>
      </c>
      <c r="AH476" t="s">
        <v>10</v>
      </c>
    </row>
    <row r="477" spans="1:34" x14ac:dyDescent="0.25">
      <c r="A477">
        <v>21129</v>
      </c>
      <c r="B477" t="s">
        <v>1640</v>
      </c>
      <c r="C477" t="s">
        <v>1169</v>
      </c>
      <c r="D477">
        <v>2012</v>
      </c>
      <c r="E477" t="s">
        <v>1128</v>
      </c>
      <c r="F477" s="8">
        <v>42080</v>
      </c>
      <c r="G477" s="1">
        <v>0.33333333333333331</v>
      </c>
      <c r="H477">
        <v>68322</v>
      </c>
      <c r="I477" s="8">
        <v>42080</v>
      </c>
      <c r="J477" s="1">
        <v>0.36527777777777781</v>
      </c>
      <c r="K477">
        <v>68322</v>
      </c>
      <c r="L477">
        <v>1</v>
      </c>
      <c r="M477" t="s">
        <v>165</v>
      </c>
      <c r="O477" t="s">
        <v>2</v>
      </c>
      <c r="P477" t="s">
        <v>758</v>
      </c>
      <c r="Q477">
        <v>20238972</v>
      </c>
      <c r="R477" t="s">
        <v>759</v>
      </c>
      <c r="S477" t="s">
        <v>278</v>
      </c>
      <c r="T477">
        <v>3364</v>
      </c>
      <c r="U477" t="s">
        <v>6</v>
      </c>
      <c r="V477" t="s">
        <v>7</v>
      </c>
      <c r="W477">
        <v>3755</v>
      </c>
      <c r="X477">
        <v>460673</v>
      </c>
      <c r="Z477">
        <v>9</v>
      </c>
      <c r="AA477">
        <v>48471</v>
      </c>
      <c r="AB477">
        <v>96942</v>
      </c>
      <c r="AC477">
        <v>0</v>
      </c>
      <c r="AD477">
        <v>200</v>
      </c>
      <c r="AE477">
        <v>408010</v>
      </c>
      <c r="AF477">
        <v>0</v>
      </c>
      <c r="AG477" t="s">
        <v>1213</v>
      </c>
      <c r="AH477" t="s">
        <v>10</v>
      </c>
    </row>
    <row r="478" spans="1:34" x14ac:dyDescent="0.25">
      <c r="A478">
        <v>21128</v>
      </c>
      <c r="B478" t="s">
        <v>2288</v>
      </c>
      <c r="C478" t="s">
        <v>2150</v>
      </c>
      <c r="D478">
        <v>2014</v>
      </c>
      <c r="E478" t="s">
        <v>1128</v>
      </c>
      <c r="F478" s="8">
        <v>42080</v>
      </c>
      <c r="G478" s="1">
        <v>0.33333333333333331</v>
      </c>
      <c r="H478">
        <v>21261</v>
      </c>
      <c r="I478" s="8">
        <v>42080</v>
      </c>
      <c r="J478" s="1">
        <v>0.54166666666666663</v>
      </c>
      <c r="K478">
        <v>21261</v>
      </c>
      <c r="L478">
        <v>1</v>
      </c>
      <c r="M478" t="s">
        <v>76</v>
      </c>
      <c r="O478" t="s">
        <v>2</v>
      </c>
      <c r="P478" t="s">
        <v>1773</v>
      </c>
      <c r="Q478">
        <v>30598218095</v>
      </c>
      <c r="R478" t="s">
        <v>1774</v>
      </c>
      <c r="S478" t="s">
        <v>1775</v>
      </c>
      <c r="T478">
        <v>3304</v>
      </c>
      <c r="U478" t="s">
        <v>6</v>
      </c>
      <c r="V478" t="s">
        <v>7</v>
      </c>
      <c r="W478">
        <v>3751</v>
      </c>
      <c r="X478">
        <v>431526</v>
      </c>
      <c r="Z478">
        <v>9</v>
      </c>
      <c r="AA478">
        <v>42727</v>
      </c>
      <c r="AB478">
        <v>140999</v>
      </c>
      <c r="AC478">
        <v>0</v>
      </c>
      <c r="AD478">
        <v>330</v>
      </c>
      <c r="AE478">
        <v>212465</v>
      </c>
      <c r="AF478">
        <v>139644</v>
      </c>
      <c r="AG478" t="s">
        <v>1213</v>
      </c>
      <c r="AH478" t="s">
        <v>1722</v>
      </c>
    </row>
    <row r="479" spans="1:34" x14ac:dyDescent="0.25">
      <c r="A479">
        <v>21126</v>
      </c>
      <c r="B479" t="s">
        <v>2747</v>
      </c>
      <c r="C479" t="s">
        <v>2130</v>
      </c>
      <c r="D479">
        <v>2015</v>
      </c>
      <c r="E479" t="s">
        <v>1128</v>
      </c>
      <c r="F479" s="8">
        <v>42079</v>
      </c>
      <c r="G479" s="1">
        <v>0.33333333333333331</v>
      </c>
      <c r="H479">
        <v>1250</v>
      </c>
      <c r="I479" s="8">
        <v>42080</v>
      </c>
      <c r="J479" s="1">
        <v>0.75</v>
      </c>
      <c r="K479">
        <v>1250</v>
      </c>
      <c r="L479">
        <v>1</v>
      </c>
      <c r="O479" t="s">
        <v>15</v>
      </c>
      <c r="P479" t="s">
        <v>2383</v>
      </c>
      <c r="Q479">
        <v>30543294760</v>
      </c>
      <c r="R479" t="s">
        <v>2384</v>
      </c>
      <c r="S479" t="s">
        <v>142</v>
      </c>
      <c r="T479">
        <v>3315</v>
      </c>
      <c r="U479" t="s">
        <v>6</v>
      </c>
      <c r="V479" t="s">
        <v>7</v>
      </c>
      <c r="W479">
        <v>3754</v>
      </c>
      <c r="X479">
        <v>422559</v>
      </c>
      <c r="Y479" t="s">
        <v>2385</v>
      </c>
      <c r="Z479">
        <v>9</v>
      </c>
      <c r="AA479">
        <v>42727</v>
      </c>
      <c r="AB479">
        <v>448634</v>
      </c>
      <c r="AC479">
        <v>22149</v>
      </c>
      <c r="AD479">
        <v>1050</v>
      </c>
      <c r="AE479">
        <v>1128504</v>
      </c>
      <c r="AF479">
        <v>0</v>
      </c>
      <c r="AG479" t="s">
        <v>1213</v>
      </c>
      <c r="AH479" t="s">
        <v>101</v>
      </c>
    </row>
    <row r="480" spans="1:34" x14ac:dyDescent="0.25">
      <c r="A480">
        <v>21125</v>
      </c>
      <c r="B480" t="s">
        <v>2748</v>
      </c>
      <c r="C480" t="s">
        <v>1965</v>
      </c>
      <c r="D480">
        <v>2008</v>
      </c>
      <c r="E480" t="s">
        <v>1128</v>
      </c>
      <c r="F480" s="8">
        <v>42079</v>
      </c>
      <c r="G480" s="1">
        <v>0.66666666666666663</v>
      </c>
      <c r="H480">
        <v>180973</v>
      </c>
      <c r="I480" s="8">
        <v>42079</v>
      </c>
      <c r="J480" s="1">
        <v>0.70833333333333337</v>
      </c>
      <c r="K480">
        <v>180973</v>
      </c>
      <c r="L480">
        <v>1</v>
      </c>
      <c r="M480" t="s">
        <v>2749</v>
      </c>
      <c r="O480" t="s">
        <v>15</v>
      </c>
      <c r="P480" t="s">
        <v>2054</v>
      </c>
      <c r="Q480">
        <v>20113262185</v>
      </c>
      <c r="R480" t="s">
        <v>2055</v>
      </c>
      <c r="S480" t="s">
        <v>99</v>
      </c>
      <c r="T480">
        <v>3380</v>
      </c>
      <c r="U480" t="s">
        <v>6</v>
      </c>
      <c r="V480" t="s">
        <v>7</v>
      </c>
      <c r="W480">
        <v>3751</v>
      </c>
      <c r="X480">
        <v>424504</v>
      </c>
      <c r="Z480">
        <v>9</v>
      </c>
      <c r="AA480">
        <v>42727</v>
      </c>
      <c r="AB480">
        <v>38454</v>
      </c>
      <c r="AC480">
        <v>0</v>
      </c>
      <c r="AD480">
        <v>90</v>
      </c>
      <c r="AE480">
        <v>269940</v>
      </c>
      <c r="AF480">
        <v>0</v>
      </c>
      <c r="AG480" t="s">
        <v>1213</v>
      </c>
      <c r="AH480" t="s">
        <v>1722</v>
      </c>
    </row>
    <row r="481" spans="1:34" x14ac:dyDescent="0.25">
      <c r="A481">
        <v>21123</v>
      </c>
      <c r="B481" t="s">
        <v>1490</v>
      </c>
      <c r="C481" t="s">
        <v>1145</v>
      </c>
      <c r="D481">
        <v>2014</v>
      </c>
      <c r="E481" t="s">
        <v>1128</v>
      </c>
      <c r="F481" s="8">
        <v>42080</v>
      </c>
      <c r="G481" s="1">
        <v>0.33333333333333331</v>
      </c>
      <c r="H481">
        <v>7811</v>
      </c>
      <c r="I481" s="8">
        <v>42080</v>
      </c>
      <c r="J481" s="1">
        <v>0.70833333333333337</v>
      </c>
      <c r="K481">
        <v>7811</v>
      </c>
      <c r="L481">
        <v>1</v>
      </c>
      <c r="M481" t="s">
        <v>745</v>
      </c>
      <c r="O481" t="s">
        <v>2</v>
      </c>
      <c r="P481" t="s">
        <v>739</v>
      </c>
      <c r="Q481">
        <v>32165498</v>
      </c>
      <c r="R481" t="s">
        <v>1491</v>
      </c>
      <c r="S481" t="s">
        <v>5</v>
      </c>
      <c r="T481">
        <v>3300</v>
      </c>
      <c r="U481" t="s">
        <v>6</v>
      </c>
      <c r="V481" t="s">
        <v>7</v>
      </c>
      <c r="W481">
        <v>376</v>
      </c>
      <c r="X481">
        <v>154664203</v>
      </c>
      <c r="Z481">
        <v>9</v>
      </c>
      <c r="AA481">
        <v>42727</v>
      </c>
      <c r="AB481">
        <v>119636</v>
      </c>
      <c r="AC481">
        <v>45793</v>
      </c>
      <c r="AD481">
        <v>280</v>
      </c>
      <c r="AE481">
        <v>1785696</v>
      </c>
      <c r="AF481">
        <v>0</v>
      </c>
      <c r="AG481" t="s">
        <v>1213</v>
      </c>
      <c r="AH481" t="s">
        <v>10</v>
      </c>
    </row>
    <row r="482" spans="1:34" x14ac:dyDescent="0.25">
      <c r="A482">
        <v>21121</v>
      </c>
      <c r="B482" t="s">
        <v>1870</v>
      </c>
      <c r="C482" t="s">
        <v>1741</v>
      </c>
      <c r="D482">
        <v>2014</v>
      </c>
      <c r="E482" t="s">
        <v>1128</v>
      </c>
      <c r="F482" s="8">
        <v>42082</v>
      </c>
      <c r="G482" s="1">
        <v>0.33333333333333331</v>
      </c>
      <c r="H482">
        <v>33025</v>
      </c>
      <c r="I482" s="8">
        <v>42082</v>
      </c>
      <c r="J482" s="1">
        <v>0.54166666666666663</v>
      </c>
      <c r="K482">
        <v>33025</v>
      </c>
      <c r="L482">
        <v>1</v>
      </c>
      <c r="M482" t="s">
        <v>2750</v>
      </c>
      <c r="O482" t="s">
        <v>15</v>
      </c>
      <c r="P482" t="s">
        <v>1872</v>
      </c>
      <c r="Q482">
        <v>20230720984</v>
      </c>
      <c r="R482" t="s">
        <v>1873</v>
      </c>
      <c r="S482" t="s">
        <v>5</v>
      </c>
      <c r="T482">
        <v>3300</v>
      </c>
      <c r="U482" t="s">
        <v>6</v>
      </c>
      <c r="V482" t="s">
        <v>7</v>
      </c>
      <c r="W482">
        <v>3764</v>
      </c>
      <c r="X482">
        <v>15688760</v>
      </c>
      <c r="Y482" t="s">
        <v>1455</v>
      </c>
      <c r="Z482">
        <v>9</v>
      </c>
      <c r="AA482">
        <v>42727</v>
      </c>
      <c r="AB482">
        <v>119636</v>
      </c>
      <c r="AC482">
        <v>0</v>
      </c>
      <c r="AD482">
        <v>280</v>
      </c>
      <c r="AE482">
        <v>212465</v>
      </c>
      <c r="AF482">
        <v>139644</v>
      </c>
      <c r="AG482" t="s">
        <v>1213</v>
      </c>
      <c r="AH482" t="s">
        <v>1722</v>
      </c>
    </row>
    <row r="483" spans="1:34" x14ac:dyDescent="0.25">
      <c r="A483">
        <v>21116</v>
      </c>
      <c r="B483" t="s">
        <v>2751</v>
      </c>
      <c r="C483" t="s">
        <v>1783</v>
      </c>
      <c r="D483">
        <v>2013</v>
      </c>
      <c r="E483" t="s">
        <v>1128</v>
      </c>
      <c r="F483" s="8">
        <v>42079</v>
      </c>
      <c r="G483" s="1">
        <v>0.33333333333333331</v>
      </c>
      <c r="H483">
        <v>43815</v>
      </c>
      <c r="I483" s="8">
        <v>42079</v>
      </c>
      <c r="J483" s="1">
        <v>0.54166666666666663</v>
      </c>
      <c r="K483">
        <v>43815</v>
      </c>
      <c r="L483">
        <v>1</v>
      </c>
      <c r="M483" t="s">
        <v>2752</v>
      </c>
      <c r="O483" t="s">
        <v>2</v>
      </c>
      <c r="P483" t="s">
        <v>2753</v>
      </c>
      <c r="Q483">
        <v>20117424430</v>
      </c>
      <c r="R483" t="s">
        <v>2754</v>
      </c>
      <c r="S483" t="s">
        <v>79</v>
      </c>
      <c r="T483">
        <v>3360</v>
      </c>
      <c r="U483" t="s">
        <v>6</v>
      </c>
      <c r="V483" t="s">
        <v>7</v>
      </c>
      <c r="W483">
        <v>3755</v>
      </c>
      <c r="X483">
        <v>426168</v>
      </c>
      <c r="Z483">
        <v>9</v>
      </c>
      <c r="AA483">
        <v>42727</v>
      </c>
      <c r="AB483">
        <v>217908</v>
      </c>
      <c r="AC483">
        <v>0</v>
      </c>
      <c r="AD483">
        <v>510</v>
      </c>
      <c r="AE483">
        <v>1212347</v>
      </c>
      <c r="AF483">
        <v>156680</v>
      </c>
      <c r="AG483" t="s">
        <v>1213</v>
      </c>
      <c r="AH483" t="s">
        <v>101</v>
      </c>
    </row>
    <row r="484" spans="1:34" x14ac:dyDescent="0.25">
      <c r="A484">
        <v>21113</v>
      </c>
      <c r="B484" t="s">
        <v>1881</v>
      </c>
      <c r="C484">
        <v>2636</v>
      </c>
      <c r="D484">
        <v>2013</v>
      </c>
      <c r="E484" t="s">
        <v>1128</v>
      </c>
      <c r="F484" s="8">
        <v>42079</v>
      </c>
      <c r="G484" s="1">
        <v>0.33333333333333331</v>
      </c>
      <c r="H484">
        <v>309122</v>
      </c>
      <c r="I484" s="8">
        <v>42079</v>
      </c>
      <c r="J484" s="1">
        <v>0.70833333333333337</v>
      </c>
      <c r="K484">
        <v>309122</v>
      </c>
      <c r="L484">
        <v>1</v>
      </c>
      <c r="M484" t="s">
        <v>2755</v>
      </c>
      <c r="O484" t="s">
        <v>15</v>
      </c>
      <c r="P484" t="s">
        <v>1883</v>
      </c>
      <c r="Q484">
        <v>30612310900</v>
      </c>
      <c r="R484" t="s">
        <v>1884</v>
      </c>
      <c r="S484" t="s">
        <v>202</v>
      </c>
      <c r="T484">
        <v>3364</v>
      </c>
      <c r="U484" t="s">
        <v>6</v>
      </c>
      <c r="V484" t="s">
        <v>7</v>
      </c>
      <c r="W484">
        <v>3755</v>
      </c>
      <c r="X484">
        <v>470179</v>
      </c>
      <c r="Y484" t="s">
        <v>1885</v>
      </c>
      <c r="Z484">
        <v>9</v>
      </c>
      <c r="AA484">
        <v>42727</v>
      </c>
      <c r="AB484">
        <v>149545</v>
      </c>
      <c r="AC484">
        <v>0</v>
      </c>
      <c r="AD484">
        <v>350</v>
      </c>
      <c r="AE484">
        <v>306610</v>
      </c>
      <c r="AF484">
        <v>418932</v>
      </c>
      <c r="AG484" t="s">
        <v>1213</v>
      </c>
      <c r="AH484" t="s">
        <v>101</v>
      </c>
    </row>
    <row r="485" spans="1:34" x14ac:dyDescent="0.25">
      <c r="A485">
        <v>21112</v>
      </c>
      <c r="B485" t="s">
        <v>2756</v>
      </c>
      <c r="C485" t="s">
        <v>1927</v>
      </c>
      <c r="D485">
        <v>2015</v>
      </c>
      <c r="E485" t="s">
        <v>1128</v>
      </c>
      <c r="F485" s="8">
        <v>42076</v>
      </c>
      <c r="G485" s="1">
        <v>0.33333333333333331</v>
      </c>
      <c r="H485">
        <v>1000</v>
      </c>
      <c r="I485" s="8">
        <v>42076</v>
      </c>
      <c r="J485" s="1">
        <v>0.70833333333333337</v>
      </c>
      <c r="K485">
        <v>1000</v>
      </c>
      <c r="L485">
        <v>1</v>
      </c>
      <c r="M485" t="s">
        <v>2746</v>
      </c>
      <c r="O485" t="s">
        <v>15</v>
      </c>
      <c r="P485" t="s">
        <v>2383</v>
      </c>
      <c r="Q485">
        <v>30543294760</v>
      </c>
      <c r="R485" t="s">
        <v>2384</v>
      </c>
      <c r="S485" t="s">
        <v>142</v>
      </c>
      <c r="T485">
        <v>3315</v>
      </c>
      <c r="U485" t="s">
        <v>6</v>
      </c>
      <c r="V485" t="s">
        <v>7</v>
      </c>
      <c r="W485">
        <v>3754</v>
      </c>
      <c r="X485">
        <v>422559</v>
      </c>
      <c r="Y485" t="s">
        <v>2385</v>
      </c>
      <c r="Z485">
        <v>9</v>
      </c>
      <c r="AA485">
        <v>42727</v>
      </c>
      <c r="AB485">
        <v>491361</v>
      </c>
      <c r="AC485">
        <v>0</v>
      </c>
      <c r="AD485">
        <v>1150</v>
      </c>
      <c r="AE485">
        <v>424306</v>
      </c>
      <c r="AF485">
        <v>0</v>
      </c>
      <c r="AG485" t="s">
        <v>1213</v>
      </c>
      <c r="AH485" t="s">
        <v>101</v>
      </c>
    </row>
    <row r="486" spans="1:34" x14ac:dyDescent="0.25">
      <c r="A486">
        <v>21111</v>
      </c>
      <c r="B486" t="s">
        <v>2252</v>
      </c>
      <c r="C486" t="s">
        <v>1783</v>
      </c>
      <c r="D486">
        <v>2014</v>
      </c>
      <c r="E486" t="s">
        <v>1128</v>
      </c>
      <c r="F486" s="8">
        <v>42088</v>
      </c>
      <c r="G486" s="1">
        <v>0.33333333333333331</v>
      </c>
      <c r="H486">
        <v>94701</v>
      </c>
      <c r="I486" s="8">
        <v>42088</v>
      </c>
      <c r="J486" s="1">
        <v>0.75</v>
      </c>
      <c r="K486">
        <v>94701</v>
      </c>
      <c r="L486">
        <v>1</v>
      </c>
      <c r="M486" t="s">
        <v>2757</v>
      </c>
      <c r="O486" t="s">
        <v>15</v>
      </c>
      <c r="P486" t="s">
        <v>2160</v>
      </c>
      <c r="Q486">
        <v>27219826333</v>
      </c>
      <c r="R486" t="s">
        <v>2094</v>
      </c>
      <c r="S486" t="s">
        <v>142</v>
      </c>
      <c r="T486">
        <v>3315</v>
      </c>
      <c r="U486" t="s">
        <v>6</v>
      </c>
      <c r="V486" t="s">
        <v>7</v>
      </c>
      <c r="W486">
        <v>3754</v>
      </c>
      <c r="X486">
        <v>422155</v>
      </c>
      <c r="Z486">
        <v>9</v>
      </c>
      <c r="AA486">
        <v>42727</v>
      </c>
      <c r="AB486">
        <v>183726</v>
      </c>
      <c r="AC486">
        <v>0</v>
      </c>
      <c r="AD486">
        <v>430</v>
      </c>
      <c r="AE486">
        <v>1058077</v>
      </c>
      <c r="AF486">
        <v>237194</v>
      </c>
      <c r="AG486" t="s">
        <v>1213</v>
      </c>
      <c r="AH486" t="s">
        <v>101</v>
      </c>
    </row>
    <row r="487" spans="1:34" x14ac:dyDescent="0.25">
      <c r="A487">
        <v>21109</v>
      </c>
      <c r="B487" t="s">
        <v>1513</v>
      </c>
      <c r="C487" t="s">
        <v>1147</v>
      </c>
      <c r="D487">
        <v>2013</v>
      </c>
      <c r="E487" t="s">
        <v>1128</v>
      </c>
      <c r="F487" s="8">
        <v>42076</v>
      </c>
      <c r="G487" s="1">
        <v>0.58333333333333337</v>
      </c>
      <c r="H487">
        <v>37793</v>
      </c>
      <c r="I487" s="8">
        <v>42076</v>
      </c>
      <c r="J487" s="1">
        <v>0.75</v>
      </c>
      <c r="K487">
        <v>37793</v>
      </c>
      <c r="L487">
        <v>1</v>
      </c>
      <c r="M487" t="s">
        <v>76</v>
      </c>
      <c r="O487" t="s">
        <v>15</v>
      </c>
      <c r="P487" t="s">
        <v>818</v>
      </c>
      <c r="Q487">
        <v>27922028805</v>
      </c>
      <c r="R487" t="s">
        <v>819</v>
      </c>
      <c r="S487" t="s">
        <v>5</v>
      </c>
      <c r="T487">
        <v>3300</v>
      </c>
      <c r="U487" t="s">
        <v>6</v>
      </c>
      <c r="V487" t="s">
        <v>7</v>
      </c>
      <c r="W487">
        <v>376</v>
      </c>
      <c r="X487">
        <v>154635476</v>
      </c>
      <c r="Y487" t="s">
        <v>1514</v>
      </c>
      <c r="Z487">
        <v>9</v>
      </c>
      <c r="AA487">
        <v>48471</v>
      </c>
      <c r="AB487">
        <v>72707</v>
      </c>
      <c r="AC487">
        <v>0</v>
      </c>
      <c r="AD487">
        <v>150</v>
      </c>
      <c r="AE487">
        <v>459753</v>
      </c>
      <c r="AF487">
        <v>0</v>
      </c>
      <c r="AG487" t="s">
        <v>1213</v>
      </c>
      <c r="AH487" t="s">
        <v>10</v>
      </c>
    </row>
    <row r="488" spans="1:34" x14ac:dyDescent="0.25">
      <c r="A488">
        <v>21107</v>
      </c>
      <c r="B488" t="s">
        <v>1986</v>
      </c>
      <c r="C488" t="s">
        <v>1795</v>
      </c>
      <c r="D488">
        <v>2010</v>
      </c>
      <c r="E488" t="s">
        <v>1128</v>
      </c>
      <c r="F488" s="8">
        <v>42076</v>
      </c>
      <c r="G488" s="1">
        <v>0.41666666666666669</v>
      </c>
      <c r="H488">
        <v>434560</v>
      </c>
      <c r="I488" s="8">
        <v>42076</v>
      </c>
      <c r="J488" s="1">
        <v>0.75</v>
      </c>
      <c r="K488">
        <v>434560</v>
      </c>
      <c r="L488">
        <v>1</v>
      </c>
      <c r="M488" t="s">
        <v>2758</v>
      </c>
      <c r="O488" t="s">
        <v>15</v>
      </c>
      <c r="P488" t="s">
        <v>1988</v>
      </c>
      <c r="Q488">
        <v>30710840721</v>
      </c>
      <c r="R488" t="s">
        <v>1989</v>
      </c>
      <c r="S488" t="s">
        <v>99</v>
      </c>
      <c r="T488">
        <v>3380</v>
      </c>
      <c r="U488" t="s">
        <v>6</v>
      </c>
      <c r="V488" t="s">
        <v>7</v>
      </c>
      <c r="W488">
        <v>376</v>
      </c>
      <c r="X488">
        <v>4433866</v>
      </c>
      <c r="Z488">
        <v>9</v>
      </c>
      <c r="AA488">
        <v>42727</v>
      </c>
      <c r="AB488">
        <v>128181</v>
      </c>
      <c r="AC488">
        <v>0</v>
      </c>
      <c r="AD488">
        <v>300</v>
      </c>
      <c r="AE488">
        <v>542167</v>
      </c>
      <c r="AF488">
        <v>43087</v>
      </c>
      <c r="AG488" t="s">
        <v>1213</v>
      </c>
      <c r="AH488" t="s">
        <v>1722</v>
      </c>
    </row>
    <row r="489" spans="1:34" x14ac:dyDescent="0.25">
      <c r="A489">
        <v>21104</v>
      </c>
      <c r="B489" t="s">
        <v>1541</v>
      </c>
      <c r="C489" t="s">
        <v>1149</v>
      </c>
      <c r="D489">
        <v>2014</v>
      </c>
      <c r="E489" t="s">
        <v>1128</v>
      </c>
      <c r="F489" s="8">
        <v>42076</v>
      </c>
      <c r="G489" s="1">
        <v>0.39444444444444443</v>
      </c>
      <c r="H489">
        <v>43285</v>
      </c>
      <c r="I489" s="8">
        <v>42076</v>
      </c>
      <c r="J489" s="1">
        <v>0.39444444444444443</v>
      </c>
      <c r="K489">
        <v>43285</v>
      </c>
      <c r="L489">
        <v>1</v>
      </c>
      <c r="M489" t="s">
        <v>21</v>
      </c>
      <c r="O489" t="s">
        <v>15</v>
      </c>
      <c r="P489" t="s">
        <v>436</v>
      </c>
      <c r="Q489">
        <v>20306196309</v>
      </c>
      <c r="R489" t="s">
        <v>437</v>
      </c>
      <c r="S489" t="s">
        <v>5</v>
      </c>
      <c r="T489">
        <v>3300</v>
      </c>
      <c r="U489" t="s">
        <v>6</v>
      </c>
      <c r="V489" t="s">
        <v>7</v>
      </c>
      <c r="W489">
        <v>376</v>
      </c>
      <c r="X489">
        <v>154740000</v>
      </c>
      <c r="Z489">
        <v>9</v>
      </c>
      <c r="AA489">
        <v>48471</v>
      </c>
      <c r="AB489">
        <v>58165</v>
      </c>
      <c r="AC489">
        <v>0</v>
      </c>
      <c r="AD489">
        <v>120</v>
      </c>
      <c r="AE489">
        <v>242373</v>
      </c>
      <c r="AF489">
        <v>0</v>
      </c>
      <c r="AG489" t="s">
        <v>1213</v>
      </c>
      <c r="AH489" t="s">
        <v>10</v>
      </c>
    </row>
    <row r="490" spans="1:34" x14ac:dyDescent="0.25">
      <c r="A490">
        <v>21103</v>
      </c>
      <c r="B490" t="s">
        <v>1537</v>
      </c>
      <c r="C490" t="s">
        <v>1150</v>
      </c>
      <c r="D490">
        <v>2013</v>
      </c>
      <c r="E490" t="s">
        <v>1128</v>
      </c>
      <c r="F490" s="8">
        <v>42076</v>
      </c>
      <c r="G490" s="1">
        <v>0.33333333333333331</v>
      </c>
      <c r="H490">
        <v>34782</v>
      </c>
      <c r="I490" s="8">
        <v>42076</v>
      </c>
      <c r="J490" s="1">
        <v>0.5</v>
      </c>
      <c r="K490">
        <v>34782</v>
      </c>
      <c r="L490">
        <v>1</v>
      </c>
      <c r="M490" t="s">
        <v>685</v>
      </c>
      <c r="O490" t="s">
        <v>15</v>
      </c>
      <c r="P490" t="s">
        <v>686</v>
      </c>
      <c r="Q490">
        <v>20107076345</v>
      </c>
      <c r="R490" t="s">
        <v>1538</v>
      </c>
      <c r="S490" t="s">
        <v>45</v>
      </c>
      <c r="T490">
        <v>3370</v>
      </c>
      <c r="U490" t="s">
        <v>6</v>
      </c>
      <c r="V490" t="s">
        <v>7</v>
      </c>
      <c r="W490">
        <v>376</v>
      </c>
      <c r="X490">
        <v>15551003</v>
      </c>
      <c r="Z490">
        <v>9</v>
      </c>
      <c r="AA490">
        <v>42727</v>
      </c>
      <c r="AB490">
        <v>136726</v>
      </c>
      <c r="AC490">
        <v>0</v>
      </c>
      <c r="AD490">
        <v>320</v>
      </c>
      <c r="AE490">
        <v>681435</v>
      </c>
      <c r="AF490">
        <v>0</v>
      </c>
      <c r="AG490" t="s">
        <v>1213</v>
      </c>
      <c r="AH490" t="s">
        <v>10</v>
      </c>
    </row>
    <row r="491" spans="1:34" x14ac:dyDescent="0.25">
      <c r="A491">
        <v>21101</v>
      </c>
      <c r="B491" t="s">
        <v>1487</v>
      </c>
      <c r="C491" t="s">
        <v>1145</v>
      </c>
      <c r="D491">
        <v>2014</v>
      </c>
      <c r="E491" t="s">
        <v>1128</v>
      </c>
      <c r="F491" s="8">
        <v>42076</v>
      </c>
      <c r="G491" s="1">
        <v>0.33333333333333331</v>
      </c>
      <c r="H491">
        <v>24628</v>
      </c>
      <c r="I491" s="8">
        <v>42076</v>
      </c>
      <c r="J491" s="1">
        <v>0.54166666666666663</v>
      </c>
      <c r="K491">
        <v>24628</v>
      </c>
      <c r="L491">
        <v>1</v>
      </c>
      <c r="M491" t="s">
        <v>76</v>
      </c>
      <c r="O491" t="s">
        <v>15</v>
      </c>
      <c r="P491" t="s">
        <v>535</v>
      </c>
      <c r="Q491">
        <v>30568711420</v>
      </c>
      <c r="R491" t="s">
        <v>536</v>
      </c>
      <c r="S491" t="s">
        <v>5</v>
      </c>
      <c r="T491">
        <v>3300</v>
      </c>
      <c r="U491" t="s">
        <v>6</v>
      </c>
      <c r="V491" t="s">
        <v>7</v>
      </c>
      <c r="W491">
        <v>376</v>
      </c>
      <c r="X491">
        <v>154640168</v>
      </c>
      <c r="Z491">
        <v>9</v>
      </c>
      <c r="AA491">
        <v>48471</v>
      </c>
      <c r="AB491">
        <v>67859</v>
      </c>
      <c r="AC491">
        <v>0</v>
      </c>
      <c r="AD491">
        <v>140</v>
      </c>
      <c r="AE491">
        <v>352291</v>
      </c>
      <c r="AF491">
        <v>0</v>
      </c>
      <c r="AG491" t="s">
        <v>1213</v>
      </c>
      <c r="AH491" t="s">
        <v>10</v>
      </c>
    </row>
    <row r="492" spans="1:34" x14ac:dyDescent="0.25">
      <c r="A492">
        <v>21100</v>
      </c>
      <c r="B492" t="s">
        <v>2409</v>
      </c>
      <c r="C492" t="s">
        <v>1731</v>
      </c>
      <c r="D492">
        <v>2013</v>
      </c>
      <c r="E492" t="s">
        <v>1128</v>
      </c>
      <c r="F492" s="8">
        <v>42075</v>
      </c>
      <c r="G492" s="1">
        <v>0.66666666666666663</v>
      </c>
      <c r="H492">
        <v>201968</v>
      </c>
      <c r="I492" s="8">
        <v>42075</v>
      </c>
      <c r="J492" s="1">
        <v>0.75</v>
      </c>
      <c r="K492">
        <v>201968</v>
      </c>
      <c r="L492">
        <v>1</v>
      </c>
      <c r="M492" t="s">
        <v>76</v>
      </c>
      <c r="O492" t="s">
        <v>15</v>
      </c>
      <c r="P492" t="s">
        <v>1850</v>
      </c>
      <c r="Q492">
        <v>30546504286</v>
      </c>
      <c r="R492" t="s">
        <v>1851</v>
      </c>
      <c r="S492" t="s">
        <v>5</v>
      </c>
      <c r="T492">
        <v>3300</v>
      </c>
      <c r="U492" t="s">
        <v>6</v>
      </c>
      <c r="V492" t="s">
        <v>7</v>
      </c>
      <c r="W492">
        <v>376</v>
      </c>
      <c r="X492">
        <v>4456000</v>
      </c>
      <c r="Z492">
        <v>9</v>
      </c>
      <c r="AA492">
        <v>42727</v>
      </c>
      <c r="AB492">
        <v>123908</v>
      </c>
      <c r="AC492">
        <v>0</v>
      </c>
      <c r="AD492">
        <v>290</v>
      </c>
      <c r="AE492">
        <v>332226</v>
      </c>
      <c r="AF492">
        <v>156680</v>
      </c>
      <c r="AG492" t="s">
        <v>1213</v>
      </c>
      <c r="AH492" t="s">
        <v>101</v>
      </c>
    </row>
    <row r="493" spans="1:34" x14ac:dyDescent="0.25">
      <c r="A493">
        <v>21099</v>
      </c>
      <c r="B493" t="s">
        <v>1643</v>
      </c>
      <c r="C493" t="s">
        <v>1159</v>
      </c>
      <c r="D493">
        <v>2013</v>
      </c>
      <c r="E493" t="s">
        <v>1128</v>
      </c>
      <c r="F493" s="8">
        <v>42075</v>
      </c>
      <c r="G493" s="1">
        <v>0.625</v>
      </c>
      <c r="H493">
        <v>51899</v>
      </c>
      <c r="I493" s="8">
        <v>42075</v>
      </c>
      <c r="J493" s="1">
        <v>0.64583333333333337</v>
      </c>
      <c r="K493">
        <v>51899</v>
      </c>
      <c r="L493">
        <v>1</v>
      </c>
      <c r="M493" t="s">
        <v>441</v>
      </c>
      <c r="O493" t="s">
        <v>15</v>
      </c>
      <c r="P493" t="s">
        <v>442</v>
      </c>
      <c r="Q493">
        <v>20130217584</v>
      </c>
      <c r="R493" t="s">
        <v>443</v>
      </c>
      <c r="S493" t="s">
        <v>444</v>
      </c>
      <c r="T493">
        <v>3322</v>
      </c>
      <c r="U493" t="s">
        <v>6</v>
      </c>
      <c r="V493" t="s">
        <v>7</v>
      </c>
      <c r="W493">
        <v>376</v>
      </c>
      <c r="X493">
        <v>4497247</v>
      </c>
      <c r="Z493">
        <v>9</v>
      </c>
      <c r="AA493">
        <v>42727</v>
      </c>
      <c r="AB493">
        <v>51272</v>
      </c>
      <c r="AC493">
        <v>0</v>
      </c>
      <c r="AD493">
        <v>120</v>
      </c>
      <c r="AE493">
        <v>291565</v>
      </c>
      <c r="AF493">
        <v>0</v>
      </c>
      <c r="AG493" t="s">
        <v>1213</v>
      </c>
      <c r="AH493" t="s">
        <v>10</v>
      </c>
    </row>
    <row r="494" spans="1:34" x14ac:dyDescent="0.25">
      <c r="A494">
        <v>21098</v>
      </c>
      <c r="B494" t="s">
        <v>2378</v>
      </c>
      <c r="C494" t="s">
        <v>1724</v>
      </c>
      <c r="D494">
        <v>2014</v>
      </c>
      <c r="E494" t="s">
        <v>1128</v>
      </c>
      <c r="F494" s="8">
        <v>42075</v>
      </c>
      <c r="G494" s="1">
        <v>0.58333333333333337</v>
      </c>
      <c r="H494">
        <v>59409</v>
      </c>
      <c r="I494" s="8">
        <v>42075</v>
      </c>
      <c r="J494" s="1">
        <v>0.70833333333333337</v>
      </c>
      <c r="K494">
        <v>59409</v>
      </c>
      <c r="L494">
        <v>1</v>
      </c>
      <c r="M494" t="s">
        <v>2759</v>
      </c>
      <c r="O494" t="s">
        <v>15</v>
      </c>
      <c r="P494" t="s">
        <v>2380</v>
      </c>
      <c r="Q494">
        <v>30711087164</v>
      </c>
      <c r="R494" t="s">
        <v>2381</v>
      </c>
      <c r="S494" t="s">
        <v>183</v>
      </c>
      <c r="U494" t="s">
        <v>6</v>
      </c>
      <c r="V494" t="s">
        <v>7</v>
      </c>
      <c r="W494">
        <v>376</v>
      </c>
      <c r="X494">
        <v>154641432</v>
      </c>
      <c r="Z494">
        <v>9</v>
      </c>
      <c r="AA494">
        <v>42727</v>
      </c>
      <c r="AB494">
        <v>149545</v>
      </c>
      <c r="AC494">
        <v>0</v>
      </c>
      <c r="AD494">
        <v>350</v>
      </c>
      <c r="AE494">
        <v>2047696</v>
      </c>
      <c r="AF494">
        <v>0</v>
      </c>
      <c r="AG494" t="s">
        <v>1213</v>
      </c>
      <c r="AH494" t="s">
        <v>101</v>
      </c>
    </row>
    <row r="495" spans="1:34" x14ac:dyDescent="0.25">
      <c r="A495">
        <v>21096</v>
      </c>
      <c r="B495" t="s">
        <v>1478</v>
      </c>
      <c r="C495" t="s">
        <v>1145</v>
      </c>
      <c r="D495">
        <v>2011</v>
      </c>
      <c r="E495" t="s">
        <v>1128</v>
      </c>
      <c r="F495" s="8">
        <v>42076</v>
      </c>
      <c r="G495" s="1">
        <v>0.375</v>
      </c>
      <c r="H495">
        <v>66212</v>
      </c>
      <c r="I495" s="8">
        <v>42076</v>
      </c>
      <c r="J495" s="1">
        <v>0.54166666666666663</v>
      </c>
      <c r="K495">
        <v>66212</v>
      </c>
      <c r="L495">
        <v>1</v>
      </c>
      <c r="M495" t="s">
        <v>748</v>
      </c>
      <c r="O495" t="s">
        <v>15</v>
      </c>
      <c r="P495" t="s">
        <v>525</v>
      </c>
      <c r="Q495">
        <v>33672410199</v>
      </c>
      <c r="R495" t="s">
        <v>526</v>
      </c>
      <c r="S495" t="s">
        <v>5</v>
      </c>
      <c r="T495">
        <v>3300</v>
      </c>
      <c r="U495" t="s">
        <v>6</v>
      </c>
      <c r="V495" t="s">
        <v>7</v>
      </c>
      <c r="W495">
        <v>376</v>
      </c>
      <c r="X495">
        <v>4468100</v>
      </c>
      <c r="Y495" t="s">
        <v>527</v>
      </c>
      <c r="Z495">
        <v>9</v>
      </c>
      <c r="AA495">
        <v>48471</v>
      </c>
      <c r="AB495">
        <v>63012</v>
      </c>
      <c r="AC495">
        <v>0</v>
      </c>
      <c r="AD495">
        <v>130</v>
      </c>
      <c r="AE495">
        <v>453800</v>
      </c>
      <c r="AF495">
        <v>0</v>
      </c>
      <c r="AG495" t="s">
        <v>1213</v>
      </c>
      <c r="AH495" t="s">
        <v>10</v>
      </c>
    </row>
    <row r="496" spans="1:34" x14ac:dyDescent="0.25">
      <c r="A496">
        <v>21095</v>
      </c>
      <c r="B496" t="s">
        <v>2760</v>
      </c>
      <c r="C496" t="s">
        <v>1859</v>
      </c>
      <c r="D496">
        <v>2012</v>
      </c>
      <c r="E496" t="s">
        <v>1128</v>
      </c>
      <c r="F496" s="8">
        <v>42075</v>
      </c>
      <c r="G496" s="1">
        <v>0.375</v>
      </c>
      <c r="H496">
        <v>47549</v>
      </c>
      <c r="I496" s="8">
        <v>42075</v>
      </c>
      <c r="J496" s="1">
        <v>0.66666666666666663</v>
      </c>
      <c r="K496">
        <v>47549</v>
      </c>
      <c r="L496">
        <v>1</v>
      </c>
      <c r="M496" t="s">
        <v>76</v>
      </c>
      <c r="O496" t="s">
        <v>15</v>
      </c>
      <c r="P496" t="s">
        <v>2761</v>
      </c>
      <c r="Q496">
        <v>20111321389</v>
      </c>
      <c r="R496" t="s">
        <v>2762</v>
      </c>
      <c r="S496" t="s">
        <v>5</v>
      </c>
      <c r="T496">
        <v>3300</v>
      </c>
      <c r="U496" t="s">
        <v>6</v>
      </c>
      <c r="V496" t="s">
        <v>7</v>
      </c>
      <c r="W496">
        <v>376</v>
      </c>
      <c r="X496">
        <v>4457300</v>
      </c>
      <c r="Z496">
        <v>9</v>
      </c>
      <c r="AA496">
        <v>42727</v>
      </c>
      <c r="AB496">
        <v>269180</v>
      </c>
      <c r="AC496">
        <v>0</v>
      </c>
      <c r="AD496">
        <v>630</v>
      </c>
      <c r="AE496">
        <v>175912</v>
      </c>
      <c r="AF496">
        <v>108514</v>
      </c>
      <c r="AG496" t="s">
        <v>1213</v>
      </c>
      <c r="AH496" t="s">
        <v>101</v>
      </c>
    </row>
    <row r="497" spans="1:34" x14ac:dyDescent="0.25">
      <c r="A497">
        <v>21094</v>
      </c>
      <c r="B497" t="s">
        <v>2233</v>
      </c>
      <c r="C497" t="s">
        <v>2101</v>
      </c>
      <c r="D497">
        <v>2014</v>
      </c>
      <c r="E497" t="s">
        <v>1128</v>
      </c>
      <c r="F497" s="8">
        <v>42075</v>
      </c>
      <c r="G497" s="1">
        <v>0.33333333333333331</v>
      </c>
      <c r="H497">
        <v>80824</v>
      </c>
      <c r="I497" s="8">
        <v>42075</v>
      </c>
      <c r="J497" s="1">
        <v>0.5</v>
      </c>
      <c r="K497">
        <v>80824</v>
      </c>
      <c r="L497">
        <v>1</v>
      </c>
      <c r="M497" t="s">
        <v>2763</v>
      </c>
      <c r="O497" t="s">
        <v>15</v>
      </c>
      <c r="P497" t="s">
        <v>1980</v>
      </c>
      <c r="Q497">
        <v>27934812552</v>
      </c>
      <c r="R497" t="s">
        <v>1981</v>
      </c>
      <c r="S497" t="s">
        <v>45</v>
      </c>
      <c r="T497">
        <v>3370</v>
      </c>
      <c r="U497" t="s">
        <v>6</v>
      </c>
      <c r="V497" t="s">
        <v>7</v>
      </c>
      <c r="W497">
        <v>3757</v>
      </c>
      <c r="X497">
        <v>421062</v>
      </c>
      <c r="Z497">
        <v>9</v>
      </c>
      <c r="AA497">
        <v>42727</v>
      </c>
      <c r="AB497">
        <v>76909</v>
      </c>
      <c r="AC497">
        <v>258940</v>
      </c>
      <c r="AD497">
        <v>180</v>
      </c>
      <c r="AE497">
        <v>704265</v>
      </c>
      <c r="AF497">
        <v>139644</v>
      </c>
      <c r="AG497" t="s">
        <v>1213</v>
      </c>
      <c r="AH497" t="s">
        <v>1722</v>
      </c>
    </row>
    <row r="498" spans="1:34" x14ac:dyDescent="0.25">
      <c r="A498">
        <v>21093</v>
      </c>
      <c r="B498" t="s">
        <v>2292</v>
      </c>
      <c r="C498" t="s">
        <v>1777</v>
      </c>
      <c r="D498">
        <v>2012</v>
      </c>
      <c r="E498" t="s">
        <v>1128</v>
      </c>
      <c r="F498" s="8">
        <v>42075</v>
      </c>
      <c r="G498" s="1">
        <v>0.33333333333333331</v>
      </c>
      <c r="H498">
        <v>134952</v>
      </c>
      <c r="I498" s="8">
        <v>42076</v>
      </c>
      <c r="J498" s="1">
        <v>0.75</v>
      </c>
      <c r="K498">
        <v>134952</v>
      </c>
      <c r="L498">
        <v>1</v>
      </c>
      <c r="M498" t="s">
        <v>2764</v>
      </c>
      <c r="N498" t="s">
        <v>2765</v>
      </c>
      <c r="O498" t="s">
        <v>15</v>
      </c>
      <c r="P498" t="s">
        <v>2294</v>
      </c>
      <c r="Q498">
        <v>20102148674</v>
      </c>
      <c r="R498" t="s">
        <v>2295</v>
      </c>
      <c r="S498" t="s">
        <v>675</v>
      </c>
      <c r="T498">
        <v>3302</v>
      </c>
      <c r="U498" t="s">
        <v>88</v>
      </c>
      <c r="V498" t="s">
        <v>7</v>
      </c>
      <c r="W498">
        <v>3786</v>
      </c>
      <c r="X498">
        <v>15616052</v>
      </c>
      <c r="Z498">
        <v>9</v>
      </c>
      <c r="AA498">
        <v>42727</v>
      </c>
      <c r="AB498">
        <v>324725</v>
      </c>
      <c r="AC498">
        <v>0</v>
      </c>
      <c r="AD498">
        <v>760</v>
      </c>
      <c r="AE498">
        <v>361070</v>
      </c>
      <c r="AF498">
        <v>139644</v>
      </c>
      <c r="AG498" t="s">
        <v>1213</v>
      </c>
      <c r="AH498" t="s">
        <v>1722</v>
      </c>
    </row>
    <row r="499" spans="1:34" x14ac:dyDescent="0.25">
      <c r="A499">
        <v>21092</v>
      </c>
      <c r="B499" t="s">
        <v>1687</v>
      </c>
      <c r="C499" t="s">
        <v>1179</v>
      </c>
      <c r="D499">
        <v>2014</v>
      </c>
      <c r="E499" t="s">
        <v>1128</v>
      </c>
      <c r="F499" s="8">
        <v>42079</v>
      </c>
      <c r="G499" s="1">
        <v>0.33333333333333331</v>
      </c>
      <c r="H499">
        <v>33297</v>
      </c>
      <c r="I499" s="8">
        <v>42079</v>
      </c>
      <c r="J499" s="1">
        <v>0.5</v>
      </c>
      <c r="K499">
        <v>33297</v>
      </c>
      <c r="L499">
        <v>1</v>
      </c>
      <c r="M499" t="s">
        <v>21</v>
      </c>
      <c r="O499" t="s">
        <v>15</v>
      </c>
      <c r="P499" t="s">
        <v>322</v>
      </c>
      <c r="Q499">
        <v>20187619913</v>
      </c>
      <c r="R499" t="s">
        <v>323</v>
      </c>
      <c r="S499" t="s">
        <v>5</v>
      </c>
      <c r="T499">
        <v>3300</v>
      </c>
      <c r="U499" t="s">
        <v>6</v>
      </c>
      <c r="V499" t="s">
        <v>7</v>
      </c>
      <c r="W499">
        <v>376</v>
      </c>
      <c r="X499">
        <v>4425000</v>
      </c>
      <c r="Z499">
        <v>9</v>
      </c>
      <c r="AA499">
        <v>48471</v>
      </c>
      <c r="AB499">
        <v>92095</v>
      </c>
      <c r="AC499">
        <v>0</v>
      </c>
      <c r="AD499">
        <v>190</v>
      </c>
      <c r="AE499">
        <v>325623</v>
      </c>
      <c r="AF499">
        <v>0</v>
      </c>
      <c r="AG499" t="s">
        <v>1213</v>
      </c>
      <c r="AH499" t="s">
        <v>10</v>
      </c>
    </row>
    <row r="500" spans="1:34" x14ac:dyDescent="0.25">
      <c r="A500">
        <v>21090</v>
      </c>
      <c r="B500" t="s">
        <v>2172</v>
      </c>
      <c r="C500" t="s">
        <v>1927</v>
      </c>
      <c r="D500">
        <v>2014</v>
      </c>
      <c r="E500" t="s">
        <v>1128</v>
      </c>
      <c r="F500" s="8">
        <v>42074</v>
      </c>
      <c r="G500" s="1">
        <v>0.58333333333333337</v>
      </c>
      <c r="H500">
        <v>100184</v>
      </c>
      <c r="I500" s="8">
        <v>42074</v>
      </c>
      <c r="J500" s="1">
        <v>0.75</v>
      </c>
      <c r="K500">
        <v>100184</v>
      </c>
      <c r="L500">
        <v>1</v>
      </c>
      <c r="M500" t="s">
        <v>76</v>
      </c>
      <c r="O500" t="s">
        <v>15</v>
      </c>
      <c r="P500" t="s">
        <v>1929</v>
      </c>
      <c r="Q500">
        <v>30551314541</v>
      </c>
      <c r="R500" t="s">
        <v>1930</v>
      </c>
      <c r="S500" t="s">
        <v>1781</v>
      </c>
      <c r="T500">
        <v>1161</v>
      </c>
      <c r="U500" t="s">
        <v>117</v>
      </c>
      <c r="V500" t="s">
        <v>7</v>
      </c>
      <c r="W500" t="s">
        <v>118</v>
      </c>
      <c r="X500">
        <v>532376115</v>
      </c>
      <c r="Z500">
        <v>9</v>
      </c>
      <c r="AA500">
        <v>42727</v>
      </c>
      <c r="AB500">
        <v>149545</v>
      </c>
      <c r="AC500">
        <v>0</v>
      </c>
      <c r="AD500">
        <v>350</v>
      </c>
      <c r="AE500">
        <v>287326</v>
      </c>
      <c r="AF500">
        <v>418932</v>
      </c>
      <c r="AG500" t="s">
        <v>1213</v>
      </c>
      <c r="AH500" t="s">
        <v>101</v>
      </c>
    </row>
    <row r="501" spans="1:34" x14ac:dyDescent="0.25">
      <c r="A501">
        <v>21089</v>
      </c>
      <c r="B501" t="s">
        <v>2668</v>
      </c>
      <c r="C501" t="s">
        <v>1731</v>
      </c>
      <c r="D501">
        <v>2007</v>
      </c>
      <c r="E501" t="s">
        <v>1128</v>
      </c>
      <c r="F501" s="8">
        <v>42074</v>
      </c>
      <c r="G501" s="1">
        <v>0.52083333333333337</v>
      </c>
      <c r="H501">
        <v>696535</v>
      </c>
      <c r="I501" s="8">
        <v>42075</v>
      </c>
      <c r="J501" s="1">
        <v>0.75</v>
      </c>
      <c r="K501">
        <v>696535</v>
      </c>
      <c r="L501">
        <v>1</v>
      </c>
      <c r="M501" t="s">
        <v>2766</v>
      </c>
      <c r="O501" t="s">
        <v>15</v>
      </c>
      <c r="P501" t="s">
        <v>2670</v>
      </c>
      <c r="Q501">
        <v>20109140172</v>
      </c>
      <c r="R501" t="s">
        <v>2671</v>
      </c>
      <c r="S501" t="s">
        <v>99</v>
      </c>
      <c r="T501">
        <v>3380</v>
      </c>
      <c r="U501" t="s">
        <v>6</v>
      </c>
      <c r="V501" t="s">
        <v>7</v>
      </c>
      <c r="W501">
        <v>3751</v>
      </c>
      <c r="X501">
        <v>4234674</v>
      </c>
      <c r="Z501">
        <v>9</v>
      </c>
      <c r="AA501">
        <v>42727</v>
      </c>
      <c r="AB501">
        <v>98272</v>
      </c>
      <c r="AC501">
        <v>0</v>
      </c>
      <c r="AD501">
        <v>230</v>
      </c>
      <c r="AE501">
        <v>0</v>
      </c>
      <c r="AF501">
        <v>0</v>
      </c>
      <c r="AG501" t="s">
        <v>1213</v>
      </c>
      <c r="AH501" t="s">
        <v>101</v>
      </c>
    </row>
    <row r="502" spans="1:34" x14ac:dyDescent="0.25">
      <c r="A502">
        <v>21088</v>
      </c>
      <c r="B502" t="s">
        <v>1708</v>
      </c>
      <c r="C502" t="s">
        <v>1183</v>
      </c>
      <c r="D502">
        <v>2013</v>
      </c>
      <c r="E502" t="s">
        <v>1128</v>
      </c>
      <c r="F502" s="8">
        <v>42074</v>
      </c>
      <c r="G502" s="1">
        <v>0.47222222222222227</v>
      </c>
      <c r="H502">
        <v>23106</v>
      </c>
      <c r="I502" s="8">
        <v>42074</v>
      </c>
      <c r="J502" s="1">
        <v>0.75</v>
      </c>
      <c r="K502">
        <v>23106</v>
      </c>
      <c r="L502">
        <v>1</v>
      </c>
      <c r="M502" t="s">
        <v>187</v>
      </c>
      <c r="O502" t="s">
        <v>2</v>
      </c>
      <c r="P502" t="s">
        <v>188</v>
      </c>
      <c r="Q502">
        <v>20286756140</v>
      </c>
      <c r="R502" t="s">
        <v>1709</v>
      </c>
      <c r="S502" t="s">
        <v>5</v>
      </c>
      <c r="T502">
        <v>3300</v>
      </c>
      <c r="U502" t="s">
        <v>6</v>
      </c>
      <c r="V502" t="s">
        <v>7</v>
      </c>
      <c r="W502">
        <v>376</v>
      </c>
      <c r="X502">
        <v>154630523</v>
      </c>
      <c r="Z502">
        <v>9</v>
      </c>
      <c r="AA502">
        <v>42727</v>
      </c>
      <c r="AB502">
        <v>136726</v>
      </c>
      <c r="AC502">
        <v>0</v>
      </c>
      <c r="AD502">
        <v>320</v>
      </c>
      <c r="AE502">
        <v>869034</v>
      </c>
      <c r="AF502">
        <v>0</v>
      </c>
      <c r="AG502" t="s">
        <v>1213</v>
      </c>
      <c r="AH502" t="s">
        <v>10</v>
      </c>
    </row>
    <row r="503" spans="1:34" x14ac:dyDescent="0.25">
      <c r="A503">
        <v>21085</v>
      </c>
      <c r="B503" t="s">
        <v>2535</v>
      </c>
      <c r="C503" t="s">
        <v>1777</v>
      </c>
      <c r="D503">
        <v>2014</v>
      </c>
      <c r="E503" t="s">
        <v>1128</v>
      </c>
      <c r="F503" s="8">
        <v>42074</v>
      </c>
      <c r="G503" s="1">
        <v>0.4236111111111111</v>
      </c>
      <c r="H503">
        <v>32991</v>
      </c>
      <c r="I503" s="8">
        <v>42075</v>
      </c>
      <c r="J503" s="1">
        <v>0.75</v>
      </c>
      <c r="K503">
        <v>32991</v>
      </c>
      <c r="L503">
        <v>1</v>
      </c>
      <c r="M503" t="s">
        <v>2767</v>
      </c>
      <c r="O503" t="s">
        <v>15</v>
      </c>
      <c r="P503" t="s">
        <v>2536</v>
      </c>
      <c r="Q503">
        <v>27214684891</v>
      </c>
      <c r="R503" t="s">
        <v>2537</v>
      </c>
      <c r="S503" t="s">
        <v>702</v>
      </c>
      <c r="T503">
        <v>3342</v>
      </c>
      <c r="U503" t="s">
        <v>88</v>
      </c>
      <c r="V503" t="s">
        <v>7</v>
      </c>
      <c r="W503">
        <v>3751</v>
      </c>
      <c r="X503">
        <v>15413302</v>
      </c>
      <c r="Z503">
        <v>9</v>
      </c>
      <c r="AA503">
        <v>42727</v>
      </c>
      <c r="AB503">
        <v>256362</v>
      </c>
      <c r="AC503">
        <v>0</v>
      </c>
      <c r="AD503">
        <v>600</v>
      </c>
      <c r="AE503">
        <v>2846832</v>
      </c>
      <c r="AF503">
        <v>0</v>
      </c>
      <c r="AG503" t="s">
        <v>1213</v>
      </c>
      <c r="AH503" t="s">
        <v>1722</v>
      </c>
    </row>
    <row r="504" spans="1:34" x14ac:dyDescent="0.25">
      <c r="A504">
        <v>21084</v>
      </c>
      <c r="B504" t="s">
        <v>2768</v>
      </c>
      <c r="C504" t="s">
        <v>1975</v>
      </c>
      <c r="D504">
        <v>2007</v>
      </c>
      <c r="E504" t="s">
        <v>1128</v>
      </c>
      <c r="F504" s="8">
        <v>42074</v>
      </c>
      <c r="G504" s="1">
        <v>0.41666666666666669</v>
      </c>
      <c r="H504">
        <v>301924</v>
      </c>
      <c r="I504" s="8">
        <v>42074</v>
      </c>
      <c r="J504" s="1">
        <v>0.70833333333333337</v>
      </c>
      <c r="K504">
        <v>301924</v>
      </c>
      <c r="L504">
        <v>1</v>
      </c>
      <c r="M504" t="s">
        <v>2769</v>
      </c>
      <c r="O504" t="s">
        <v>15</v>
      </c>
      <c r="P504" t="s">
        <v>1883</v>
      </c>
      <c r="Q504">
        <v>30612310900</v>
      </c>
      <c r="R504" t="s">
        <v>1884</v>
      </c>
      <c r="S504" t="s">
        <v>202</v>
      </c>
      <c r="T504">
        <v>3364</v>
      </c>
      <c r="U504" t="s">
        <v>6</v>
      </c>
      <c r="V504" t="s">
        <v>7</v>
      </c>
      <c r="W504">
        <v>3755</v>
      </c>
      <c r="X504">
        <v>470179</v>
      </c>
      <c r="Y504" t="s">
        <v>1885</v>
      </c>
      <c r="Z504">
        <v>9</v>
      </c>
      <c r="AA504">
        <v>42727</v>
      </c>
      <c r="AB504">
        <v>119636</v>
      </c>
      <c r="AC504">
        <v>0</v>
      </c>
      <c r="AD504">
        <v>280</v>
      </c>
      <c r="AE504">
        <v>1291482</v>
      </c>
      <c r="AF504">
        <v>7834</v>
      </c>
      <c r="AG504" t="s">
        <v>1213</v>
      </c>
      <c r="AH504" t="s">
        <v>1722</v>
      </c>
    </row>
    <row r="505" spans="1:34" x14ac:dyDescent="0.25">
      <c r="A505">
        <v>21081</v>
      </c>
      <c r="B505" t="s">
        <v>2770</v>
      </c>
      <c r="C505" t="s">
        <v>2771</v>
      </c>
      <c r="D505">
        <v>2015</v>
      </c>
      <c r="E505" t="s">
        <v>1128</v>
      </c>
      <c r="F505" s="8">
        <v>42074</v>
      </c>
      <c r="G505" s="1">
        <v>0.34375</v>
      </c>
      <c r="H505">
        <v>2883</v>
      </c>
      <c r="I505" s="8">
        <v>42074</v>
      </c>
      <c r="J505" s="1">
        <v>0.52083333333333337</v>
      </c>
      <c r="K505">
        <v>2883</v>
      </c>
      <c r="L505">
        <v>1</v>
      </c>
      <c r="M505" t="s">
        <v>2772</v>
      </c>
      <c r="O505" t="s">
        <v>15</v>
      </c>
      <c r="P505" t="s">
        <v>2273</v>
      </c>
      <c r="Q505">
        <v>30710350678</v>
      </c>
      <c r="R505" t="s">
        <v>2274</v>
      </c>
      <c r="S505" t="s">
        <v>5</v>
      </c>
      <c r="T505">
        <v>3300</v>
      </c>
      <c r="U505" t="s">
        <v>6</v>
      </c>
      <c r="V505" t="s">
        <v>7</v>
      </c>
      <c r="W505">
        <v>376</v>
      </c>
      <c r="X505">
        <v>154825002</v>
      </c>
      <c r="Z505">
        <v>9</v>
      </c>
      <c r="AA505">
        <v>42727</v>
      </c>
      <c r="AB505">
        <v>187999</v>
      </c>
      <c r="AC505">
        <v>0</v>
      </c>
      <c r="AD505">
        <v>440</v>
      </c>
      <c r="AE505">
        <v>245805</v>
      </c>
      <c r="AF505">
        <v>161028</v>
      </c>
      <c r="AG505" t="s">
        <v>1213</v>
      </c>
      <c r="AH505" t="s">
        <v>101</v>
      </c>
    </row>
    <row r="506" spans="1:34" x14ac:dyDescent="0.25">
      <c r="A506">
        <v>21080</v>
      </c>
      <c r="B506" t="s">
        <v>2343</v>
      </c>
      <c r="C506" t="s">
        <v>2117</v>
      </c>
      <c r="D506">
        <v>2014</v>
      </c>
      <c r="E506" t="s">
        <v>1128</v>
      </c>
      <c r="F506" s="8">
        <v>42074</v>
      </c>
      <c r="G506" s="1">
        <v>0.35416666666666669</v>
      </c>
      <c r="H506">
        <v>122761</v>
      </c>
      <c r="I506" s="8">
        <v>42074</v>
      </c>
      <c r="J506" s="1">
        <v>0.52083333333333337</v>
      </c>
      <c r="K506">
        <v>122761</v>
      </c>
      <c r="L506">
        <v>1</v>
      </c>
      <c r="M506" t="s">
        <v>76</v>
      </c>
      <c r="O506" t="s">
        <v>15</v>
      </c>
      <c r="P506" t="s">
        <v>1813</v>
      </c>
      <c r="Q506">
        <v>20124856567</v>
      </c>
      <c r="R506" t="s">
        <v>1814</v>
      </c>
      <c r="S506" t="s">
        <v>1815</v>
      </c>
      <c r="T506">
        <v>3342</v>
      </c>
      <c r="U506" t="s">
        <v>88</v>
      </c>
      <c r="V506" t="s">
        <v>7</v>
      </c>
      <c r="W506">
        <v>3757</v>
      </c>
      <c r="X506">
        <v>15672118</v>
      </c>
      <c r="Z506">
        <v>9</v>
      </c>
      <c r="AA506">
        <v>42727</v>
      </c>
      <c r="AB506">
        <v>158090</v>
      </c>
      <c r="AC506">
        <v>0</v>
      </c>
      <c r="AD506">
        <v>370</v>
      </c>
      <c r="AE506">
        <v>462918</v>
      </c>
      <c r="AF506">
        <v>0</v>
      </c>
      <c r="AG506" t="s">
        <v>1213</v>
      </c>
      <c r="AH506" t="s">
        <v>101</v>
      </c>
    </row>
    <row r="507" spans="1:34" x14ac:dyDescent="0.25">
      <c r="A507">
        <v>21079</v>
      </c>
      <c r="B507" t="s">
        <v>2773</v>
      </c>
      <c r="C507" t="s">
        <v>1887</v>
      </c>
      <c r="D507">
        <v>2011</v>
      </c>
      <c r="E507" t="s">
        <v>1128</v>
      </c>
      <c r="F507" s="8">
        <v>42074</v>
      </c>
      <c r="G507" s="1">
        <v>0.33333333333333331</v>
      </c>
      <c r="H507">
        <v>242011</v>
      </c>
      <c r="I507" s="8">
        <v>42074</v>
      </c>
      <c r="J507" s="1">
        <v>0.54166666666666663</v>
      </c>
      <c r="K507">
        <v>242011</v>
      </c>
      <c r="L507">
        <v>1</v>
      </c>
      <c r="M507" t="s">
        <v>2774</v>
      </c>
      <c r="O507" t="s">
        <v>15</v>
      </c>
      <c r="P507" t="s">
        <v>2368</v>
      </c>
      <c r="Q507">
        <v>20080010576</v>
      </c>
      <c r="R507" t="s">
        <v>2369</v>
      </c>
      <c r="S507" t="s">
        <v>340</v>
      </c>
      <c r="T507">
        <v>3376</v>
      </c>
      <c r="U507" t="s">
        <v>6</v>
      </c>
      <c r="V507" t="s">
        <v>7</v>
      </c>
      <c r="W507">
        <v>3757</v>
      </c>
      <c r="X507">
        <v>470114</v>
      </c>
      <c r="Z507">
        <v>9</v>
      </c>
      <c r="AA507">
        <v>42727</v>
      </c>
      <c r="AB507">
        <v>341816</v>
      </c>
      <c r="AC507">
        <v>0</v>
      </c>
      <c r="AD507">
        <v>800</v>
      </c>
      <c r="AE507">
        <v>1417350</v>
      </c>
      <c r="AF507">
        <v>0</v>
      </c>
      <c r="AG507" t="s">
        <v>1213</v>
      </c>
      <c r="AH507" t="s">
        <v>101</v>
      </c>
    </row>
    <row r="508" spans="1:34" x14ac:dyDescent="0.25">
      <c r="A508">
        <v>21077</v>
      </c>
      <c r="B508" t="s">
        <v>1592</v>
      </c>
      <c r="C508" t="s">
        <v>1162</v>
      </c>
      <c r="D508">
        <v>2011</v>
      </c>
      <c r="E508" t="s">
        <v>1128</v>
      </c>
      <c r="F508" s="8">
        <v>42073</v>
      </c>
      <c r="G508" s="1">
        <v>0.64652777777777781</v>
      </c>
      <c r="H508">
        <v>55539</v>
      </c>
      <c r="I508" s="8">
        <v>42073</v>
      </c>
      <c r="J508" s="1">
        <v>0.64652777777777781</v>
      </c>
      <c r="K508">
        <v>55539</v>
      </c>
      <c r="L508">
        <v>1</v>
      </c>
      <c r="M508" t="s">
        <v>215</v>
      </c>
      <c r="O508" t="s">
        <v>2</v>
      </c>
      <c r="P508" t="s">
        <v>216</v>
      </c>
      <c r="Q508">
        <v>24573612</v>
      </c>
      <c r="R508" t="s">
        <v>217</v>
      </c>
      <c r="S508" t="s">
        <v>5</v>
      </c>
      <c r="T508">
        <v>3300</v>
      </c>
      <c r="U508" t="s">
        <v>6</v>
      </c>
      <c r="V508" t="s">
        <v>7</v>
      </c>
      <c r="W508">
        <v>376</v>
      </c>
      <c r="X508">
        <v>154644167</v>
      </c>
      <c r="Z508">
        <v>9</v>
      </c>
      <c r="AA508">
        <v>48471</v>
      </c>
      <c r="AB508">
        <v>179343</v>
      </c>
      <c r="AC508">
        <v>117001</v>
      </c>
      <c r="AD508">
        <v>370</v>
      </c>
      <c r="AE508">
        <v>0</v>
      </c>
      <c r="AF508">
        <v>0</v>
      </c>
      <c r="AG508" t="s">
        <v>1213</v>
      </c>
      <c r="AH508" t="s">
        <v>10</v>
      </c>
    </row>
    <row r="509" spans="1:34" x14ac:dyDescent="0.25">
      <c r="A509">
        <v>21076</v>
      </c>
      <c r="B509" t="s">
        <v>1461</v>
      </c>
      <c r="C509" t="s">
        <v>1137</v>
      </c>
      <c r="D509">
        <v>2010</v>
      </c>
      <c r="E509" t="s">
        <v>1128</v>
      </c>
      <c r="F509" s="8">
        <v>42073</v>
      </c>
      <c r="G509" s="1">
        <v>0.54166666666666663</v>
      </c>
      <c r="H509">
        <v>95146</v>
      </c>
      <c r="I509" s="8">
        <v>42073</v>
      </c>
      <c r="J509" s="1">
        <v>0.70833333333333337</v>
      </c>
      <c r="K509">
        <v>95146</v>
      </c>
      <c r="L509">
        <v>1</v>
      </c>
      <c r="M509" t="s">
        <v>800</v>
      </c>
      <c r="O509" t="s">
        <v>15</v>
      </c>
      <c r="P509" t="s">
        <v>801</v>
      </c>
      <c r="Q509">
        <v>20146671137</v>
      </c>
      <c r="R509" t="s">
        <v>802</v>
      </c>
      <c r="S509" t="s">
        <v>803</v>
      </c>
      <c r="T509">
        <v>3334</v>
      </c>
      <c r="U509" t="s">
        <v>6</v>
      </c>
      <c r="V509" t="s">
        <v>7</v>
      </c>
      <c r="W509">
        <v>3743</v>
      </c>
      <c r="X509">
        <v>420658</v>
      </c>
      <c r="Z509">
        <v>9</v>
      </c>
      <c r="AA509">
        <v>48471</v>
      </c>
      <c r="AB509">
        <v>53318</v>
      </c>
      <c r="AC509">
        <v>0</v>
      </c>
      <c r="AD509">
        <v>110</v>
      </c>
      <c r="AE509">
        <v>976458</v>
      </c>
      <c r="AF509">
        <v>0</v>
      </c>
      <c r="AG509" t="s">
        <v>1213</v>
      </c>
      <c r="AH509" t="s">
        <v>10</v>
      </c>
    </row>
    <row r="510" spans="1:34" x14ac:dyDescent="0.25">
      <c r="A510">
        <v>21074</v>
      </c>
      <c r="B510" t="s">
        <v>2775</v>
      </c>
      <c r="C510">
        <v>2428</v>
      </c>
      <c r="D510">
        <v>2005</v>
      </c>
      <c r="E510" t="s">
        <v>1128</v>
      </c>
      <c r="F510" s="8">
        <v>42073</v>
      </c>
      <c r="G510" s="1">
        <v>0.75</v>
      </c>
      <c r="H510">
        <v>554310</v>
      </c>
      <c r="I510" s="8">
        <v>42073</v>
      </c>
      <c r="J510" s="1">
        <v>0.75</v>
      </c>
      <c r="K510">
        <v>554310</v>
      </c>
      <c r="L510">
        <v>1</v>
      </c>
      <c r="M510" t="s">
        <v>2776</v>
      </c>
      <c r="O510" t="s">
        <v>15</v>
      </c>
      <c r="P510" t="s">
        <v>2777</v>
      </c>
      <c r="Q510">
        <v>30660811261</v>
      </c>
      <c r="R510" t="s">
        <v>2778</v>
      </c>
      <c r="S510" t="s">
        <v>340</v>
      </c>
      <c r="T510">
        <v>3376</v>
      </c>
      <c r="U510" t="s">
        <v>6</v>
      </c>
      <c r="V510" t="s">
        <v>7</v>
      </c>
      <c r="W510">
        <v>3757</v>
      </c>
      <c r="X510">
        <v>470783</v>
      </c>
      <c r="Y510" t="s">
        <v>2779</v>
      </c>
      <c r="Z510">
        <v>9</v>
      </c>
      <c r="AA510">
        <v>42727</v>
      </c>
      <c r="AB510">
        <v>512724</v>
      </c>
      <c r="AC510">
        <v>0</v>
      </c>
      <c r="AD510">
        <v>1200</v>
      </c>
      <c r="AE510">
        <v>28339</v>
      </c>
      <c r="AF510">
        <v>0</v>
      </c>
      <c r="AG510" t="s">
        <v>1213</v>
      </c>
      <c r="AH510" t="s">
        <v>101</v>
      </c>
    </row>
    <row r="511" spans="1:34" x14ac:dyDescent="0.25">
      <c r="A511">
        <v>21070</v>
      </c>
      <c r="B511" t="s">
        <v>2203</v>
      </c>
      <c r="C511" t="s">
        <v>1859</v>
      </c>
      <c r="D511">
        <v>2012</v>
      </c>
      <c r="E511" t="s">
        <v>1128</v>
      </c>
      <c r="F511" s="8">
        <v>42073</v>
      </c>
      <c r="G511" s="1">
        <v>0.375</v>
      </c>
      <c r="H511">
        <v>100896</v>
      </c>
      <c r="I511" s="8">
        <v>42073</v>
      </c>
      <c r="J511" s="1">
        <v>0.75</v>
      </c>
      <c r="K511">
        <v>100896</v>
      </c>
      <c r="L511">
        <v>1</v>
      </c>
      <c r="M511" t="s">
        <v>2780</v>
      </c>
      <c r="N511" t="s">
        <v>2781</v>
      </c>
      <c r="O511" t="s">
        <v>15</v>
      </c>
      <c r="P511" t="s">
        <v>2193</v>
      </c>
      <c r="Q511">
        <v>20124113785</v>
      </c>
      <c r="R511" t="s">
        <v>2194</v>
      </c>
      <c r="S511" t="s">
        <v>79</v>
      </c>
      <c r="T511">
        <v>3360</v>
      </c>
      <c r="U511" t="s">
        <v>6</v>
      </c>
      <c r="V511" t="s">
        <v>7</v>
      </c>
      <c r="W511">
        <v>3755</v>
      </c>
      <c r="X511">
        <v>422272</v>
      </c>
      <c r="Z511">
        <v>9</v>
      </c>
      <c r="AA511">
        <v>42727</v>
      </c>
      <c r="AB511">
        <v>234999</v>
      </c>
      <c r="AC511">
        <v>0</v>
      </c>
      <c r="AD511">
        <v>550</v>
      </c>
      <c r="AE511">
        <v>1268249</v>
      </c>
      <c r="AF511">
        <v>120265</v>
      </c>
      <c r="AG511" t="s">
        <v>1213</v>
      </c>
      <c r="AH511" t="s">
        <v>101</v>
      </c>
    </row>
    <row r="512" spans="1:34" x14ac:dyDescent="0.25">
      <c r="A512">
        <v>21069</v>
      </c>
      <c r="B512" t="s">
        <v>1578</v>
      </c>
      <c r="C512" t="s">
        <v>1134</v>
      </c>
      <c r="D512">
        <v>2010</v>
      </c>
      <c r="E512" t="s">
        <v>1128</v>
      </c>
      <c r="F512" s="8">
        <v>42073</v>
      </c>
      <c r="G512" s="1">
        <v>0.33333333333333331</v>
      </c>
      <c r="H512">
        <v>42578</v>
      </c>
      <c r="I512" s="8">
        <v>42073</v>
      </c>
      <c r="J512" s="1">
        <v>0.52083333333333337</v>
      </c>
      <c r="K512">
        <v>42578</v>
      </c>
      <c r="L512">
        <v>1</v>
      </c>
      <c r="M512" t="s">
        <v>2782</v>
      </c>
      <c r="N512" t="s">
        <v>2783</v>
      </c>
      <c r="O512" t="s">
        <v>2</v>
      </c>
      <c r="P512" t="s">
        <v>147</v>
      </c>
      <c r="Q512">
        <v>16829162</v>
      </c>
      <c r="R512" t="s">
        <v>148</v>
      </c>
      <c r="S512" t="s">
        <v>5</v>
      </c>
      <c r="T512">
        <v>3300</v>
      </c>
      <c r="U512" t="s">
        <v>6</v>
      </c>
      <c r="V512" t="s">
        <v>7</v>
      </c>
      <c r="W512">
        <v>376</v>
      </c>
      <c r="X512">
        <v>154646625</v>
      </c>
      <c r="Z512">
        <v>9</v>
      </c>
      <c r="AA512">
        <v>48471</v>
      </c>
      <c r="AB512">
        <v>227814</v>
      </c>
      <c r="AC512">
        <v>0</v>
      </c>
      <c r="AD512">
        <v>470</v>
      </c>
      <c r="AE512">
        <v>1206854</v>
      </c>
      <c r="AF512">
        <v>0</v>
      </c>
      <c r="AG512" t="s">
        <v>1213</v>
      </c>
      <c r="AH512" t="s">
        <v>10</v>
      </c>
    </row>
    <row r="513" spans="1:34" x14ac:dyDescent="0.25">
      <c r="A513">
        <v>21066</v>
      </c>
      <c r="B513" t="s">
        <v>1625</v>
      </c>
      <c r="C513" t="s">
        <v>1159</v>
      </c>
      <c r="D513">
        <v>2013</v>
      </c>
      <c r="E513" t="s">
        <v>1128</v>
      </c>
      <c r="F513" s="8">
        <v>42072</v>
      </c>
      <c r="G513" s="1">
        <v>0.58333333333333337</v>
      </c>
      <c r="H513">
        <v>36326</v>
      </c>
      <c r="I513" s="8">
        <v>42073</v>
      </c>
      <c r="J513" s="1">
        <v>0.75</v>
      </c>
      <c r="K513">
        <v>36326</v>
      </c>
      <c r="L513">
        <v>1</v>
      </c>
      <c r="M513" t="s">
        <v>633</v>
      </c>
      <c r="O513" t="s">
        <v>2</v>
      </c>
      <c r="P513" t="s">
        <v>634</v>
      </c>
      <c r="Q513">
        <v>74865150</v>
      </c>
      <c r="R513" t="s">
        <v>635</v>
      </c>
      <c r="S513" t="s">
        <v>5</v>
      </c>
      <c r="T513">
        <v>3300</v>
      </c>
      <c r="U513" t="s">
        <v>6</v>
      </c>
      <c r="V513" t="s">
        <v>7</v>
      </c>
      <c r="W513">
        <v>376</v>
      </c>
      <c r="X513">
        <v>154586027</v>
      </c>
      <c r="Y513" t="s">
        <v>1455</v>
      </c>
      <c r="Z513">
        <v>9</v>
      </c>
      <c r="AA513">
        <v>42727</v>
      </c>
      <c r="AB513">
        <v>0</v>
      </c>
      <c r="AC513">
        <v>0</v>
      </c>
      <c r="AD513">
        <v>0</v>
      </c>
      <c r="AE513">
        <v>1575711</v>
      </c>
      <c r="AF513">
        <v>0</v>
      </c>
      <c r="AG513" t="s">
        <v>1213</v>
      </c>
      <c r="AH513" t="s">
        <v>10</v>
      </c>
    </row>
    <row r="514" spans="1:34" x14ac:dyDescent="0.25">
      <c r="A514">
        <v>21065</v>
      </c>
      <c r="B514" t="s">
        <v>1534</v>
      </c>
      <c r="C514" t="s">
        <v>1149</v>
      </c>
      <c r="D514">
        <v>2013</v>
      </c>
      <c r="E514" t="s">
        <v>1128</v>
      </c>
      <c r="F514" s="8">
        <v>42072</v>
      </c>
      <c r="G514" s="1">
        <v>0.58333333333333337</v>
      </c>
      <c r="H514">
        <v>36064</v>
      </c>
      <c r="I514" s="8">
        <v>42072</v>
      </c>
      <c r="J514" s="1">
        <v>0.72916666666666663</v>
      </c>
      <c r="K514">
        <v>36064</v>
      </c>
      <c r="L514">
        <v>1</v>
      </c>
      <c r="M514" t="s">
        <v>76</v>
      </c>
      <c r="O514" t="s">
        <v>2</v>
      </c>
      <c r="P514" t="s">
        <v>585</v>
      </c>
      <c r="Q514">
        <v>14136532</v>
      </c>
      <c r="R514" t="s">
        <v>586</v>
      </c>
      <c r="S514" t="s">
        <v>587</v>
      </c>
      <c r="T514">
        <v>3364</v>
      </c>
      <c r="U514" t="s">
        <v>6</v>
      </c>
      <c r="V514" t="s">
        <v>7</v>
      </c>
      <c r="W514">
        <v>3755</v>
      </c>
      <c r="X514">
        <v>15582476</v>
      </c>
      <c r="Y514" t="s">
        <v>1536</v>
      </c>
      <c r="Z514">
        <v>9</v>
      </c>
      <c r="AA514">
        <v>48471</v>
      </c>
      <c r="AB514">
        <v>58165</v>
      </c>
      <c r="AC514">
        <v>0</v>
      </c>
      <c r="AD514">
        <v>120</v>
      </c>
      <c r="AE514">
        <v>242373</v>
      </c>
      <c r="AF514">
        <v>0</v>
      </c>
      <c r="AG514" t="s">
        <v>1213</v>
      </c>
      <c r="AH514" t="s">
        <v>10</v>
      </c>
    </row>
    <row r="515" spans="1:34" x14ac:dyDescent="0.25">
      <c r="A515">
        <v>21063</v>
      </c>
      <c r="B515" t="s">
        <v>2269</v>
      </c>
      <c r="C515" t="s">
        <v>1805</v>
      </c>
      <c r="D515">
        <v>2015</v>
      </c>
      <c r="E515" t="s">
        <v>1128</v>
      </c>
      <c r="F515" s="8">
        <v>42072</v>
      </c>
      <c r="G515" s="1">
        <v>0.33333333333333331</v>
      </c>
      <c r="H515">
        <v>14760</v>
      </c>
      <c r="I515" s="8">
        <v>42072</v>
      </c>
      <c r="J515" s="1">
        <v>0.75</v>
      </c>
      <c r="K515">
        <v>14760</v>
      </c>
      <c r="L515">
        <v>1</v>
      </c>
      <c r="M515" t="s">
        <v>2784</v>
      </c>
      <c r="O515" t="s">
        <v>15</v>
      </c>
      <c r="P515" t="s">
        <v>2273</v>
      </c>
      <c r="Q515">
        <v>30710350678</v>
      </c>
      <c r="R515" t="s">
        <v>2274</v>
      </c>
      <c r="S515" t="s">
        <v>5</v>
      </c>
      <c r="T515">
        <v>3300</v>
      </c>
      <c r="U515" t="s">
        <v>6</v>
      </c>
      <c r="V515" t="s">
        <v>7</v>
      </c>
      <c r="W515">
        <v>376</v>
      </c>
      <c r="X515">
        <v>154825002</v>
      </c>
      <c r="Z515">
        <v>9</v>
      </c>
      <c r="AA515">
        <v>42727</v>
      </c>
      <c r="AB515">
        <v>234999</v>
      </c>
      <c r="AC515">
        <v>0</v>
      </c>
      <c r="AD515">
        <v>550</v>
      </c>
      <c r="AE515">
        <v>35818</v>
      </c>
      <c r="AF515">
        <v>0</v>
      </c>
      <c r="AG515" t="s">
        <v>1213</v>
      </c>
      <c r="AH515" t="s">
        <v>101</v>
      </c>
    </row>
    <row r="516" spans="1:34" x14ac:dyDescent="0.25">
      <c r="A516">
        <v>21061</v>
      </c>
      <c r="B516" t="s">
        <v>1752</v>
      </c>
      <c r="C516" t="s">
        <v>1753</v>
      </c>
      <c r="D516">
        <v>2015</v>
      </c>
      <c r="E516" t="s">
        <v>1128</v>
      </c>
      <c r="F516" s="8">
        <v>42072</v>
      </c>
      <c r="G516" s="1">
        <v>0.45833333333333331</v>
      </c>
      <c r="H516">
        <v>9811</v>
      </c>
      <c r="I516" s="8">
        <v>42072</v>
      </c>
      <c r="J516" s="1">
        <v>0.70833333333333337</v>
      </c>
      <c r="K516">
        <v>9811</v>
      </c>
      <c r="L516">
        <v>1</v>
      </c>
      <c r="M516" t="s">
        <v>2785</v>
      </c>
      <c r="O516" t="s">
        <v>15</v>
      </c>
      <c r="P516" t="s">
        <v>1755</v>
      </c>
      <c r="Q516">
        <v>20188125523</v>
      </c>
      <c r="R516" t="s">
        <v>1756</v>
      </c>
      <c r="S516" t="s">
        <v>5</v>
      </c>
      <c r="T516">
        <v>3300</v>
      </c>
      <c r="U516" t="s">
        <v>6</v>
      </c>
      <c r="V516" t="s">
        <v>7</v>
      </c>
      <c r="W516">
        <v>376</v>
      </c>
      <c r="X516">
        <v>154890493</v>
      </c>
      <c r="Z516">
        <v>9</v>
      </c>
      <c r="AA516">
        <v>42727</v>
      </c>
      <c r="AB516">
        <v>34182</v>
      </c>
      <c r="AC516">
        <v>38999</v>
      </c>
      <c r="AD516">
        <v>80</v>
      </c>
      <c r="AE516">
        <v>189866</v>
      </c>
      <c r="AF516">
        <v>0</v>
      </c>
      <c r="AG516" t="s">
        <v>1213</v>
      </c>
      <c r="AH516" t="s">
        <v>1722</v>
      </c>
    </row>
    <row r="517" spans="1:34" x14ac:dyDescent="0.25">
      <c r="A517">
        <v>21060</v>
      </c>
      <c r="B517" t="s">
        <v>2447</v>
      </c>
      <c r="C517" t="s">
        <v>1795</v>
      </c>
      <c r="D517">
        <v>2009</v>
      </c>
      <c r="E517" t="s">
        <v>1128</v>
      </c>
      <c r="F517" s="8">
        <v>42072</v>
      </c>
      <c r="G517" s="1">
        <v>0.33333333333333331</v>
      </c>
      <c r="H517">
        <v>321965</v>
      </c>
      <c r="I517" s="8">
        <v>42072</v>
      </c>
      <c r="J517" s="1">
        <v>0.70833333333333337</v>
      </c>
      <c r="K517">
        <v>321965</v>
      </c>
      <c r="L517">
        <v>1</v>
      </c>
      <c r="M517" t="s">
        <v>2786</v>
      </c>
      <c r="O517" t="s">
        <v>15</v>
      </c>
      <c r="P517" t="s">
        <v>2449</v>
      </c>
      <c r="Q517">
        <v>20163654874</v>
      </c>
      <c r="R517" t="s">
        <v>2450</v>
      </c>
      <c r="S517" t="s">
        <v>5</v>
      </c>
      <c r="T517">
        <v>3300</v>
      </c>
      <c r="U517" t="s">
        <v>6</v>
      </c>
      <c r="V517" t="s">
        <v>7</v>
      </c>
      <c r="W517">
        <v>376</v>
      </c>
      <c r="X517">
        <v>4467201</v>
      </c>
      <c r="Z517">
        <v>9</v>
      </c>
      <c r="AA517">
        <v>42727</v>
      </c>
      <c r="AB517">
        <v>247817</v>
      </c>
      <c r="AC517">
        <v>0</v>
      </c>
      <c r="AD517">
        <v>580</v>
      </c>
      <c r="AE517">
        <v>630874</v>
      </c>
      <c r="AF517">
        <v>0</v>
      </c>
      <c r="AG517" t="s">
        <v>1213</v>
      </c>
      <c r="AH517" t="s">
        <v>1722</v>
      </c>
    </row>
    <row r="518" spans="1:34" x14ac:dyDescent="0.25">
      <c r="A518">
        <v>21059</v>
      </c>
      <c r="B518" t="s">
        <v>1762</v>
      </c>
      <c r="C518" t="s">
        <v>1763</v>
      </c>
      <c r="D518">
        <v>2014</v>
      </c>
      <c r="E518" t="s">
        <v>1128</v>
      </c>
      <c r="F518" s="8">
        <v>42072</v>
      </c>
      <c r="G518" s="1">
        <v>0.45833333333333331</v>
      </c>
      <c r="H518">
        <v>33708</v>
      </c>
      <c r="I518" s="8">
        <v>42072</v>
      </c>
      <c r="J518" s="1">
        <v>0.66666666666666663</v>
      </c>
      <c r="K518">
        <v>33708</v>
      </c>
      <c r="L518">
        <v>1</v>
      </c>
      <c r="M518" t="s">
        <v>76</v>
      </c>
      <c r="O518" t="s">
        <v>2</v>
      </c>
      <c r="P518" t="s">
        <v>1767</v>
      </c>
      <c r="Q518">
        <v>28002057</v>
      </c>
      <c r="R518" t="s">
        <v>1768</v>
      </c>
      <c r="S518" t="s">
        <v>5</v>
      </c>
      <c r="T518">
        <v>3300</v>
      </c>
      <c r="U518" t="s">
        <v>6</v>
      </c>
      <c r="V518" t="s">
        <v>7</v>
      </c>
      <c r="W518">
        <v>376</v>
      </c>
      <c r="X518">
        <v>154690669</v>
      </c>
      <c r="Z518">
        <v>9</v>
      </c>
      <c r="AA518">
        <v>42727</v>
      </c>
      <c r="AB518">
        <v>93999</v>
      </c>
      <c r="AC518">
        <v>0</v>
      </c>
      <c r="AD518">
        <v>220</v>
      </c>
      <c r="AE518">
        <v>212465</v>
      </c>
      <c r="AF518">
        <v>139644</v>
      </c>
      <c r="AG518" t="s">
        <v>1213</v>
      </c>
      <c r="AH518" t="s">
        <v>1722</v>
      </c>
    </row>
    <row r="519" spans="1:34" x14ac:dyDescent="0.25">
      <c r="A519">
        <v>21058</v>
      </c>
      <c r="B519" t="s">
        <v>1656</v>
      </c>
      <c r="C519" t="s">
        <v>1164</v>
      </c>
      <c r="D519">
        <v>2013</v>
      </c>
      <c r="E519" t="s">
        <v>1128</v>
      </c>
      <c r="F519" s="8">
        <v>42072</v>
      </c>
      <c r="G519" s="1">
        <v>0.41666666666666669</v>
      </c>
      <c r="H519">
        <v>19459</v>
      </c>
      <c r="I519" s="8">
        <v>42072</v>
      </c>
      <c r="J519" s="1">
        <v>0.54166666666666663</v>
      </c>
      <c r="K519">
        <v>19459</v>
      </c>
      <c r="L519">
        <v>1</v>
      </c>
      <c r="M519" t="s">
        <v>76</v>
      </c>
      <c r="O519" t="s">
        <v>2</v>
      </c>
      <c r="P519" t="s">
        <v>573</v>
      </c>
      <c r="Q519">
        <v>14082888</v>
      </c>
      <c r="R519" t="s">
        <v>1657</v>
      </c>
      <c r="S519" t="s">
        <v>575</v>
      </c>
      <c r="T519">
        <v>3357</v>
      </c>
      <c r="U519" t="s">
        <v>6</v>
      </c>
      <c r="V519" t="s">
        <v>7</v>
      </c>
      <c r="W519">
        <v>3757</v>
      </c>
      <c r="X519">
        <v>15408549</v>
      </c>
      <c r="Y519" t="s">
        <v>1659</v>
      </c>
      <c r="Z519">
        <v>9</v>
      </c>
      <c r="AA519">
        <v>48471</v>
      </c>
      <c r="AB519">
        <v>116330</v>
      </c>
      <c r="AC519">
        <v>0</v>
      </c>
      <c r="AD519">
        <v>240</v>
      </c>
      <c r="AE519">
        <v>260297</v>
      </c>
      <c r="AF519">
        <v>0</v>
      </c>
      <c r="AG519" t="s">
        <v>1213</v>
      </c>
      <c r="AH519" t="s">
        <v>10</v>
      </c>
    </row>
    <row r="520" spans="1:34" x14ac:dyDescent="0.25">
      <c r="A520">
        <v>21057</v>
      </c>
      <c r="B520" t="s">
        <v>1641</v>
      </c>
      <c r="C520" t="s">
        <v>1159</v>
      </c>
      <c r="D520">
        <v>2012</v>
      </c>
      <c r="E520" t="s">
        <v>1128</v>
      </c>
      <c r="F520" s="8">
        <v>42072</v>
      </c>
      <c r="G520" s="1">
        <v>0.375</v>
      </c>
      <c r="H520">
        <v>36555</v>
      </c>
      <c r="I520" s="8">
        <v>42072</v>
      </c>
      <c r="J520" s="1">
        <v>0.54166666666666663</v>
      </c>
      <c r="K520">
        <v>36555</v>
      </c>
      <c r="L520">
        <v>1</v>
      </c>
      <c r="M520" t="s">
        <v>76</v>
      </c>
      <c r="O520" t="s">
        <v>2</v>
      </c>
      <c r="P520" t="s">
        <v>499</v>
      </c>
      <c r="Q520">
        <v>32596755</v>
      </c>
      <c r="R520" t="s">
        <v>500</v>
      </c>
      <c r="S520" t="s">
        <v>501</v>
      </c>
      <c r="T520">
        <v>3308</v>
      </c>
      <c r="U520" t="s">
        <v>6</v>
      </c>
      <c r="V520" t="s">
        <v>7</v>
      </c>
      <c r="W520">
        <v>376</v>
      </c>
      <c r="X520">
        <v>154211841</v>
      </c>
      <c r="Z520">
        <v>9</v>
      </c>
      <c r="AA520">
        <v>48471</v>
      </c>
      <c r="AB520">
        <v>87248</v>
      </c>
      <c r="AC520">
        <v>0</v>
      </c>
      <c r="AD520">
        <v>180</v>
      </c>
      <c r="AE520">
        <v>260297</v>
      </c>
      <c r="AF520">
        <v>0</v>
      </c>
      <c r="AG520" t="s">
        <v>1213</v>
      </c>
      <c r="AH520" t="s">
        <v>10</v>
      </c>
    </row>
    <row r="521" spans="1:34" x14ac:dyDescent="0.25">
      <c r="A521">
        <v>21056</v>
      </c>
      <c r="B521" t="s">
        <v>1567</v>
      </c>
      <c r="C521" t="s">
        <v>1159</v>
      </c>
      <c r="D521">
        <v>2008</v>
      </c>
      <c r="E521" t="s">
        <v>1128</v>
      </c>
      <c r="F521" s="8">
        <v>42072</v>
      </c>
      <c r="G521" s="1">
        <v>0.33333333333333331</v>
      </c>
      <c r="H521">
        <v>76726</v>
      </c>
      <c r="I521" s="8">
        <v>42072</v>
      </c>
      <c r="J521" s="1">
        <v>0.4375</v>
      </c>
      <c r="K521">
        <v>76726</v>
      </c>
      <c r="L521">
        <v>1</v>
      </c>
      <c r="M521" t="s">
        <v>810</v>
      </c>
      <c r="O521" t="s">
        <v>2</v>
      </c>
      <c r="P521" t="s">
        <v>811</v>
      </c>
      <c r="Q521">
        <v>17090149</v>
      </c>
      <c r="R521" t="s">
        <v>812</v>
      </c>
      <c r="S521" t="s">
        <v>304</v>
      </c>
      <c r="T521">
        <v>3350</v>
      </c>
      <c r="U521" t="s">
        <v>6</v>
      </c>
      <c r="V521" t="s">
        <v>7</v>
      </c>
      <c r="W521">
        <v>3758</v>
      </c>
      <c r="X521">
        <v>423210</v>
      </c>
      <c r="Y521" t="s">
        <v>1568</v>
      </c>
      <c r="Z521">
        <v>9</v>
      </c>
      <c r="AA521">
        <v>48471</v>
      </c>
      <c r="AB521">
        <v>87248</v>
      </c>
      <c r="AC521">
        <v>0</v>
      </c>
      <c r="AD521">
        <v>180</v>
      </c>
      <c r="AE521">
        <v>223238</v>
      </c>
      <c r="AF521">
        <v>0</v>
      </c>
      <c r="AG521" t="s">
        <v>1213</v>
      </c>
      <c r="AH521" t="s">
        <v>10</v>
      </c>
    </row>
    <row r="522" spans="1:34" x14ac:dyDescent="0.25">
      <c r="A522">
        <v>21053</v>
      </c>
      <c r="B522" t="s">
        <v>2787</v>
      </c>
      <c r="C522" t="s">
        <v>1831</v>
      </c>
      <c r="D522">
        <v>2013</v>
      </c>
      <c r="E522" t="s">
        <v>1128</v>
      </c>
      <c r="F522" s="8">
        <v>42072</v>
      </c>
      <c r="G522" s="1">
        <v>0.33333333333333331</v>
      </c>
      <c r="H522">
        <v>44585</v>
      </c>
      <c r="I522" s="8">
        <v>42072</v>
      </c>
      <c r="J522" s="1">
        <v>0.4375</v>
      </c>
      <c r="K522">
        <v>44585</v>
      </c>
      <c r="L522">
        <v>1</v>
      </c>
      <c r="M522" t="s">
        <v>2788</v>
      </c>
      <c r="O522" t="s">
        <v>15</v>
      </c>
      <c r="P522" t="s">
        <v>2336</v>
      </c>
      <c r="Q522">
        <v>30672502469</v>
      </c>
      <c r="R522" t="s">
        <v>2337</v>
      </c>
      <c r="S522" t="s">
        <v>45</v>
      </c>
      <c r="T522">
        <v>3370</v>
      </c>
      <c r="U522" t="s">
        <v>6</v>
      </c>
      <c r="V522" t="s">
        <v>7</v>
      </c>
      <c r="W522">
        <v>3757</v>
      </c>
      <c r="X522">
        <v>421140</v>
      </c>
      <c r="Z522">
        <v>9</v>
      </c>
      <c r="AA522">
        <v>42727</v>
      </c>
      <c r="AB522">
        <v>128181</v>
      </c>
      <c r="AC522">
        <v>0</v>
      </c>
      <c r="AD522">
        <v>300</v>
      </c>
      <c r="AE522">
        <v>874720</v>
      </c>
      <c r="AF522">
        <v>139644</v>
      </c>
      <c r="AG522" t="s">
        <v>1213</v>
      </c>
      <c r="AH522" t="s">
        <v>1722</v>
      </c>
    </row>
    <row r="523" spans="1:34" x14ac:dyDescent="0.25">
      <c r="A523">
        <v>21049</v>
      </c>
      <c r="B523" t="s">
        <v>2091</v>
      </c>
      <c r="C523" t="s">
        <v>1783</v>
      </c>
      <c r="D523">
        <v>2015</v>
      </c>
      <c r="E523" t="s">
        <v>1128</v>
      </c>
      <c r="F523" s="8">
        <v>42069</v>
      </c>
      <c r="G523" s="1">
        <v>0.65277777777777779</v>
      </c>
      <c r="H523">
        <v>31788</v>
      </c>
      <c r="I523" s="8">
        <v>42069</v>
      </c>
      <c r="J523" s="1">
        <v>0.65277777777777779</v>
      </c>
      <c r="K523">
        <v>31788</v>
      </c>
      <c r="L523">
        <v>1</v>
      </c>
      <c r="M523" t="s">
        <v>2710</v>
      </c>
      <c r="O523" t="s">
        <v>15</v>
      </c>
      <c r="P523" t="s">
        <v>181</v>
      </c>
      <c r="Q523">
        <v>30708379456</v>
      </c>
      <c r="R523" t="s">
        <v>182</v>
      </c>
      <c r="S523" t="s">
        <v>183</v>
      </c>
      <c r="T523">
        <v>3304</v>
      </c>
      <c r="U523" t="s">
        <v>6</v>
      </c>
      <c r="V523" t="s">
        <v>7</v>
      </c>
      <c r="W523">
        <v>376</v>
      </c>
      <c r="X523">
        <v>4481488</v>
      </c>
      <c r="Z523">
        <v>9</v>
      </c>
      <c r="AA523">
        <v>42727</v>
      </c>
      <c r="AB523">
        <v>55545</v>
      </c>
      <c r="AC523">
        <v>0</v>
      </c>
      <c r="AD523">
        <v>130</v>
      </c>
      <c r="AE523">
        <v>1004585</v>
      </c>
      <c r="AF523">
        <v>7834</v>
      </c>
      <c r="AG523" t="s">
        <v>1213</v>
      </c>
      <c r="AH523" t="s">
        <v>101</v>
      </c>
    </row>
    <row r="524" spans="1:34" x14ac:dyDescent="0.25">
      <c r="A524">
        <v>21046</v>
      </c>
      <c r="B524" t="s">
        <v>1528</v>
      </c>
      <c r="C524" t="s">
        <v>1147</v>
      </c>
      <c r="D524">
        <v>2014</v>
      </c>
      <c r="E524" t="s">
        <v>1128</v>
      </c>
      <c r="F524" s="8">
        <v>42069</v>
      </c>
      <c r="G524" s="1">
        <v>0.33333333333333331</v>
      </c>
      <c r="H524">
        <v>82774</v>
      </c>
      <c r="I524" s="8">
        <v>42069</v>
      </c>
      <c r="J524" s="1">
        <v>0.4694444444444445</v>
      </c>
      <c r="K524">
        <v>82774</v>
      </c>
      <c r="L524">
        <v>1</v>
      </c>
      <c r="M524" t="s">
        <v>565</v>
      </c>
      <c r="O524" t="s">
        <v>15</v>
      </c>
      <c r="P524" t="s">
        <v>16</v>
      </c>
      <c r="Q524">
        <v>20111877794</v>
      </c>
      <c r="R524" t="s">
        <v>17</v>
      </c>
      <c r="S524" t="s">
        <v>5</v>
      </c>
      <c r="T524">
        <v>3300</v>
      </c>
      <c r="U524" t="s">
        <v>6</v>
      </c>
      <c r="V524" t="s">
        <v>7</v>
      </c>
      <c r="W524">
        <v>376</v>
      </c>
      <c r="X524">
        <v>459709815</v>
      </c>
      <c r="Z524">
        <v>9</v>
      </c>
      <c r="AA524">
        <v>48471</v>
      </c>
      <c r="AB524">
        <v>218120</v>
      </c>
      <c r="AC524">
        <v>983841</v>
      </c>
      <c r="AD524">
        <v>450</v>
      </c>
      <c r="AE524">
        <v>10797266</v>
      </c>
      <c r="AF524">
        <v>0</v>
      </c>
      <c r="AG524" t="s">
        <v>1213</v>
      </c>
      <c r="AH524" t="s">
        <v>10</v>
      </c>
    </row>
    <row r="525" spans="1:34" x14ac:dyDescent="0.25">
      <c r="A525">
        <v>21045</v>
      </c>
      <c r="B525" t="s">
        <v>2030</v>
      </c>
      <c r="C525" t="s">
        <v>2031</v>
      </c>
      <c r="D525">
        <v>2011</v>
      </c>
      <c r="E525" t="s">
        <v>1128</v>
      </c>
      <c r="F525" s="8">
        <v>42069</v>
      </c>
      <c r="G525" s="1">
        <v>0.42430555555555555</v>
      </c>
      <c r="H525">
        <v>585067</v>
      </c>
      <c r="I525" s="8">
        <v>42069</v>
      </c>
      <c r="J525" s="1">
        <v>0.42430555555555555</v>
      </c>
      <c r="K525">
        <v>585067</v>
      </c>
      <c r="L525">
        <v>1</v>
      </c>
      <c r="M525" t="s">
        <v>2789</v>
      </c>
      <c r="O525" t="s">
        <v>15</v>
      </c>
      <c r="P525" t="s">
        <v>1939</v>
      </c>
      <c r="Q525">
        <v>20077063111</v>
      </c>
      <c r="R525" t="s">
        <v>1940</v>
      </c>
      <c r="S525" t="s">
        <v>142</v>
      </c>
      <c r="T525">
        <v>3315</v>
      </c>
      <c r="U525" t="s">
        <v>6</v>
      </c>
      <c r="V525" t="s">
        <v>7</v>
      </c>
      <c r="W525">
        <v>3754</v>
      </c>
      <c r="X525">
        <v>454303</v>
      </c>
      <c r="Z525">
        <v>9</v>
      </c>
      <c r="AA525">
        <v>42727</v>
      </c>
      <c r="AB525">
        <v>290544</v>
      </c>
      <c r="AC525">
        <v>0</v>
      </c>
      <c r="AD525">
        <v>680</v>
      </c>
      <c r="AE525">
        <v>331637</v>
      </c>
      <c r="AF525">
        <v>237194</v>
      </c>
      <c r="AG525" t="s">
        <v>1213</v>
      </c>
      <c r="AH525" t="s">
        <v>101</v>
      </c>
    </row>
    <row r="526" spans="1:34" x14ac:dyDescent="0.25">
      <c r="A526">
        <v>21043</v>
      </c>
      <c r="B526" t="s">
        <v>2790</v>
      </c>
      <c r="C526" t="s">
        <v>1727</v>
      </c>
      <c r="D526">
        <v>2014</v>
      </c>
      <c r="E526" t="s">
        <v>1128</v>
      </c>
      <c r="F526" s="8">
        <v>42069</v>
      </c>
      <c r="G526" s="1">
        <v>0.38541666666666669</v>
      </c>
      <c r="H526">
        <v>15156</v>
      </c>
      <c r="I526" s="8">
        <v>42069</v>
      </c>
      <c r="J526" s="1">
        <v>0.54166666666666663</v>
      </c>
      <c r="K526">
        <v>15156</v>
      </c>
      <c r="L526">
        <v>1</v>
      </c>
      <c r="M526" t="s">
        <v>76</v>
      </c>
      <c r="O526" t="s">
        <v>15</v>
      </c>
      <c r="P526" t="s">
        <v>2791</v>
      </c>
      <c r="Q526">
        <v>20119412472</v>
      </c>
      <c r="R526" t="s">
        <v>2792</v>
      </c>
      <c r="S526" t="s">
        <v>304</v>
      </c>
      <c r="T526">
        <v>3350</v>
      </c>
      <c r="U526" t="s">
        <v>6</v>
      </c>
      <c r="V526" t="s">
        <v>7</v>
      </c>
      <c r="W526">
        <v>3758</v>
      </c>
      <c r="X526">
        <v>425568</v>
      </c>
      <c r="Z526">
        <v>9</v>
      </c>
      <c r="AA526">
        <v>42727</v>
      </c>
      <c r="AB526">
        <v>128181</v>
      </c>
      <c r="AC526">
        <v>0</v>
      </c>
      <c r="AD526">
        <v>300</v>
      </c>
      <c r="AE526">
        <v>177036</v>
      </c>
      <c r="AF526">
        <v>62672</v>
      </c>
      <c r="AG526" t="s">
        <v>1213</v>
      </c>
      <c r="AH526" t="s">
        <v>101</v>
      </c>
    </row>
    <row r="527" spans="1:34" x14ac:dyDescent="0.25">
      <c r="A527">
        <v>21041</v>
      </c>
      <c r="B527" t="s">
        <v>1607</v>
      </c>
      <c r="C527" t="s">
        <v>1162</v>
      </c>
      <c r="D527">
        <v>2010</v>
      </c>
      <c r="E527" t="s">
        <v>1128</v>
      </c>
      <c r="F527" s="8">
        <v>42069</v>
      </c>
      <c r="G527" s="1">
        <v>0.375</v>
      </c>
      <c r="H527">
        <v>63042</v>
      </c>
      <c r="I527" s="8">
        <v>42069</v>
      </c>
      <c r="J527" s="1">
        <v>0.54166666666666663</v>
      </c>
      <c r="K527">
        <v>63042</v>
      </c>
      <c r="L527">
        <v>1</v>
      </c>
      <c r="M527" t="s">
        <v>76</v>
      </c>
      <c r="O527" t="s">
        <v>2</v>
      </c>
      <c r="P527" t="s">
        <v>781</v>
      </c>
      <c r="Q527">
        <v>21781639</v>
      </c>
      <c r="R527" t="s">
        <v>782</v>
      </c>
      <c r="S527" t="s">
        <v>5</v>
      </c>
      <c r="T527">
        <v>3300</v>
      </c>
      <c r="U527" t="s">
        <v>6</v>
      </c>
      <c r="V527" t="s">
        <v>7</v>
      </c>
      <c r="W527">
        <v>376</v>
      </c>
      <c r="X527">
        <v>4429120</v>
      </c>
      <c r="Y527" t="s">
        <v>1608</v>
      </c>
      <c r="Z527">
        <v>9</v>
      </c>
      <c r="AA527">
        <v>48471</v>
      </c>
      <c r="AB527">
        <v>155107</v>
      </c>
      <c r="AC527">
        <v>0</v>
      </c>
      <c r="AD527">
        <v>320</v>
      </c>
      <c r="AE527">
        <v>654086</v>
      </c>
      <c r="AF527">
        <v>0</v>
      </c>
      <c r="AG527" t="s">
        <v>1213</v>
      </c>
      <c r="AH527" t="s">
        <v>10</v>
      </c>
    </row>
    <row r="528" spans="1:34" x14ac:dyDescent="0.25">
      <c r="A528">
        <v>21040</v>
      </c>
      <c r="B528" t="s">
        <v>2793</v>
      </c>
      <c r="C528" t="s">
        <v>1770</v>
      </c>
      <c r="D528">
        <v>2014</v>
      </c>
      <c r="E528" t="s">
        <v>1128</v>
      </c>
      <c r="F528" s="8">
        <v>42069</v>
      </c>
      <c r="G528" s="1">
        <v>0.33333333333333331</v>
      </c>
      <c r="H528">
        <v>95283</v>
      </c>
      <c r="I528" s="8">
        <v>42069</v>
      </c>
      <c r="J528" s="1">
        <v>0.70833333333333337</v>
      </c>
      <c r="K528">
        <v>95283</v>
      </c>
      <c r="L528">
        <v>1</v>
      </c>
      <c r="M528" t="s">
        <v>2794</v>
      </c>
      <c r="O528" t="s">
        <v>15</v>
      </c>
      <c r="P528" t="s">
        <v>2380</v>
      </c>
      <c r="Q528">
        <v>30711087164</v>
      </c>
      <c r="R528" t="s">
        <v>2381</v>
      </c>
      <c r="S528" t="s">
        <v>183</v>
      </c>
      <c r="U528" t="s">
        <v>6</v>
      </c>
      <c r="V528" t="s">
        <v>7</v>
      </c>
      <c r="W528">
        <v>376</v>
      </c>
      <c r="X528">
        <v>154641432</v>
      </c>
      <c r="Z528">
        <v>9</v>
      </c>
      <c r="AA528">
        <v>42727</v>
      </c>
      <c r="AB528">
        <v>98272</v>
      </c>
      <c r="AC528">
        <v>38999</v>
      </c>
      <c r="AD528">
        <v>230</v>
      </c>
      <c r="AE528">
        <v>233025</v>
      </c>
      <c r="AF528">
        <v>139644</v>
      </c>
      <c r="AG528" t="s">
        <v>1213</v>
      </c>
      <c r="AH528" t="s">
        <v>1722</v>
      </c>
    </row>
    <row r="529" spans="1:34" x14ac:dyDescent="0.25">
      <c r="A529">
        <v>21039</v>
      </c>
      <c r="B529" t="s">
        <v>2438</v>
      </c>
      <c r="C529">
        <v>1418</v>
      </c>
      <c r="D529">
        <v>2014</v>
      </c>
      <c r="E529" t="s">
        <v>1128</v>
      </c>
      <c r="F529" s="8">
        <v>42068</v>
      </c>
      <c r="G529" s="1">
        <v>0.58333333333333337</v>
      </c>
      <c r="H529">
        <v>42973</v>
      </c>
      <c r="I529" s="8">
        <v>42068</v>
      </c>
      <c r="J529" s="1">
        <v>0.75</v>
      </c>
      <c r="K529">
        <v>42973</v>
      </c>
      <c r="L529">
        <v>1</v>
      </c>
      <c r="M529" t="s">
        <v>76</v>
      </c>
      <c r="O529" t="s">
        <v>15</v>
      </c>
      <c r="P529" t="s">
        <v>2395</v>
      </c>
      <c r="Q529">
        <v>30683247088</v>
      </c>
      <c r="R529" t="s">
        <v>2396</v>
      </c>
      <c r="S529" t="s">
        <v>5</v>
      </c>
      <c r="T529">
        <v>3300</v>
      </c>
      <c r="U529" t="s">
        <v>6</v>
      </c>
      <c r="V529" t="s">
        <v>7</v>
      </c>
      <c r="W529">
        <v>376</v>
      </c>
      <c r="X529">
        <v>4423190</v>
      </c>
      <c r="Z529">
        <v>9</v>
      </c>
      <c r="AA529">
        <v>42727</v>
      </c>
      <c r="AB529">
        <v>170908</v>
      </c>
      <c r="AC529">
        <v>0</v>
      </c>
      <c r="AD529">
        <v>400</v>
      </c>
      <c r="AE529">
        <v>269567</v>
      </c>
      <c r="AF529">
        <v>40257</v>
      </c>
      <c r="AG529" t="s">
        <v>1213</v>
      </c>
      <c r="AH529" t="s">
        <v>1841</v>
      </c>
    </row>
    <row r="530" spans="1:34" x14ac:dyDescent="0.25">
      <c r="A530">
        <v>21035</v>
      </c>
      <c r="B530" t="s">
        <v>2795</v>
      </c>
      <c r="C530" t="s">
        <v>1970</v>
      </c>
      <c r="D530">
        <v>2013</v>
      </c>
      <c r="E530" t="s">
        <v>1128</v>
      </c>
      <c r="F530" s="8">
        <v>42068</v>
      </c>
      <c r="G530" s="1">
        <v>0.5</v>
      </c>
      <c r="H530">
        <v>34877</v>
      </c>
      <c r="I530" s="8">
        <v>42068</v>
      </c>
      <c r="J530" s="1">
        <v>0.75</v>
      </c>
      <c r="K530">
        <v>34877</v>
      </c>
      <c r="L530">
        <v>1</v>
      </c>
      <c r="M530" t="s">
        <v>2796</v>
      </c>
      <c r="O530" t="s">
        <v>15</v>
      </c>
      <c r="P530" t="s">
        <v>2797</v>
      </c>
      <c r="Q530">
        <v>20245738596</v>
      </c>
      <c r="R530" t="s">
        <v>2798</v>
      </c>
      <c r="S530" t="s">
        <v>5</v>
      </c>
      <c r="T530">
        <v>3300</v>
      </c>
      <c r="U530" t="s">
        <v>6</v>
      </c>
      <c r="V530" t="s">
        <v>7</v>
      </c>
      <c r="W530">
        <v>376</v>
      </c>
      <c r="X530">
        <v>154579726</v>
      </c>
      <c r="Z530">
        <v>9</v>
      </c>
      <c r="AA530">
        <v>42727</v>
      </c>
      <c r="AB530">
        <v>93999</v>
      </c>
      <c r="AC530">
        <v>0</v>
      </c>
      <c r="AD530">
        <v>220</v>
      </c>
      <c r="AE530">
        <v>227521</v>
      </c>
      <c r="AF530">
        <v>139644</v>
      </c>
      <c r="AG530" t="s">
        <v>1213</v>
      </c>
      <c r="AH530" t="s">
        <v>1722</v>
      </c>
    </row>
    <row r="531" spans="1:34" x14ac:dyDescent="0.25">
      <c r="A531">
        <v>21033</v>
      </c>
      <c r="B531" t="s">
        <v>2581</v>
      </c>
      <c r="C531" t="s">
        <v>1795</v>
      </c>
      <c r="D531">
        <v>2006</v>
      </c>
      <c r="E531" t="s">
        <v>1128</v>
      </c>
      <c r="F531" s="8">
        <v>42068</v>
      </c>
      <c r="G531" s="1">
        <v>0.41666666666666669</v>
      </c>
      <c r="H531">
        <v>105395</v>
      </c>
      <c r="I531" s="8">
        <v>42068</v>
      </c>
      <c r="J531" s="1">
        <v>0.45833333333333331</v>
      </c>
      <c r="K531">
        <v>105395</v>
      </c>
      <c r="L531">
        <v>1</v>
      </c>
      <c r="M531" t="s">
        <v>2799</v>
      </c>
      <c r="O531" t="s">
        <v>2</v>
      </c>
      <c r="P531" t="s">
        <v>2583</v>
      </c>
      <c r="Q531">
        <v>27106157273</v>
      </c>
      <c r="R531" t="s">
        <v>2584</v>
      </c>
      <c r="S531" t="s">
        <v>501</v>
      </c>
      <c r="T531">
        <v>3308</v>
      </c>
      <c r="U531" t="s">
        <v>6</v>
      </c>
      <c r="V531" t="s">
        <v>7</v>
      </c>
      <c r="W531">
        <v>376</v>
      </c>
      <c r="X531">
        <v>4493335</v>
      </c>
      <c r="Z531">
        <v>9</v>
      </c>
      <c r="AA531">
        <v>42727</v>
      </c>
      <c r="AB531">
        <v>47000</v>
      </c>
      <c r="AC531">
        <v>0</v>
      </c>
      <c r="AD531">
        <v>110</v>
      </c>
      <c r="AE531">
        <v>210425</v>
      </c>
      <c r="AF531">
        <v>0</v>
      </c>
      <c r="AG531" t="s">
        <v>1213</v>
      </c>
      <c r="AH531" t="s">
        <v>1722</v>
      </c>
    </row>
    <row r="532" spans="1:34" x14ac:dyDescent="0.25">
      <c r="A532">
        <v>21032</v>
      </c>
      <c r="B532" t="s">
        <v>2145</v>
      </c>
      <c r="C532" t="s">
        <v>1763</v>
      </c>
      <c r="D532">
        <v>2013</v>
      </c>
      <c r="E532" t="s">
        <v>1128</v>
      </c>
      <c r="F532" s="8">
        <v>42068</v>
      </c>
      <c r="G532" s="1">
        <v>0.375</v>
      </c>
      <c r="H532">
        <v>51947</v>
      </c>
      <c r="I532" s="8">
        <v>42068</v>
      </c>
      <c r="J532" s="1">
        <v>0.54166666666666663</v>
      </c>
      <c r="K532">
        <v>51947</v>
      </c>
      <c r="L532">
        <v>1</v>
      </c>
      <c r="M532" t="s">
        <v>76</v>
      </c>
      <c r="O532" t="s">
        <v>15</v>
      </c>
      <c r="P532" t="s">
        <v>2147</v>
      </c>
      <c r="Q532">
        <v>30708597992</v>
      </c>
      <c r="R532" t="s">
        <v>2148</v>
      </c>
      <c r="S532" t="s">
        <v>5</v>
      </c>
      <c r="T532">
        <v>3300</v>
      </c>
      <c r="U532" t="s">
        <v>6</v>
      </c>
      <c r="V532" t="s">
        <v>7</v>
      </c>
      <c r="W532">
        <v>376</v>
      </c>
      <c r="X532">
        <v>4430584</v>
      </c>
      <c r="Z532">
        <v>9</v>
      </c>
      <c r="AA532">
        <v>42727</v>
      </c>
      <c r="AB532">
        <v>85454</v>
      </c>
      <c r="AC532">
        <v>0</v>
      </c>
      <c r="AD532">
        <v>200</v>
      </c>
      <c r="AE532">
        <v>379505</v>
      </c>
      <c r="AF532">
        <v>0</v>
      </c>
      <c r="AG532" t="s">
        <v>1213</v>
      </c>
      <c r="AH532" t="s">
        <v>1722</v>
      </c>
    </row>
    <row r="533" spans="1:34" x14ac:dyDescent="0.25">
      <c r="A533">
        <v>21030</v>
      </c>
      <c r="B533" t="s">
        <v>1125</v>
      </c>
      <c r="C533" t="s">
        <v>1127</v>
      </c>
      <c r="D533">
        <v>2000</v>
      </c>
      <c r="E533" t="s">
        <v>1128</v>
      </c>
      <c r="F533" s="8">
        <v>42068</v>
      </c>
      <c r="G533" s="1">
        <v>0.375</v>
      </c>
      <c r="H533">
        <v>149599</v>
      </c>
      <c r="I533" s="8">
        <v>42068</v>
      </c>
      <c r="J533" s="1">
        <v>0.75</v>
      </c>
      <c r="K533">
        <v>149599</v>
      </c>
      <c r="L533">
        <v>1</v>
      </c>
      <c r="M533" t="s">
        <v>787</v>
      </c>
      <c r="O533" t="s">
        <v>2</v>
      </c>
      <c r="P533" t="s">
        <v>788</v>
      </c>
      <c r="Q533">
        <v>34275066</v>
      </c>
      <c r="R533" t="s">
        <v>789</v>
      </c>
      <c r="S533" t="s">
        <v>5</v>
      </c>
      <c r="T533">
        <v>3300</v>
      </c>
      <c r="U533" t="s">
        <v>6</v>
      </c>
      <c r="V533" t="s">
        <v>7</v>
      </c>
      <c r="W533">
        <v>376</v>
      </c>
      <c r="X533">
        <v>154335909</v>
      </c>
      <c r="Y533" t="s">
        <v>1215</v>
      </c>
      <c r="Z533">
        <v>9</v>
      </c>
      <c r="AA533">
        <v>48471</v>
      </c>
      <c r="AB533">
        <v>145413</v>
      </c>
      <c r="AC533">
        <v>0</v>
      </c>
      <c r="AD533">
        <v>300</v>
      </c>
      <c r="AE533">
        <v>479948</v>
      </c>
      <c r="AF533">
        <v>0</v>
      </c>
      <c r="AG533" t="s">
        <v>1213</v>
      </c>
      <c r="AH533" t="s">
        <v>10</v>
      </c>
    </row>
    <row r="534" spans="1:34" x14ac:dyDescent="0.25">
      <c r="A534">
        <v>21029</v>
      </c>
      <c r="B534" t="s">
        <v>2800</v>
      </c>
      <c r="C534" t="s">
        <v>1758</v>
      </c>
      <c r="D534">
        <v>2013</v>
      </c>
      <c r="E534" t="s">
        <v>1128</v>
      </c>
      <c r="F534" s="8">
        <v>42068</v>
      </c>
      <c r="G534" s="1">
        <v>0.33333333333333331</v>
      </c>
      <c r="H534">
        <v>40797</v>
      </c>
      <c r="I534" s="8">
        <v>42068</v>
      </c>
      <c r="J534" s="1">
        <v>0.45833333333333331</v>
      </c>
      <c r="K534">
        <v>40797</v>
      </c>
      <c r="L534">
        <v>1</v>
      </c>
      <c r="M534" t="s">
        <v>2655</v>
      </c>
      <c r="O534" t="s">
        <v>15</v>
      </c>
      <c r="P534" t="s">
        <v>2801</v>
      </c>
      <c r="Q534">
        <v>30707258442</v>
      </c>
      <c r="R534" t="s">
        <v>2802</v>
      </c>
      <c r="S534" t="s">
        <v>532</v>
      </c>
      <c r="T534">
        <v>3324</v>
      </c>
      <c r="U534" t="s">
        <v>6</v>
      </c>
      <c r="V534" t="s">
        <v>7</v>
      </c>
      <c r="W534">
        <v>376</v>
      </c>
      <c r="X534">
        <v>4498234</v>
      </c>
      <c r="Z534">
        <v>9</v>
      </c>
      <c r="AA534">
        <v>42727</v>
      </c>
      <c r="AB534">
        <v>85454</v>
      </c>
      <c r="AC534">
        <v>0</v>
      </c>
      <c r="AD534">
        <v>200</v>
      </c>
      <c r="AE534">
        <v>379505</v>
      </c>
      <c r="AF534">
        <v>0</v>
      </c>
      <c r="AG534" t="s">
        <v>1213</v>
      </c>
      <c r="AH534" t="s">
        <v>1722</v>
      </c>
    </row>
    <row r="535" spans="1:34" x14ac:dyDescent="0.25">
      <c r="A535">
        <v>21027</v>
      </c>
      <c r="B535" t="s">
        <v>1473</v>
      </c>
      <c r="C535" t="s">
        <v>1143</v>
      </c>
      <c r="D535">
        <v>2010</v>
      </c>
      <c r="E535" t="s">
        <v>1128</v>
      </c>
      <c r="F535" s="8">
        <v>42067</v>
      </c>
      <c r="G535" s="1">
        <v>0.625</v>
      </c>
      <c r="H535">
        <v>207196</v>
      </c>
      <c r="I535" s="8">
        <v>42067</v>
      </c>
      <c r="J535" s="1">
        <v>0.75</v>
      </c>
      <c r="K535">
        <v>207196</v>
      </c>
      <c r="L535">
        <v>1</v>
      </c>
      <c r="M535" t="s">
        <v>368</v>
      </c>
      <c r="O535" t="s">
        <v>15</v>
      </c>
      <c r="P535" t="s">
        <v>369</v>
      </c>
      <c r="Q535">
        <v>30687917282</v>
      </c>
      <c r="R535" t="s">
        <v>370</v>
      </c>
      <c r="S535" t="s">
        <v>278</v>
      </c>
      <c r="T535">
        <v>3364</v>
      </c>
      <c r="U535" t="s">
        <v>6</v>
      </c>
      <c r="V535" t="s">
        <v>7</v>
      </c>
      <c r="W535">
        <v>3755</v>
      </c>
      <c r="X535">
        <v>460677</v>
      </c>
      <c r="Y535" t="s">
        <v>1475</v>
      </c>
      <c r="Z535">
        <v>9</v>
      </c>
      <c r="AA535">
        <v>48471</v>
      </c>
      <c r="AB535">
        <v>33930</v>
      </c>
      <c r="AC535">
        <v>0</v>
      </c>
      <c r="AD535">
        <v>70</v>
      </c>
      <c r="AE535">
        <v>1506721</v>
      </c>
      <c r="AF535">
        <v>0</v>
      </c>
      <c r="AG535" t="s">
        <v>1213</v>
      </c>
      <c r="AH535" t="s">
        <v>10</v>
      </c>
    </row>
    <row r="536" spans="1:34" x14ac:dyDescent="0.25">
      <c r="A536">
        <v>21026</v>
      </c>
      <c r="B536" t="s">
        <v>1453</v>
      </c>
      <c r="C536" t="s">
        <v>1133</v>
      </c>
      <c r="D536">
        <v>2000</v>
      </c>
      <c r="E536" t="s">
        <v>1128</v>
      </c>
      <c r="F536" s="8">
        <v>42067</v>
      </c>
      <c r="G536" s="1">
        <v>0.33333333333333331</v>
      </c>
      <c r="H536">
        <v>234906</v>
      </c>
      <c r="I536" s="8">
        <v>42067</v>
      </c>
      <c r="J536" s="1">
        <v>0.75</v>
      </c>
      <c r="K536">
        <v>234906</v>
      </c>
      <c r="L536">
        <v>1</v>
      </c>
      <c r="O536" t="s">
        <v>15</v>
      </c>
      <c r="P536" t="s">
        <v>770</v>
      </c>
      <c r="Q536">
        <v>20078527987</v>
      </c>
      <c r="R536" t="s">
        <v>771</v>
      </c>
      <c r="S536" t="s">
        <v>772</v>
      </c>
      <c r="T536">
        <v>3500</v>
      </c>
      <c r="U536" t="s">
        <v>773</v>
      </c>
      <c r="V536" t="s">
        <v>7</v>
      </c>
      <c r="W536">
        <v>3624</v>
      </c>
      <c r="X536">
        <v>15656000</v>
      </c>
      <c r="Y536" t="s">
        <v>1455</v>
      </c>
      <c r="Z536">
        <v>9</v>
      </c>
      <c r="AA536">
        <v>48471</v>
      </c>
      <c r="AB536">
        <v>63012</v>
      </c>
      <c r="AC536">
        <v>68099</v>
      </c>
      <c r="AD536">
        <v>130</v>
      </c>
      <c r="AE536">
        <v>1326344</v>
      </c>
      <c r="AF536">
        <v>0</v>
      </c>
      <c r="AG536" t="s">
        <v>1213</v>
      </c>
      <c r="AH536" t="s">
        <v>10</v>
      </c>
    </row>
    <row r="537" spans="1:34" x14ac:dyDescent="0.25">
      <c r="A537">
        <v>21025</v>
      </c>
      <c r="B537" t="s">
        <v>2403</v>
      </c>
      <c r="C537" t="s">
        <v>1837</v>
      </c>
      <c r="D537">
        <v>2014</v>
      </c>
      <c r="E537" t="s">
        <v>1128</v>
      </c>
      <c r="F537" s="8">
        <v>42067</v>
      </c>
      <c r="G537" s="1">
        <v>0.58333333333333337</v>
      </c>
      <c r="H537">
        <v>41151</v>
      </c>
      <c r="I537" s="8">
        <v>42067</v>
      </c>
      <c r="J537" s="1">
        <v>0.72916666666666663</v>
      </c>
      <c r="K537">
        <v>41151</v>
      </c>
      <c r="L537">
        <v>1</v>
      </c>
      <c r="M537" t="s">
        <v>2803</v>
      </c>
      <c r="O537" t="s">
        <v>15</v>
      </c>
      <c r="P537" t="s">
        <v>2395</v>
      </c>
      <c r="Q537">
        <v>30683247088</v>
      </c>
      <c r="R537" t="s">
        <v>2396</v>
      </c>
      <c r="S537" t="s">
        <v>5</v>
      </c>
      <c r="T537">
        <v>3300</v>
      </c>
      <c r="U537" t="s">
        <v>6</v>
      </c>
      <c r="V537" t="s">
        <v>7</v>
      </c>
      <c r="W537">
        <v>376</v>
      </c>
      <c r="X537">
        <v>4423190</v>
      </c>
      <c r="Z537">
        <v>9</v>
      </c>
      <c r="AA537">
        <v>42727</v>
      </c>
      <c r="AB537">
        <v>273453</v>
      </c>
      <c r="AC537">
        <v>0</v>
      </c>
      <c r="AD537">
        <v>640</v>
      </c>
      <c r="AE537">
        <v>268374</v>
      </c>
      <c r="AF537">
        <v>66589</v>
      </c>
      <c r="AG537" t="s">
        <v>1213</v>
      </c>
      <c r="AH537" t="s">
        <v>1841</v>
      </c>
    </row>
    <row r="538" spans="1:34" x14ac:dyDescent="0.25">
      <c r="A538">
        <v>21024</v>
      </c>
      <c r="B538" t="s">
        <v>2804</v>
      </c>
      <c r="C538" t="s">
        <v>2805</v>
      </c>
      <c r="D538">
        <v>2011</v>
      </c>
      <c r="E538" t="s">
        <v>1128</v>
      </c>
      <c r="F538" s="8">
        <v>42067</v>
      </c>
      <c r="G538" s="1">
        <v>0.58333333333333337</v>
      </c>
      <c r="H538">
        <v>127547</v>
      </c>
      <c r="I538" s="8">
        <v>42068</v>
      </c>
      <c r="J538" s="1">
        <v>0.75</v>
      </c>
      <c r="K538">
        <v>127547</v>
      </c>
      <c r="L538">
        <v>1</v>
      </c>
      <c r="M538" t="s">
        <v>2806</v>
      </c>
      <c r="N538" t="s">
        <v>2807</v>
      </c>
      <c r="O538" t="s">
        <v>2</v>
      </c>
      <c r="P538" t="s">
        <v>2808</v>
      </c>
      <c r="Q538">
        <v>33709299889</v>
      </c>
      <c r="R538" t="s">
        <v>2809</v>
      </c>
      <c r="S538" t="s">
        <v>2810</v>
      </c>
      <c r="T538">
        <v>3480</v>
      </c>
      <c r="U538" t="s">
        <v>88</v>
      </c>
      <c r="V538" t="s">
        <v>7</v>
      </c>
      <c r="W538">
        <v>3794</v>
      </c>
      <c r="X538">
        <v>15752127</v>
      </c>
      <c r="Y538" t="s">
        <v>2811</v>
      </c>
      <c r="Z538">
        <v>9</v>
      </c>
      <c r="AA538">
        <v>42727</v>
      </c>
      <c r="AB538">
        <v>367452</v>
      </c>
      <c r="AC538">
        <v>0</v>
      </c>
      <c r="AD538">
        <v>860</v>
      </c>
      <c r="AE538">
        <v>625384</v>
      </c>
      <c r="AF538">
        <v>53676</v>
      </c>
      <c r="AG538" t="s">
        <v>1213</v>
      </c>
      <c r="AH538" t="s">
        <v>101</v>
      </c>
    </row>
    <row r="539" spans="1:34" x14ac:dyDescent="0.25">
      <c r="A539">
        <v>21022</v>
      </c>
      <c r="B539" t="s">
        <v>1605</v>
      </c>
      <c r="C539" t="s">
        <v>1162</v>
      </c>
      <c r="D539">
        <v>2013</v>
      </c>
      <c r="E539" t="s">
        <v>1128</v>
      </c>
      <c r="F539" s="8">
        <v>42067</v>
      </c>
      <c r="G539" s="1">
        <v>0.33333333333333331</v>
      </c>
      <c r="H539">
        <v>31461</v>
      </c>
      <c r="I539" s="8">
        <v>42067</v>
      </c>
      <c r="J539" s="1">
        <v>0.5</v>
      </c>
      <c r="K539">
        <v>31461</v>
      </c>
      <c r="L539">
        <v>1</v>
      </c>
      <c r="M539" t="s">
        <v>763</v>
      </c>
      <c r="O539" t="s">
        <v>15</v>
      </c>
      <c r="P539" t="s">
        <v>764</v>
      </c>
      <c r="Q539">
        <v>20240460441</v>
      </c>
      <c r="R539" t="s">
        <v>765</v>
      </c>
      <c r="S539" t="s">
        <v>5</v>
      </c>
      <c r="T539">
        <v>3300</v>
      </c>
      <c r="U539" t="s">
        <v>6</v>
      </c>
      <c r="V539" t="s">
        <v>7</v>
      </c>
      <c r="W539">
        <v>376</v>
      </c>
      <c r="X539">
        <v>154608181</v>
      </c>
      <c r="Z539">
        <v>9</v>
      </c>
      <c r="AA539">
        <v>48471</v>
      </c>
      <c r="AB539">
        <v>92095</v>
      </c>
      <c r="AC539">
        <v>0</v>
      </c>
      <c r="AD539">
        <v>190</v>
      </c>
      <c r="AE539">
        <v>386725</v>
      </c>
      <c r="AF539">
        <v>0</v>
      </c>
      <c r="AG539" t="s">
        <v>1213</v>
      </c>
      <c r="AH539" t="s">
        <v>10</v>
      </c>
    </row>
    <row r="540" spans="1:34" x14ac:dyDescent="0.25">
      <c r="A540">
        <v>21019</v>
      </c>
      <c r="B540" t="s">
        <v>1886</v>
      </c>
      <c r="C540" t="s">
        <v>1887</v>
      </c>
      <c r="D540">
        <v>2014</v>
      </c>
      <c r="E540" t="s">
        <v>1128</v>
      </c>
      <c r="F540" s="8">
        <v>42067</v>
      </c>
      <c r="G540" s="1">
        <v>0.33333333333333331</v>
      </c>
      <c r="H540">
        <v>48877</v>
      </c>
      <c r="I540" s="8">
        <v>42067</v>
      </c>
      <c r="J540" s="1">
        <v>0.54166666666666663</v>
      </c>
      <c r="K540">
        <v>48877</v>
      </c>
      <c r="L540">
        <v>1</v>
      </c>
      <c r="M540" t="s">
        <v>2812</v>
      </c>
      <c r="O540" t="s">
        <v>15</v>
      </c>
      <c r="P540" t="s">
        <v>658</v>
      </c>
      <c r="Q540">
        <v>30632188680</v>
      </c>
      <c r="R540" t="s">
        <v>659</v>
      </c>
      <c r="S540" t="s">
        <v>79</v>
      </c>
      <c r="T540">
        <v>3360</v>
      </c>
      <c r="U540" t="s">
        <v>6</v>
      </c>
      <c r="V540" t="s">
        <v>7</v>
      </c>
      <c r="W540">
        <v>3755</v>
      </c>
      <c r="X540">
        <v>48504948</v>
      </c>
      <c r="Z540">
        <v>9</v>
      </c>
      <c r="AA540">
        <v>42727</v>
      </c>
      <c r="AB540">
        <v>252089</v>
      </c>
      <c r="AC540">
        <v>0</v>
      </c>
      <c r="AD540">
        <v>590</v>
      </c>
      <c r="AE540">
        <v>457561</v>
      </c>
      <c r="AF540">
        <v>161028</v>
      </c>
      <c r="AG540" t="s">
        <v>1213</v>
      </c>
      <c r="AH540" t="s">
        <v>101</v>
      </c>
    </row>
    <row r="541" spans="1:34" x14ac:dyDescent="0.25">
      <c r="A541">
        <v>21017</v>
      </c>
      <c r="B541" t="s">
        <v>1646</v>
      </c>
      <c r="C541" t="s">
        <v>1170</v>
      </c>
      <c r="D541">
        <v>2008</v>
      </c>
      <c r="E541" t="s">
        <v>1128</v>
      </c>
      <c r="F541" s="8">
        <v>42066</v>
      </c>
      <c r="G541" s="1">
        <v>0.58333333333333337</v>
      </c>
      <c r="H541">
        <v>26934</v>
      </c>
      <c r="I541" s="8">
        <v>42066</v>
      </c>
      <c r="J541" s="1">
        <v>0.75</v>
      </c>
      <c r="K541">
        <v>26934</v>
      </c>
      <c r="L541">
        <v>1</v>
      </c>
      <c r="M541" t="s">
        <v>76</v>
      </c>
      <c r="O541" t="s">
        <v>15</v>
      </c>
      <c r="P541" t="s">
        <v>824</v>
      </c>
      <c r="Q541">
        <v>20213002539</v>
      </c>
      <c r="R541" t="s">
        <v>825</v>
      </c>
      <c r="S541" t="s">
        <v>826</v>
      </c>
      <c r="T541">
        <v>3315</v>
      </c>
      <c r="U541" t="s">
        <v>6</v>
      </c>
      <c r="V541" t="s">
        <v>7</v>
      </c>
      <c r="W541">
        <v>3754</v>
      </c>
      <c r="X541">
        <v>15433427</v>
      </c>
      <c r="Y541" t="s">
        <v>1647</v>
      </c>
      <c r="Z541">
        <v>9</v>
      </c>
      <c r="AA541">
        <v>48471</v>
      </c>
      <c r="AB541">
        <v>101789</v>
      </c>
      <c r="AC541">
        <v>0</v>
      </c>
      <c r="AD541">
        <v>210</v>
      </c>
      <c r="AE541">
        <v>327118</v>
      </c>
      <c r="AF541">
        <v>0</v>
      </c>
      <c r="AG541" t="s">
        <v>1213</v>
      </c>
      <c r="AH541" t="s">
        <v>10</v>
      </c>
    </row>
    <row r="542" spans="1:34" x14ac:dyDescent="0.25">
      <c r="A542">
        <v>21014</v>
      </c>
      <c r="B542" t="s">
        <v>2813</v>
      </c>
      <c r="C542" s="9">
        <v>29.755555555555556</v>
      </c>
      <c r="D542">
        <v>2009</v>
      </c>
      <c r="E542" t="s">
        <v>1128</v>
      </c>
      <c r="F542" s="8">
        <v>42066</v>
      </c>
      <c r="G542" s="1">
        <v>0.33333333333333331</v>
      </c>
      <c r="H542">
        <v>54225</v>
      </c>
      <c r="I542" s="8">
        <v>42066</v>
      </c>
      <c r="J542" s="1">
        <v>0.6875</v>
      </c>
      <c r="K542">
        <v>54225</v>
      </c>
      <c r="L542">
        <v>1</v>
      </c>
      <c r="M542" t="s">
        <v>2814</v>
      </c>
      <c r="O542" t="s">
        <v>2</v>
      </c>
      <c r="P542" t="s">
        <v>2815</v>
      </c>
      <c r="Q542">
        <v>22809077</v>
      </c>
      <c r="R542" t="s">
        <v>2816</v>
      </c>
      <c r="S542" t="s">
        <v>5</v>
      </c>
      <c r="T542">
        <v>3300</v>
      </c>
      <c r="U542" t="s">
        <v>6</v>
      </c>
      <c r="V542" t="s">
        <v>7</v>
      </c>
      <c r="W542">
        <v>45587</v>
      </c>
      <c r="X542">
        <v>27</v>
      </c>
      <c r="Z542">
        <v>9</v>
      </c>
      <c r="AA542">
        <v>42727</v>
      </c>
      <c r="AB542">
        <v>0</v>
      </c>
      <c r="AC542">
        <v>269770</v>
      </c>
      <c r="AD542">
        <v>0</v>
      </c>
      <c r="AE542">
        <v>757374</v>
      </c>
      <c r="AF542">
        <v>0</v>
      </c>
      <c r="AG542" t="s">
        <v>1213</v>
      </c>
      <c r="AH542" t="s">
        <v>10</v>
      </c>
    </row>
    <row r="543" spans="1:34" x14ac:dyDescent="0.25">
      <c r="A543">
        <v>21013</v>
      </c>
      <c r="B543" t="s">
        <v>2535</v>
      </c>
      <c r="C543" t="s">
        <v>1777</v>
      </c>
      <c r="D543">
        <v>2014</v>
      </c>
      <c r="E543" t="s">
        <v>1128</v>
      </c>
      <c r="F543" s="8">
        <v>42066</v>
      </c>
      <c r="G543" s="1">
        <v>0.41666666666666669</v>
      </c>
      <c r="H543">
        <v>32991</v>
      </c>
      <c r="I543" s="8">
        <v>42066</v>
      </c>
      <c r="J543" s="1">
        <v>0.70833333333333337</v>
      </c>
      <c r="K543">
        <v>32991</v>
      </c>
      <c r="L543">
        <v>1</v>
      </c>
      <c r="M543" t="s">
        <v>2817</v>
      </c>
      <c r="O543" t="s">
        <v>15</v>
      </c>
      <c r="P543" t="s">
        <v>2536</v>
      </c>
      <c r="Q543">
        <v>27214684891</v>
      </c>
      <c r="R543" t="s">
        <v>2537</v>
      </c>
      <c r="S543" t="s">
        <v>702</v>
      </c>
      <c r="T543">
        <v>3342</v>
      </c>
      <c r="U543" t="s">
        <v>88</v>
      </c>
      <c r="V543" t="s">
        <v>7</v>
      </c>
      <c r="W543">
        <v>3751</v>
      </c>
      <c r="X543">
        <v>15413302</v>
      </c>
      <c r="Z543">
        <v>9</v>
      </c>
      <c r="AA543">
        <v>42727</v>
      </c>
      <c r="AB543">
        <v>205090</v>
      </c>
      <c r="AC543">
        <v>0</v>
      </c>
      <c r="AD543">
        <v>480</v>
      </c>
      <c r="AE543">
        <v>232956</v>
      </c>
      <c r="AF543">
        <v>139644</v>
      </c>
      <c r="AG543" t="s">
        <v>1213</v>
      </c>
      <c r="AH543" t="s">
        <v>1722</v>
      </c>
    </row>
    <row r="544" spans="1:34" x14ac:dyDescent="0.25">
      <c r="A544">
        <v>21010</v>
      </c>
      <c r="B544" t="s">
        <v>2422</v>
      </c>
      <c r="C544" t="s">
        <v>2423</v>
      </c>
      <c r="D544">
        <v>2013</v>
      </c>
      <c r="E544" t="s">
        <v>1128</v>
      </c>
      <c r="F544" s="8">
        <v>42066</v>
      </c>
      <c r="G544" s="1">
        <v>0.33333333333333331</v>
      </c>
      <c r="H544">
        <v>46712</v>
      </c>
      <c r="I544" s="8">
        <v>42066</v>
      </c>
      <c r="J544" s="1">
        <v>0.54166666666666663</v>
      </c>
      <c r="K544">
        <v>46712</v>
      </c>
      <c r="L544">
        <v>1</v>
      </c>
      <c r="M544" t="s">
        <v>2818</v>
      </c>
      <c r="O544" t="s">
        <v>15</v>
      </c>
      <c r="P544" t="s">
        <v>2425</v>
      </c>
      <c r="Q544">
        <v>30683253053</v>
      </c>
      <c r="R544" t="s">
        <v>2426</v>
      </c>
      <c r="S544" t="s">
        <v>5</v>
      </c>
      <c r="T544">
        <v>3300</v>
      </c>
      <c r="U544" t="s">
        <v>6</v>
      </c>
      <c r="V544" t="s">
        <v>7</v>
      </c>
      <c r="W544">
        <v>376</v>
      </c>
      <c r="X544">
        <v>4437787</v>
      </c>
      <c r="Z544">
        <v>9</v>
      </c>
      <c r="AA544">
        <v>42727</v>
      </c>
      <c r="AB544">
        <v>149545</v>
      </c>
      <c r="AC544">
        <v>0</v>
      </c>
      <c r="AD544">
        <v>350</v>
      </c>
      <c r="AE544">
        <v>405431</v>
      </c>
      <c r="AF544">
        <v>139644</v>
      </c>
      <c r="AG544" t="s">
        <v>1213</v>
      </c>
      <c r="AH544" t="s">
        <v>1722</v>
      </c>
    </row>
    <row r="545" spans="1:34" x14ac:dyDescent="0.25">
      <c r="A545">
        <v>21009</v>
      </c>
      <c r="B545" t="s">
        <v>2310</v>
      </c>
      <c r="C545" t="s">
        <v>1805</v>
      </c>
      <c r="D545">
        <v>2014</v>
      </c>
      <c r="E545" t="s">
        <v>1128</v>
      </c>
      <c r="F545" s="8">
        <v>42066</v>
      </c>
      <c r="G545" s="1">
        <v>0.375</v>
      </c>
      <c r="H545">
        <v>62578</v>
      </c>
      <c r="I545" s="8">
        <v>42066</v>
      </c>
      <c r="J545" s="1">
        <v>0.54166666666666663</v>
      </c>
      <c r="K545">
        <v>62578</v>
      </c>
      <c r="L545">
        <v>1</v>
      </c>
      <c r="M545" t="s">
        <v>2561</v>
      </c>
      <c r="O545" t="s">
        <v>15</v>
      </c>
      <c r="P545" t="s">
        <v>2311</v>
      </c>
      <c r="Q545">
        <v>30686058782</v>
      </c>
      <c r="R545" t="s">
        <v>2312</v>
      </c>
      <c r="S545" t="s">
        <v>772</v>
      </c>
      <c r="T545">
        <v>3500</v>
      </c>
      <c r="U545" t="s">
        <v>773</v>
      </c>
      <c r="V545" t="s">
        <v>7</v>
      </c>
      <c r="W545">
        <v>362</v>
      </c>
      <c r="X545">
        <v>154215338</v>
      </c>
      <c r="Z545">
        <v>9</v>
      </c>
      <c r="AA545">
        <v>42727</v>
      </c>
      <c r="AB545">
        <v>255080</v>
      </c>
      <c r="AC545">
        <v>0</v>
      </c>
      <c r="AD545">
        <v>597</v>
      </c>
      <c r="AE545">
        <v>337676</v>
      </c>
      <c r="AF545">
        <v>171186</v>
      </c>
      <c r="AG545" t="s">
        <v>1213</v>
      </c>
      <c r="AH545" t="s">
        <v>101</v>
      </c>
    </row>
    <row r="546" spans="1:34" x14ac:dyDescent="0.25">
      <c r="A546">
        <v>21008</v>
      </c>
      <c r="B546" t="s">
        <v>1878</v>
      </c>
      <c r="C546" t="s">
        <v>1741</v>
      </c>
      <c r="D546">
        <v>2013</v>
      </c>
      <c r="E546" t="s">
        <v>1128</v>
      </c>
      <c r="F546" s="8">
        <v>42065</v>
      </c>
      <c r="G546" s="1">
        <v>0.66666666666666663</v>
      </c>
      <c r="H546">
        <v>433229</v>
      </c>
      <c r="I546" s="8">
        <v>42065</v>
      </c>
      <c r="J546" s="1">
        <v>0.72916666666666663</v>
      </c>
      <c r="K546">
        <v>433229</v>
      </c>
      <c r="L546">
        <v>1</v>
      </c>
      <c r="M546" t="s">
        <v>76</v>
      </c>
      <c r="O546" t="s">
        <v>15</v>
      </c>
      <c r="P546" t="s">
        <v>1879</v>
      </c>
      <c r="Q546">
        <v>20135581926</v>
      </c>
      <c r="R546" t="s">
        <v>1880</v>
      </c>
      <c r="S546" t="s">
        <v>5</v>
      </c>
      <c r="T546">
        <v>3300</v>
      </c>
      <c r="U546" t="s">
        <v>6</v>
      </c>
      <c r="V546" t="s">
        <v>7</v>
      </c>
      <c r="W546">
        <v>376</v>
      </c>
      <c r="X546">
        <v>4434457</v>
      </c>
      <c r="Z546">
        <v>9</v>
      </c>
      <c r="AA546">
        <v>42727</v>
      </c>
      <c r="AB546">
        <v>93999</v>
      </c>
      <c r="AC546">
        <v>0</v>
      </c>
      <c r="AD546">
        <v>220</v>
      </c>
      <c r="AE546">
        <v>212396</v>
      </c>
      <c r="AF546">
        <v>139644</v>
      </c>
      <c r="AG546" t="s">
        <v>1213</v>
      </c>
      <c r="AH546" t="s">
        <v>1722</v>
      </c>
    </row>
    <row r="547" spans="1:34" x14ac:dyDescent="0.25">
      <c r="A547">
        <v>21007</v>
      </c>
      <c r="B547" t="s">
        <v>1922</v>
      </c>
      <c r="C547" t="s">
        <v>1831</v>
      </c>
      <c r="D547">
        <v>2014</v>
      </c>
      <c r="E547" t="s">
        <v>1128</v>
      </c>
      <c r="F547" s="8">
        <v>42065</v>
      </c>
      <c r="G547" s="1">
        <v>0.58333333333333337</v>
      </c>
      <c r="H547">
        <v>26745</v>
      </c>
      <c r="I547" s="8">
        <v>42065</v>
      </c>
      <c r="J547" s="1">
        <v>0.72916666666666663</v>
      </c>
      <c r="K547">
        <v>26745</v>
      </c>
      <c r="L547">
        <v>1</v>
      </c>
      <c r="M547" t="s">
        <v>2819</v>
      </c>
      <c r="O547" t="s">
        <v>15</v>
      </c>
      <c r="P547" t="s">
        <v>1924</v>
      </c>
      <c r="Q547">
        <v>33708877269</v>
      </c>
      <c r="R547" t="s">
        <v>1925</v>
      </c>
      <c r="S547" t="s">
        <v>5</v>
      </c>
      <c r="T547">
        <v>3300</v>
      </c>
      <c r="U547" t="s">
        <v>6</v>
      </c>
      <c r="V547" t="s">
        <v>7</v>
      </c>
      <c r="W547">
        <v>376</v>
      </c>
      <c r="X547">
        <v>4447714</v>
      </c>
      <c r="Z547">
        <v>9</v>
      </c>
      <c r="AA547">
        <v>42727</v>
      </c>
      <c r="AB547">
        <v>200817</v>
      </c>
      <c r="AC547">
        <v>52000</v>
      </c>
      <c r="AD547">
        <v>470</v>
      </c>
      <c r="AE547">
        <v>560941</v>
      </c>
      <c r="AF547">
        <v>0</v>
      </c>
      <c r="AG547" t="s">
        <v>1213</v>
      </c>
      <c r="AH547" t="s">
        <v>1722</v>
      </c>
    </row>
    <row r="548" spans="1:34" x14ac:dyDescent="0.25">
      <c r="A548">
        <v>21005</v>
      </c>
      <c r="B548" t="s">
        <v>1782</v>
      </c>
      <c r="C548" t="s">
        <v>1783</v>
      </c>
      <c r="D548">
        <v>2014</v>
      </c>
      <c r="E548" t="s">
        <v>1128</v>
      </c>
      <c r="F548" s="8">
        <v>42072</v>
      </c>
      <c r="G548" s="1">
        <v>0.33333333333333331</v>
      </c>
      <c r="H548">
        <v>64800</v>
      </c>
      <c r="I548" s="8">
        <v>42072</v>
      </c>
      <c r="J548" s="1">
        <v>0.75</v>
      </c>
      <c r="K548">
        <v>64800</v>
      </c>
      <c r="L548">
        <v>1</v>
      </c>
      <c r="M548" t="s">
        <v>2820</v>
      </c>
      <c r="O548" t="s">
        <v>15</v>
      </c>
      <c r="P548" t="s">
        <v>1787</v>
      </c>
      <c r="Q548">
        <v>20326117456</v>
      </c>
      <c r="R548" t="s">
        <v>1788</v>
      </c>
      <c r="S548" t="s">
        <v>5</v>
      </c>
      <c r="T548">
        <v>3300</v>
      </c>
      <c r="U548" t="s">
        <v>6</v>
      </c>
      <c r="V548" t="s">
        <v>7</v>
      </c>
      <c r="W548">
        <v>3751</v>
      </c>
      <c r="X548">
        <v>15405140</v>
      </c>
      <c r="Y548" t="s">
        <v>1455</v>
      </c>
      <c r="Z548">
        <v>9</v>
      </c>
      <c r="AA548">
        <v>42727</v>
      </c>
      <c r="AB548">
        <v>183726</v>
      </c>
      <c r="AC548">
        <v>0</v>
      </c>
      <c r="AD548">
        <v>430</v>
      </c>
      <c r="AE548">
        <v>340743</v>
      </c>
      <c r="AF548">
        <v>156680</v>
      </c>
      <c r="AG548" t="s">
        <v>1213</v>
      </c>
      <c r="AH548" t="s">
        <v>101</v>
      </c>
    </row>
    <row r="549" spans="1:34" x14ac:dyDescent="0.25">
      <c r="A549">
        <v>21003</v>
      </c>
      <c r="B549" t="s">
        <v>2821</v>
      </c>
      <c r="C549" t="s">
        <v>1741</v>
      </c>
      <c r="D549">
        <v>2013</v>
      </c>
      <c r="E549" t="s">
        <v>1128</v>
      </c>
      <c r="F549" s="8">
        <v>42065</v>
      </c>
      <c r="G549" s="1">
        <v>0.33333333333333331</v>
      </c>
      <c r="H549">
        <v>52982</v>
      </c>
      <c r="I549" s="8">
        <v>42065</v>
      </c>
      <c r="J549" s="1">
        <v>0.54166666666666663</v>
      </c>
      <c r="K549">
        <v>52982</v>
      </c>
      <c r="L549">
        <v>1</v>
      </c>
      <c r="M549" t="s">
        <v>76</v>
      </c>
      <c r="O549" t="s">
        <v>2</v>
      </c>
      <c r="P549" t="s">
        <v>2822</v>
      </c>
      <c r="Q549">
        <v>17134564</v>
      </c>
      <c r="R549" t="s">
        <v>2823</v>
      </c>
      <c r="S549" t="s">
        <v>99</v>
      </c>
      <c r="U549" t="s">
        <v>6</v>
      </c>
      <c r="V549" t="s">
        <v>7</v>
      </c>
      <c r="W549">
        <v>3751</v>
      </c>
      <c r="X549">
        <v>15410871</v>
      </c>
      <c r="Z549">
        <v>9</v>
      </c>
      <c r="AA549">
        <v>42727</v>
      </c>
      <c r="AB549">
        <v>179453</v>
      </c>
      <c r="AC549">
        <v>0</v>
      </c>
      <c r="AD549">
        <v>420</v>
      </c>
      <c r="AE549">
        <v>551447</v>
      </c>
      <c r="AF549">
        <v>139644</v>
      </c>
      <c r="AG549" t="s">
        <v>1213</v>
      </c>
      <c r="AH549" t="s">
        <v>1722</v>
      </c>
    </row>
    <row r="550" spans="1:34" x14ac:dyDescent="0.25">
      <c r="A550">
        <v>21000</v>
      </c>
      <c r="B550" t="s">
        <v>1649</v>
      </c>
      <c r="C550" t="s">
        <v>1171</v>
      </c>
      <c r="D550">
        <v>2007</v>
      </c>
      <c r="E550" t="s">
        <v>1128</v>
      </c>
      <c r="F550" s="8">
        <v>42062</v>
      </c>
      <c r="G550" s="1">
        <v>0.37361111111111112</v>
      </c>
      <c r="H550">
        <v>146614</v>
      </c>
      <c r="I550" s="8">
        <v>42062</v>
      </c>
      <c r="J550" s="1">
        <v>0.70694444444444438</v>
      </c>
      <c r="K550">
        <v>146614</v>
      </c>
      <c r="L550">
        <v>1</v>
      </c>
      <c r="M550" t="s">
        <v>2824</v>
      </c>
      <c r="O550" t="s">
        <v>2</v>
      </c>
      <c r="P550" t="s">
        <v>250</v>
      </c>
      <c r="Q550">
        <v>27000000</v>
      </c>
      <c r="R550" t="s">
        <v>1650</v>
      </c>
      <c r="S550" t="s">
        <v>252</v>
      </c>
      <c r="T550">
        <v>3300</v>
      </c>
      <c r="U550" t="s">
        <v>6</v>
      </c>
      <c r="V550" t="s">
        <v>7</v>
      </c>
      <c r="W550">
        <v>376</v>
      </c>
      <c r="X550">
        <v>154580233</v>
      </c>
      <c r="Z550">
        <v>9</v>
      </c>
      <c r="AA550">
        <v>48471</v>
      </c>
      <c r="AB550">
        <v>106636</v>
      </c>
      <c r="AC550">
        <v>0</v>
      </c>
      <c r="AD550">
        <v>220</v>
      </c>
      <c r="AE550">
        <v>1413511</v>
      </c>
      <c r="AF550">
        <v>0</v>
      </c>
      <c r="AG550" t="s">
        <v>1213</v>
      </c>
      <c r="AH550" t="s">
        <v>10</v>
      </c>
    </row>
    <row r="551" spans="1:34" x14ac:dyDescent="0.25">
      <c r="A551">
        <v>20990</v>
      </c>
      <c r="B551" t="s">
        <v>2825</v>
      </c>
      <c r="C551" t="s">
        <v>2047</v>
      </c>
      <c r="D551">
        <v>2006</v>
      </c>
      <c r="E551" t="s">
        <v>1128</v>
      </c>
      <c r="F551" s="8">
        <v>42061</v>
      </c>
      <c r="G551" s="1">
        <v>0.58333333333333337</v>
      </c>
      <c r="H551">
        <v>181624</v>
      </c>
      <c r="I551" s="8">
        <v>42062</v>
      </c>
      <c r="J551" s="1">
        <v>0.75</v>
      </c>
      <c r="K551">
        <v>181624</v>
      </c>
      <c r="L551">
        <v>1</v>
      </c>
      <c r="M551" t="s">
        <v>2826</v>
      </c>
      <c r="N551" t="s">
        <v>2827</v>
      </c>
      <c r="O551" t="s">
        <v>2</v>
      </c>
      <c r="P551" t="s">
        <v>2568</v>
      </c>
      <c r="Q551">
        <v>30561672942</v>
      </c>
      <c r="R551" t="s">
        <v>2569</v>
      </c>
      <c r="S551" t="s">
        <v>5</v>
      </c>
      <c r="U551" t="s">
        <v>6</v>
      </c>
      <c r="V551" t="s">
        <v>7</v>
      </c>
      <c r="W551">
        <v>376</v>
      </c>
      <c r="X551">
        <v>154655371</v>
      </c>
      <c r="Z551">
        <v>9</v>
      </c>
      <c r="AA551">
        <v>42727</v>
      </c>
      <c r="AB551">
        <v>187999</v>
      </c>
      <c r="AC551">
        <v>0</v>
      </c>
      <c r="AD551">
        <v>440</v>
      </c>
      <c r="AE551">
        <v>286106</v>
      </c>
      <c r="AF551">
        <v>39170</v>
      </c>
      <c r="AG551" t="s">
        <v>1213</v>
      </c>
      <c r="AH551" t="s">
        <v>1722</v>
      </c>
    </row>
    <row r="552" spans="1:34" x14ac:dyDescent="0.25">
      <c r="A552">
        <v>20988</v>
      </c>
      <c r="B552" t="s">
        <v>1486</v>
      </c>
      <c r="C552" t="s">
        <v>1145</v>
      </c>
      <c r="D552">
        <v>2013</v>
      </c>
      <c r="E552" t="s">
        <v>1128</v>
      </c>
      <c r="F552" s="8">
        <v>42061</v>
      </c>
      <c r="G552" s="1">
        <v>0.58333333333333337</v>
      </c>
      <c r="H552">
        <v>24351</v>
      </c>
      <c r="I552" s="8">
        <v>42061</v>
      </c>
      <c r="J552" s="1">
        <v>0.75</v>
      </c>
      <c r="K552">
        <v>24351</v>
      </c>
      <c r="L552">
        <v>1</v>
      </c>
      <c r="M552" t="s">
        <v>2828</v>
      </c>
      <c r="O552" t="s">
        <v>15</v>
      </c>
      <c r="P552" t="s">
        <v>777</v>
      </c>
      <c r="Q552">
        <v>30707342729</v>
      </c>
      <c r="R552" t="s">
        <v>778</v>
      </c>
      <c r="S552" t="s">
        <v>183</v>
      </c>
      <c r="T552">
        <v>3304</v>
      </c>
      <c r="U552" t="s">
        <v>6</v>
      </c>
      <c r="V552" t="s">
        <v>7</v>
      </c>
      <c r="W552">
        <v>3751</v>
      </c>
      <c r="X552">
        <v>425990</v>
      </c>
      <c r="Z552">
        <v>9</v>
      </c>
      <c r="AA552">
        <v>48471</v>
      </c>
      <c r="AB552">
        <v>67859</v>
      </c>
      <c r="AC552">
        <v>0</v>
      </c>
      <c r="AD552">
        <v>140</v>
      </c>
      <c r="AE552">
        <v>325623</v>
      </c>
      <c r="AF552">
        <v>0</v>
      </c>
      <c r="AG552" t="s">
        <v>1213</v>
      </c>
      <c r="AH552" t="s">
        <v>10</v>
      </c>
    </row>
    <row r="553" spans="1:34" x14ac:dyDescent="0.25">
      <c r="A553">
        <v>20981</v>
      </c>
      <c r="B553" t="s">
        <v>1920</v>
      </c>
      <c r="C553" t="s">
        <v>1143</v>
      </c>
      <c r="D553">
        <v>2009</v>
      </c>
      <c r="E553" t="s">
        <v>1128</v>
      </c>
      <c r="F553" s="8">
        <v>42061</v>
      </c>
      <c r="G553" s="1">
        <v>0.33333333333333331</v>
      </c>
      <c r="H553">
        <v>196464</v>
      </c>
      <c r="I553" s="8">
        <v>42061</v>
      </c>
      <c r="J553" s="1">
        <v>0.41666666666666669</v>
      </c>
      <c r="K553">
        <v>196464</v>
      </c>
      <c r="L553">
        <v>1</v>
      </c>
      <c r="M553" t="s">
        <v>2829</v>
      </c>
      <c r="O553" t="s">
        <v>15</v>
      </c>
      <c r="P553" t="s">
        <v>369</v>
      </c>
      <c r="Q553">
        <v>30687917282</v>
      </c>
      <c r="R553" t="s">
        <v>370</v>
      </c>
      <c r="S553" t="s">
        <v>278</v>
      </c>
      <c r="T553">
        <v>3364</v>
      </c>
      <c r="U553" t="s">
        <v>6</v>
      </c>
      <c r="V553" t="s">
        <v>7</v>
      </c>
      <c r="W553">
        <v>3755</v>
      </c>
      <c r="X553">
        <v>460677</v>
      </c>
      <c r="Y553" t="s">
        <v>1475</v>
      </c>
      <c r="Z553">
        <v>9</v>
      </c>
      <c r="AA553">
        <v>48471</v>
      </c>
      <c r="AB553">
        <v>700406</v>
      </c>
      <c r="AC553">
        <v>130650</v>
      </c>
      <c r="AD553">
        <v>1445</v>
      </c>
      <c r="AE553">
        <v>11875643</v>
      </c>
      <c r="AF553">
        <v>0</v>
      </c>
      <c r="AG553" t="s">
        <v>1213</v>
      </c>
      <c r="AH553" t="s">
        <v>10</v>
      </c>
    </row>
    <row r="554" spans="1:34" x14ac:dyDescent="0.25">
      <c r="A554">
        <v>20972</v>
      </c>
      <c r="B554" t="s">
        <v>2830</v>
      </c>
      <c r="C554" t="s">
        <v>2831</v>
      </c>
      <c r="D554">
        <v>1998</v>
      </c>
      <c r="E554" t="s">
        <v>1128</v>
      </c>
      <c r="F554" s="8">
        <v>42060</v>
      </c>
      <c r="G554" s="1">
        <v>0.33333333333333331</v>
      </c>
      <c r="H554">
        <v>709244</v>
      </c>
      <c r="I554" s="8">
        <v>42061</v>
      </c>
      <c r="J554" s="1">
        <v>0.75</v>
      </c>
      <c r="K554">
        <v>709244</v>
      </c>
      <c r="L554">
        <v>1</v>
      </c>
      <c r="M554" t="s">
        <v>2832</v>
      </c>
      <c r="O554" t="s">
        <v>15</v>
      </c>
      <c r="P554" t="s">
        <v>2833</v>
      </c>
      <c r="Q554">
        <v>20923458809</v>
      </c>
      <c r="R554" t="s">
        <v>2834</v>
      </c>
      <c r="S554" t="s">
        <v>278</v>
      </c>
      <c r="T554">
        <v>3364</v>
      </c>
      <c r="U554" t="s">
        <v>6</v>
      </c>
      <c r="V554" t="s">
        <v>7</v>
      </c>
      <c r="W554">
        <v>3755</v>
      </c>
      <c r="X554">
        <v>15544974</v>
      </c>
      <c r="Z554">
        <v>9</v>
      </c>
      <c r="AA554">
        <v>42727</v>
      </c>
      <c r="AB554">
        <v>2136350</v>
      </c>
      <c r="AC554">
        <v>56696</v>
      </c>
      <c r="AD554">
        <v>5000</v>
      </c>
      <c r="AE554">
        <v>1742505</v>
      </c>
      <c r="AF554">
        <v>78340</v>
      </c>
      <c r="AG554" t="s">
        <v>1213</v>
      </c>
      <c r="AH554" t="s">
        <v>101</v>
      </c>
    </row>
    <row r="555" spans="1:34" x14ac:dyDescent="0.25">
      <c r="A555">
        <v>20969</v>
      </c>
      <c r="B555" t="s">
        <v>2416</v>
      </c>
      <c r="C555">
        <v>1418</v>
      </c>
      <c r="D555">
        <v>2014</v>
      </c>
      <c r="E555" t="s">
        <v>1128</v>
      </c>
      <c r="F555" s="8">
        <v>42058</v>
      </c>
      <c r="G555" s="1">
        <v>0.33333333333333331</v>
      </c>
      <c r="H555">
        <v>20237</v>
      </c>
      <c r="I555" s="8">
        <v>42058</v>
      </c>
      <c r="J555" s="1">
        <v>0.54166666666666663</v>
      </c>
      <c r="K555">
        <v>20237</v>
      </c>
      <c r="L555">
        <v>1</v>
      </c>
      <c r="M555" t="s">
        <v>2835</v>
      </c>
      <c r="O555" t="s">
        <v>15</v>
      </c>
      <c r="P555" t="s">
        <v>2395</v>
      </c>
      <c r="Q555">
        <v>30683247088</v>
      </c>
      <c r="R555" t="s">
        <v>2396</v>
      </c>
      <c r="S555" t="s">
        <v>5</v>
      </c>
      <c r="T555">
        <v>3300</v>
      </c>
      <c r="U555" t="s">
        <v>6</v>
      </c>
      <c r="V555" t="s">
        <v>7</v>
      </c>
      <c r="W555">
        <v>376</v>
      </c>
      <c r="X555">
        <v>4423190</v>
      </c>
      <c r="Z555">
        <v>9</v>
      </c>
      <c r="AA555">
        <v>42727</v>
      </c>
      <c r="AB555">
        <v>230726</v>
      </c>
      <c r="AC555">
        <v>0</v>
      </c>
      <c r="AD555">
        <v>540</v>
      </c>
      <c r="AE555">
        <v>446272</v>
      </c>
      <c r="AF555">
        <v>0</v>
      </c>
      <c r="AG555" t="s">
        <v>1213</v>
      </c>
      <c r="AH555" t="s">
        <v>1841</v>
      </c>
    </row>
    <row r="556" spans="1:34" x14ac:dyDescent="0.25">
      <c r="A556">
        <v>20962</v>
      </c>
      <c r="B556" t="s">
        <v>2836</v>
      </c>
      <c r="C556" t="s">
        <v>1724</v>
      </c>
      <c r="D556">
        <v>2014</v>
      </c>
      <c r="E556" t="s">
        <v>1128</v>
      </c>
      <c r="F556" s="8">
        <v>42055</v>
      </c>
      <c r="G556" s="1">
        <v>0.45833333333333331</v>
      </c>
      <c r="H556">
        <v>46246</v>
      </c>
      <c r="I556" s="8">
        <v>42055</v>
      </c>
      <c r="J556" s="1">
        <v>0.54166666666666663</v>
      </c>
      <c r="K556">
        <v>46246</v>
      </c>
      <c r="L556">
        <v>1</v>
      </c>
      <c r="M556" t="s">
        <v>76</v>
      </c>
      <c r="O556" t="s">
        <v>15</v>
      </c>
      <c r="P556" t="s">
        <v>777</v>
      </c>
      <c r="Q556">
        <v>30707342729</v>
      </c>
      <c r="R556" t="s">
        <v>778</v>
      </c>
      <c r="S556" t="s">
        <v>183</v>
      </c>
      <c r="T556">
        <v>3304</v>
      </c>
      <c r="U556" t="s">
        <v>6</v>
      </c>
      <c r="V556" t="s">
        <v>7</v>
      </c>
      <c r="W556">
        <v>3751</v>
      </c>
      <c r="X556">
        <v>425990</v>
      </c>
      <c r="Z556">
        <v>9</v>
      </c>
      <c r="AA556">
        <v>42727</v>
      </c>
      <c r="AB556">
        <v>128181</v>
      </c>
      <c r="AC556">
        <v>0</v>
      </c>
      <c r="AD556">
        <v>300</v>
      </c>
      <c r="AE556">
        <v>0</v>
      </c>
      <c r="AF556">
        <v>0</v>
      </c>
      <c r="AG556" t="s">
        <v>1213</v>
      </c>
      <c r="AH556" t="s">
        <v>101</v>
      </c>
    </row>
    <row r="557" spans="1:34" x14ac:dyDescent="0.25">
      <c r="A557">
        <v>20952</v>
      </c>
      <c r="B557" t="s">
        <v>1663</v>
      </c>
      <c r="C557" t="s">
        <v>1162</v>
      </c>
      <c r="D557">
        <v>2013</v>
      </c>
      <c r="E557" t="s">
        <v>1128</v>
      </c>
      <c r="F557" s="8">
        <v>42054</v>
      </c>
      <c r="G557" s="1">
        <v>0.5</v>
      </c>
      <c r="H557">
        <v>29165</v>
      </c>
      <c r="I557" s="8">
        <v>42054</v>
      </c>
      <c r="J557" s="1">
        <v>0.70833333333333337</v>
      </c>
      <c r="K557">
        <v>29165</v>
      </c>
      <c r="L557">
        <v>1</v>
      </c>
      <c r="M557" t="s">
        <v>21</v>
      </c>
      <c r="O557" t="s">
        <v>2</v>
      </c>
      <c r="P557" t="s">
        <v>2079</v>
      </c>
      <c r="Q557">
        <v>29210312</v>
      </c>
      <c r="R557" t="s">
        <v>1664</v>
      </c>
      <c r="S557" t="s">
        <v>5</v>
      </c>
      <c r="T557">
        <v>3300</v>
      </c>
      <c r="U557" t="s">
        <v>6</v>
      </c>
      <c r="V557" t="s">
        <v>7</v>
      </c>
      <c r="W557">
        <v>-376</v>
      </c>
      <c r="X557">
        <v>154565572</v>
      </c>
      <c r="Z557">
        <v>9</v>
      </c>
      <c r="AA557">
        <v>48471</v>
      </c>
      <c r="AB557">
        <v>87248</v>
      </c>
      <c r="AC557">
        <v>0</v>
      </c>
      <c r="AD557">
        <v>180</v>
      </c>
      <c r="AE557">
        <v>386725</v>
      </c>
      <c r="AF557">
        <v>0</v>
      </c>
      <c r="AG557" t="s">
        <v>1213</v>
      </c>
      <c r="AH557" t="s">
        <v>10</v>
      </c>
    </row>
    <row r="558" spans="1:34" x14ac:dyDescent="0.25">
      <c r="A558">
        <v>20951</v>
      </c>
      <c r="B558" t="s">
        <v>2837</v>
      </c>
      <c r="C558" t="s">
        <v>1160</v>
      </c>
      <c r="D558">
        <v>2009</v>
      </c>
      <c r="E558" t="s">
        <v>1128</v>
      </c>
      <c r="F558" s="8">
        <v>42054</v>
      </c>
      <c r="G558" s="1">
        <v>0.58333333333333337</v>
      </c>
      <c r="H558">
        <v>72000</v>
      </c>
      <c r="I558" s="8">
        <v>42054</v>
      </c>
      <c r="J558" s="1">
        <v>0.75</v>
      </c>
      <c r="K558">
        <v>72000</v>
      </c>
      <c r="L558">
        <v>1</v>
      </c>
      <c r="M558" t="s">
        <v>2838</v>
      </c>
      <c r="O558" t="s">
        <v>2</v>
      </c>
      <c r="P558" t="s">
        <v>2839</v>
      </c>
      <c r="Q558">
        <v>13281735</v>
      </c>
      <c r="R558" t="s">
        <v>2840</v>
      </c>
      <c r="S558" t="s">
        <v>79</v>
      </c>
      <c r="T558">
        <v>3360</v>
      </c>
      <c r="U558" t="s">
        <v>6</v>
      </c>
      <c r="V558" t="s">
        <v>7</v>
      </c>
      <c r="W558">
        <v>3755</v>
      </c>
      <c r="X558">
        <v>15656268</v>
      </c>
      <c r="Z558">
        <v>9</v>
      </c>
      <c r="AA558">
        <v>48471</v>
      </c>
      <c r="AB558">
        <v>193884</v>
      </c>
      <c r="AC558">
        <v>0</v>
      </c>
      <c r="AD558">
        <v>400</v>
      </c>
      <c r="AE558">
        <v>1389705</v>
      </c>
      <c r="AF558">
        <v>0</v>
      </c>
      <c r="AG558" t="s">
        <v>1213</v>
      </c>
      <c r="AH558" t="s">
        <v>10</v>
      </c>
    </row>
    <row r="559" spans="1:34" x14ac:dyDescent="0.25">
      <c r="A559">
        <v>20945</v>
      </c>
      <c r="B559" t="s">
        <v>2841</v>
      </c>
      <c r="C559" t="s">
        <v>1724</v>
      </c>
      <c r="D559">
        <v>2011</v>
      </c>
      <c r="E559" t="s">
        <v>1128</v>
      </c>
      <c r="F559" s="8">
        <v>42054</v>
      </c>
      <c r="G559" s="1">
        <v>0.39583333333333331</v>
      </c>
      <c r="H559">
        <v>453516</v>
      </c>
      <c r="I559" s="8">
        <v>42054</v>
      </c>
      <c r="J559" s="1">
        <v>0.75</v>
      </c>
      <c r="K559">
        <v>453516</v>
      </c>
      <c r="L559">
        <v>1</v>
      </c>
      <c r="M559" t="s">
        <v>2842</v>
      </c>
      <c r="O559" t="s">
        <v>15</v>
      </c>
      <c r="P559" t="s">
        <v>1883</v>
      </c>
      <c r="Q559">
        <v>30612310900</v>
      </c>
      <c r="R559" t="s">
        <v>1884</v>
      </c>
      <c r="S559" t="s">
        <v>202</v>
      </c>
      <c r="T559">
        <v>3364</v>
      </c>
      <c r="U559" t="s">
        <v>6</v>
      </c>
      <c r="V559" t="s">
        <v>7</v>
      </c>
      <c r="W559">
        <v>3755</v>
      </c>
      <c r="X559">
        <v>470179</v>
      </c>
      <c r="Y559" t="s">
        <v>1885</v>
      </c>
      <c r="Z559">
        <v>9</v>
      </c>
      <c r="AA559">
        <v>42727</v>
      </c>
      <c r="AB559">
        <v>273453</v>
      </c>
      <c r="AC559">
        <v>0</v>
      </c>
      <c r="AD559">
        <v>640</v>
      </c>
      <c r="AE559">
        <v>831810</v>
      </c>
      <c r="AF559">
        <v>0</v>
      </c>
      <c r="AG559" t="s">
        <v>1213</v>
      </c>
      <c r="AH559" t="s">
        <v>101</v>
      </c>
    </row>
    <row r="560" spans="1:34" x14ac:dyDescent="0.25">
      <c r="A560">
        <v>20943</v>
      </c>
      <c r="B560" t="s">
        <v>2843</v>
      </c>
      <c r="C560" t="s">
        <v>1763</v>
      </c>
      <c r="D560">
        <v>2014</v>
      </c>
      <c r="E560" t="s">
        <v>1128</v>
      </c>
      <c r="F560" s="8">
        <v>42054</v>
      </c>
      <c r="G560" s="1">
        <v>0.33333333333333331</v>
      </c>
      <c r="H560">
        <v>30590</v>
      </c>
      <c r="I560" s="8">
        <v>42054</v>
      </c>
      <c r="J560" s="1">
        <v>0.4375</v>
      </c>
      <c r="K560">
        <v>30590</v>
      </c>
      <c r="L560">
        <v>1</v>
      </c>
      <c r="M560" t="s">
        <v>76</v>
      </c>
      <c r="O560" t="s">
        <v>15</v>
      </c>
      <c r="P560" t="s">
        <v>2844</v>
      </c>
      <c r="Q560">
        <v>20250560584</v>
      </c>
      <c r="R560" t="s">
        <v>2845</v>
      </c>
      <c r="S560" t="s">
        <v>803</v>
      </c>
      <c r="T560">
        <v>3334</v>
      </c>
      <c r="U560" t="s">
        <v>6</v>
      </c>
      <c r="V560" t="s">
        <v>7</v>
      </c>
      <c r="W560">
        <v>374</v>
      </c>
      <c r="X560">
        <v>3477110</v>
      </c>
      <c r="Z560">
        <v>9</v>
      </c>
      <c r="AA560">
        <v>42727</v>
      </c>
      <c r="AB560">
        <v>72636</v>
      </c>
      <c r="AC560">
        <v>0</v>
      </c>
      <c r="AD560">
        <v>170</v>
      </c>
      <c r="AE560">
        <v>212396</v>
      </c>
      <c r="AF560">
        <v>139644</v>
      </c>
      <c r="AG560" t="s">
        <v>1213</v>
      </c>
      <c r="AH560" t="s">
        <v>1722</v>
      </c>
    </row>
    <row r="561" spans="1:34" x14ac:dyDescent="0.25">
      <c r="A561">
        <v>20935</v>
      </c>
      <c r="B561" t="s">
        <v>2846</v>
      </c>
      <c r="C561" t="s">
        <v>1854</v>
      </c>
      <c r="D561">
        <v>2014</v>
      </c>
      <c r="E561" t="s">
        <v>1128</v>
      </c>
      <c r="F561" s="8">
        <v>42053</v>
      </c>
      <c r="G561" s="1">
        <v>0.33333333333333331</v>
      </c>
      <c r="H561">
        <v>5756</v>
      </c>
      <c r="I561" s="8">
        <v>42053</v>
      </c>
      <c r="J561" s="1">
        <v>0.54166666666666663</v>
      </c>
      <c r="K561">
        <v>5756</v>
      </c>
      <c r="L561">
        <v>1</v>
      </c>
      <c r="M561" t="s">
        <v>2847</v>
      </c>
      <c r="O561" t="s">
        <v>15</v>
      </c>
      <c r="P561" t="s">
        <v>2848</v>
      </c>
      <c r="Q561">
        <v>20230968005</v>
      </c>
      <c r="R561" t="s">
        <v>2849</v>
      </c>
      <c r="S561" t="s">
        <v>5</v>
      </c>
      <c r="T561">
        <v>3300</v>
      </c>
      <c r="U561" t="s">
        <v>6</v>
      </c>
      <c r="V561" t="s">
        <v>7</v>
      </c>
      <c r="W561">
        <v>376</v>
      </c>
      <c r="X561">
        <v>154726984</v>
      </c>
      <c r="Z561">
        <v>9</v>
      </c>
      <c r="AA561">
        <v>42727</v>
      </c>
      <c r="AB561">
        <v>149545</v>
      </c>
      <c r="AC561">
        <v>0</v>
      </c>
      <c r="AD561">
        <v>350</v>
      </c>
      <c r="AE561">
        <v>335074</v>
      </c>
      <c r="AF561">
        <v>0</v>
      </c>
      <c r="AG561" t="s">
        <v>1213</v>
      </c>
      <c r="AH561" t="s">
        <v>1722</v>
      </c>
    </row>
    <row r="562" spans="1:34" x14ac:dyDescent="0.25">
      <c r="A562">
        <v>20924</v>
      </c>
      <c r="B562" t="s">
        <v>1776</v>
      </c>
      <c r="C562" t="s">
        <v>1777</v>
      </c>
      <c r="D562">
        <v>2014</v>
      </c>
      <c r="E562" t="s">
        <v>1128</v>
      </c>
      <c r="F562" s="8">
        <v>42048</v>
      </c>
      <c r="G562" s="1">
        <v>0.33333333333333331</v>
      </c>
      <c r="H562">
        <v>59553</v>
      </c>
      <c r="I562" s="8">
        <v>42048</v>
      </c>
      <c r="J562" s="1">
        <v>0.38263888888888892</v>
      </c>
      <c r="K562">
        <v>59553</v>
      </c>
      <c r="L562">
        <v>1</v>
      </c>
      <c r="M562" t="s">
        <v>2850</v>
      </c>
      <c r="O562" t="s">
        <v>2</v>
      </c>
      <c r="P562" t="s">
        <v>1779</v>
      </c>
      <c r="Q562">
        <v>30707493468</v>
      </c>
      <c r="R562" t="s">
        <v>1780</v>
      </c>
      <c r="S562" t="s">
        <v>1781</v>
      </c>
      <c r="T562">
        <v>1023</v>
      </c>
      <c r="U562" t="s">
        <v>117</v>
      </c>
      <c r="V562" t="s">
        <v>7</v>
      </c>
      <c r="W562">
        <v>3751</v>
      </c>
      <c r="X562">
        <v>15406066</v>
      </c>
      <c r="Z562">
        <v>9</v>
      </c>
      <c r="AA562">
        <v>42727</v>
      </c>
      <c r="AB562">
        <v>81181</v>
      </c>
      <c r="AC562">
        <v>0</v>
      </c>
      <c r="AD562">
        <v>190</v>
      </c>
      <c r="AE562">
        <v>881432</v>
      </c>
      <c r="AF562">
        <v>0</v>
      </c>
      <c r="AG562" t="s">
        <v>1213</v>
      </c>
      <c r="AH562" t="s">
        <v>1722</v>
      </c>
    </row>
    <row r="563" spans="1:34" x14ac:dyDescent="0.25">
      <c r="A563">
        <v>20921</v>
      </c>
      <c r="B563" t="s">
        <v>1730</v>
      </c>
      <c r="C563" t="s">
        <v>1731</v>
      </c>
      <c r="D563">
        <v>2008</v>
      </c>
      <c r="E563" t="s">
        <v>1128</v>
      </c>
      <c r="F563" s="8">
        <v>42044</v>
      </c>
      <c r="G563" s="1">
        <v>0.42777777777777781</v>
      </c>
      <c r="H563">
        <v>712578</v>
      </c>
      <c r="I563" s="8">
        <v>42047</v>
      </c>
      <c r="J563" s="1">
        <v>0.70972222222222225</v>
      </c>
      <c r="K563">
        <v>712578</v>
      </c>
      <c r="L563">
        <v>1</v>
      </c>
      <c r="M563" t="s">
        <v>2851</v>
      </c>
      <c r="O563" t="s">
        <v>15</v>
      </c>
      <c r="P563" t="s">
        <v>1733</v>
      </c>
      <c r="Q563">
        <v>30672447115</v>
      </c>
      <c r="R563" t="s">
        <v>1734</v>
      </c>
      <c r="S563" t="s">
        <v>45</v>
      </c>
      <c r="T563">
        <v>3370</v>
      </c>
      <c r="U563" t="s">
        <v>6</v>
      </c>
      <c r="V563" t="s">
        <v>7</v>
      </c>
      <c r="W563">
        <v>3757</v>
      </c>
      <c r="X563">
        <v>15460208</v>
      </c>
      <c r="Z563">
        <v>9</v>
      </c>
      <c r="AA563">
        <v>42727</v>
      </c>
      <c r="AB563">
        <v>140999</v>
      </c>
      <c r="AC563">
        <v>0</v>
      </c>
      <c r="AD563">
        <v>330</v>
      </c>
      <c r="AE563">
        <v>280721</v>
      </c>
      <c r="AF563">
        <v>156680</v>
      </c>
      <c r="AG563" t="s">
        <v>1213</v>
      </c>
      <c r="AH563" t="s">
        <v>101</v>
      </c>
    </row>
    <row r="564" spans="1:34" x14ac:dyDescent="0.25">
      <c r="A564">
        <v>20917</v>
      </c>
      <c r="B564" t="s">
        <v>2852</v>
      </c>
      <c r="C564" t="s">
        <v>1927</v>
      </c>
      <c r="D564">
        <v>2015</v>
      </c>
      <c r="E564" t="s">
        <v>1128</v>
      </c>
      <c r="F564" s="8">
        <v>42047</v>
      </c>
      <c r="G564" s="1">
        <v>0.42430555555555555</v>
      </c>
      <c r="H564">
        <v>35089</v>
      </c>
      <c r="I564" s="8">
        <v>42047</v>
      </c>
      <c r="J564" s="1">
        <v>0.52638888888888891</v>
      </c>
      <c r="K564">
        <v>35089</v>
      </c>
      <c r="L564">
        <v>1</v>
      </c>
      <c r="M564" t="s">
        <v>2853</v>
      </c>
      <c r="O564" t="s">
        <v>15</v>
      </c>
      <c r="P564" t="s">
        <v>2383</v>
      </c>
      <c r="Q564">
        <v>30543294760</v>
      </c>
      <c r="R564" t="s">
        <v>2384</v>
      </c>
      <c r="S564" t="s">
        <v>142</v>
      </c>
      <c r="T564">
        <v>3315</v>
      </c>
      <c r="U564" t="s">
        <v>6</v>
      </c>
      <c r="V564" t="s">
        <v>7</v>
      </c>
      <c r="W564">
        <v>3754</v>
      </c>
      <c r="X564">
        <v>422559</v>
      </c>
      <c r="Y564" t="s">
        <v>2385</v>
      </c>
      <c r="Z564">
        <v>9</v>
      </c>
      <c r="AA564">
        <v>42727</v>
      </c>
      <c r="AB564">
        <v>299089</v>
      </c>
      <c r="AC564">
        <v>0</v>
      </c>
      <c r="AD564">
        <v>700</v>
      </c>
      <c r="AE564">
        <v>566785</v>
      </c>
      <c r="AF564">
        <v>0</v>
      </c>
      <c r="AG564" t="s">
        <v>1213</v>
      </c>
      <c r="AH564" t="s">
        <v>101</v>
      </c>
    </row>
    <row r="565" spans="1:34" x14ac:dyDescent="0.25">
      <c r="A565">
        <v>20915</v>
      </c>
      <c r="B565" t="s">
        <v>2382</v>
      </c>
      <c r="C565" t="s">
        <v>1927</v>
      </c>
      <c r="D565">
        <v>2015</v>
      </c>
      <c r="E565" t="s">
        <v>1128</v>
      </c>
      <c r="F565" s="8">
        <v>42047</v>
      </c>
      <c r="G565" s="1">
        <v>0.33333333333333331</v>
      </c>
      <c r="H565">
        <v>36127</v>
      </c>
      <c r="I565" s="8">
        <v>42047</v>
      </c>
      <c r="J565" s="1">
        <v>0.42430555555555555</v>
      </c>
      <c r="K565">
        <v>36127</v>
      </c>
      <c r="L565">
        <v>1</v>
      </c>
      <c r="M565" t="s">
        <v>2854</v>
      </c>
      <c r="O565" t="s">
        <v>15</v>
      </c>
      <c r="P565" t="s">
        <v>2383</v>
      </c>
      <c r="Q565">
        <v>30543294760</v>
      </c>
      <c r="R565" t="s">
        <v>2384</v>
      </c>
      <c r="S565" t="s">
        <v>142</v>
      </c>
      <c r="T565">
        <v>3315</v>
      </c>
      <c r="U565" t="s">
        <v>6</v>
      </c>
      <c r="V565" t="s">
        <v>7</v>
      </c>
      <c r="W565">
        <v>3754</v>
      </c>
      <c r="X565">
        <v>422559</v>
      </c>
      <c r="Y565" t="s">
        <v>2385</v>
      </c>
      <c r="Z565">
        <v>9</v>
      </c>
      <c r="AA565">
        <v>42727</v>
      </c>
      <c r="AB565">
        <v>427270</v>
      </c>
      <c r="AC565">
        <v>0</v>
      </c>
      <c r="AD565">
        <v>1000</v>
      </c>
      <c r="AE565">
        <v>563841</v>
      </c>
      <c r="AF565">
        <v>0</v>
      </c>
      <c r="AG565" t="s">
        <v>1213</v>
      </c>
      <c r="AH565" t="s">
        <v>101</v>
      </c>
    </row>
    <row r="566" spans="1:34" x14ac:dyDescent="0.25">
      <c r="A566">
        <v>20913</v>
      </c>
      <c r="B566" t="s">
        <v>2855</v>
      </c>
      <c r="C566" t="s">
        <v>1741</v>
      </c>
      <c r="D566">
        <v>2013</v>
      </c>
      <c r="E566" t="s">
        <v>1128</v>
      </c>
      <c r="F566" s="8">
        <v>42047</v>
      </c>
      <c r="G566" s="1">
        <v>0.33333333333333331</v>
      </c>
      <c r="H566">
        <v>58694</v>
      </c>
      <c r="I566" s="8">
        <v>42047</v>
      </c>
      <c r="J566" s="1">
        <v>0.54166666666666663</v>
      </c>
      <c r="K566">
        <v>58694</v>
      </c>
      <c r="L566">
        <v>1</v>
      </c>
      <c r="M566" t="s">
        <v>2856</v>
      </c>
      <c r="N566" t="s">
        <v>2857</v>
      </c>
      <c r="O566" t="s">
        <v>15</v>
      </c>
      <c r="P566" t="s">
        <v>2858</v>
      </c>
      <c r="Q566">
        <v>20235001358</v>
      </c>
      <c r="R566" t="s">
        <v>2859</v>
      </c>
      <c r="S566" t="s">
        <v>79</v>
      </c>
      <c r="T566">
        <v>3360</v>
      </c>
      <c r="U566" t="s">
        <v>6</v>
      </c>
      <c r="V566" t="s">
        <v>7</v>
      </c>
      <c r="W566">
        <v>3755</v>
      </c>
      <c r="X566">
        <v>421349</v>
      </c>
      <c r="Z566">
        <v>9</v>
      </c>
      <c r="AA566">
        <v>42727</v>
      </c>
      <c r="AB566">
        <v>102545</v>
      </c>
      <c r="AC566">
        <v>0</v>
      </c>
      <c r="AD566">
        <v>240</v>
      </c>
      <c r="AE566">
        <v>377047</v>
      </c>
      <c r="AF566">
        <v>0</v>
      </c>
      <c r="AG566" t="s">
        <v>1213</v>
      </c>
      <c r="AH566" t="s">
        <v>1722</v>
      </c>
    </row>
    <row r="567" spans="1:34" x14ac:dyDescent="0.25">
      <c r="A567">
        <v>20896</v>
      </c>
      <c r="B567" t="s">
        <v>2562</v>
      </c>
      <c r="C567">
        <v>2636</v>
      </c>
      <c r="D567">
        <v>2014</v>
      </c>
      <c r="E567" t="s">
        <v>1128</v>
      </c>
      <c r="F567" s="8">
        <v>42044</v>
      </c>
      <c r="G567" s="1">
        <v>0.33333333333333331</v>
      </c>
      <c r="H567">
        <v>9688</v>
      </c>
      <c r="I567" s="8">
        <v>42044</v>
      </c>
      <c r="J567" s="1">
        <v>0.70833333333333337</v>
      </c>
      <c r="K567">
        <v>9688</v>
      </c>
      <c r="L567">
        <v>1</v>
      </c>
      <c r="M567" t="s">
        <v>2860</v>
      </c>
      <c r="N567" t="s">
        <v>2861</v>
      </c>
      <c r="O567" t="s">
        <v>15</v>
      </c>
      <c r="P567" t="s">
        <v>153</v>
      </c>
      <c r="Q567">
        <v>30672529073</v>
      </c>
      <c r="R567" t="s">
        <v>1598</v>
      </c>
      <c r="S567" t="s">
        <v>5</v>
      </c>
      <c r="T567">
        <v>3300</v>
      </c>
      <c r="U567" t="s">
        <v>6</v>
      </c>
      <c r="V567" t="s">
        <v>7</v>
      </c>
      <c r="W567">
        <v>376</v>
      </c>
      <c r="X567">
        <v>154370725</v>
      </c>
      <c r="Y567" t="s">
        <v>1455</v>
      </c>
      <c r="Z567">
        <v>9</v>
      </c>
      <c r="AA567">
        <v>42727</v>
      </c>
      <c r="AB567">
        <v>149545</v>
      </c>
      <c r="AC567">
        <v>0</v>
      </c>
      <c r="AD567">
        <v>350</v>
      </c>
      <c r="AE567">
        <v>1291318</v>
      </c>
      <c r="AF567">
        <v>0</v>
      </c>
      <c r="AG567" t="s">
        <v>1213</v>
      </c>
      <c r="AH567" t="s">
        <v>101</v>
      </c>
    </row>
    <row r="568" spans="1:34" x14ac:dyDescent="0.25">
      <c r="A568">
        <v>20890</v>
      </c>
      <c r="B568" t="s">
        <v>2862</v>
      </c>
      <c r="C568" t="s">
        <v>2566</v>
      </c>
      <c r="D568">
        <v>2015</v>
      </c>
      <c r="E568" t="s">
        <v>1128</v>
      </c>
      <c r="F568" s="8">
        <v>42041</v>
      </c>
      <c r="G568" s="1">
        <v>0.33333333333333331</v>
      </c>
      <c r="H568">
        <v>485135</v>
      </c>
      <c r="I568" s="8">
        <v>42041</v>
      </c>
      <c r="J568" s="1">
        <v>0.35416666666666669</v>
      </c>
      <c r="K568">
        <v>485135</v>
      </c>
      <c r="L568">
        <v>1</v>
      </c>
      <c r="M568" t="s">
        <v>2863</v>
      </c>
      <c r="O568" t="s">
        <v>2</v>
      </c>
      <c r="P568" t="s">
        <v>2864</v>
      </c>
      <c r="Q568">
        <v>30683256400</v>
      </c>
      <c r="R568" t="s">
        <v>2865</v>
      </c>
      <c r="S568" t="s">
        <v>5</v>
      </c>
      <c r="T568">
        <v>3300</v>
      </c>
      <c r="U568" t="s">
        <v>6</v>
      </c>
      <c r="V568" t="s">
        <v>7</v>
      </c>
      <c r="W568">
        <v>376</v>
      </c>
      <c r="X568">
        <v>597496</v>
      </c>
      <c r="Z568">
        <v>9</v>
      </c>
      <c r="AA568">
        <v>42727</v>
      </c>
      <c r="AB568">
        <v>132454</v>
      </c>
      <c r="AC568">
        <v>0</v>
      </c>
      <c r="AD568">
        <v>310</v>
      </c>
      <c r="AE568">
        <v>324618</v>
      </c>
      <c r="AF568">
        <v>0</v>
      </c>
      <c r="AG568" t="s">
        <v>1213</v>
      </c>
      <c r="AH568" t="s">
        <v>1722</v>
      </c>
    </row>
    <row r="569" spans="1:34" x14ac:dyDescent="0.25">
      <c r="A569">
        <v>20888</v>
      </c>
      <c r="B569" t="s">
        <v>2486</v>
      </c>
      <c r="C569" t="s">
        <v>1783</v>
      </c>
      <c r="D569">
        <v>2014</v>
      </c>
      <c r="E569" t="s">
        <v>1128</v>
      </c>
      <c r="F569" s="8">
        <v>42040</v>
      </c>
      <c r="G569" s="1">
        <v>0.625</v>
      </c>
      <c r="H569">
        <v>137051</v>
      </c>
      <c r="I569" s="8">
        <v>42040</v>
      </c>
      <c r="J569" s="1">
        <v>0.75</v>
      </c>
      <c r="K569">
        <v>137051</v>
      </c>
      <c r="L569">
        <v>1</v>
      </c>
      <c r="M569" t="s">
        <v>2866</v>
      </c>
      <c r="O569" t="s">
        <v>15</v>
      </c>
      <c r="P569" t="s">
        <v>2488</v>
      </c>
      <c r="Q569">
        <v>30672386752</v>
      </c>
      <c r="R569" t="s">
        <v>2489</v>
      </c>
      <c r="S569" t="s">
        <v>5</v>
      </c>
      <c r="T569">
        <v>3300</v>
      </c>
      <c r="U569" t="s">
        <v>6</v>
      </c>
      <c r="V569" t="s">
        <v>7</v>
      </c>
      <c r="W569">
        <v>3755</v>
      </c>
      <c r="X569">
        <v>15200468</v>
      </c>
      <c r="Y569" t="s">
        <v>1455</v>
      </c>
      <c r="Z569">
        <v>9</v>
      </c>
      <c r="AA569">
        <v>42727</v>
      </c>
      <c r="AB569">
        <v>243544</v>
      </c>
      <c r="AC569">
        <v>0</v>
      </c>
      <c r="AD569">
        <v>570</v>
      </c>
      <c r="AE569">
        <v>885304</v>
      </c>
      <c r="AF569">
        <v>80514</v>
      </c>
      <c r="AG569" t="s">
        <v>1213</v>
      </c>
      <c r="AH569" t="s">
        <v>101</v>
      </c>
    </row>
    <row r="570" spans="1:34" x14ac:dyDescent="0.25">
      <c r="A570">
        <v>20875</v>
      </c>
      <c r="B570" t="s">
        <v>2598</v>
      </c>
      <c r="C570" t="s">
        <v>1970</v>
      </c>
      <c r="D570">
        <v>2014</v>
      </c>
      <c r="E570" t="s">
        <v>1128</v>
      </c>
      <c r="F570" s="8">
        <v>42039</v>
      </c>
      <c r="G570" s="1">
        <v>0.33333333333333331</v>
      </c>
      <c r="H570">
        <v>71108</v>
      </c>
      <c r="I570" s="8">
        <v>42039</v>
      </c>
      <c r="J570" s="1">
        <v>0.52083333333333337</v>
      </c>
      <c r="K570">
        <v>71108</v>
      </c>
      <c r="L570">
        <v>1</v>
      </c>
      <c r="M570" t="s">
        <v>2867</v>
      </c>
      <c r="O570" t="s">
        <v>15</v>
      </c>
      <c r="P570" t="s">
        <v>2599</v>
      </c>
      <c r="Q570">
        <v>27229004161</v>
      </c>
      <c r="R570" t="s">
        <v>2600</v>
      </c>
      <c r="S570" t="s">
        <v>202</v>
      </c>
      <c r="T570">
        <v>3364</v>
      </c>
      <c r="U570" t="s">
        <v>6</v>
      </c>
      <c r="V570" t="s">
        <v>7</v>
      </c>
      <c r="W570">
        <v>3755</v>
      </c>
      <c r="X570">
        <v>15690176</v>
      </c>
      <c r="Z570">
        <v>9</v>
      </c>
      <c r="AA570">
        <v>42727</v>
      </c>
      <c r="AB570">
        <v>81181</v>
      </c>
      <c r="AC570">
        <v>0</v>
      </c>
      <c r="AD570">
        <v>190</v>
      </c>
      <c r="AE570">
        <v>379505</v>
      </c>
      <c r="AF570">
        <v>0</v>
      </c>
      <c r="AG570" t="s">
        <v>1213</v>
      </c>
      <c r="AH570" t="s">
        <v>1722</v>
      </c>
    </row>
    <row r="571" spans="1:34" x14ac:dyDescent="0.25">
      <c r="A571">
        <v>20865</v>
      </c>
      <c r="B571" t="s">
        <v>2868</v>
      </c>
      <c r="C571" t="s">
        <v>1927</v>
      </c>
      <c r="D571">
        <v>2014</v>
      </c>
      <c r="E571" t="s">
        <v>1128</v>
      </c>
      <c r="F571" s="8">
        <v>42037</v>
      </c>
      <c r="G571" s="1">
        <v>0.34375</v>
      </c>
      <c r="H571">
        <v>1100</v>
      </c>
      <c r="I571" s="8">
        <v>42038</v>
      </c>
      <c r="J571" s="1">
        <v>0.75</v>
      </c>
      <c r="K571">
        <v>1100</v>
      </c>
      <c r="L571">
        <v>1</v>
      </c>
      <c r="M571" t="s">
        <v>2869</v>
      </c>
      <c r="O571" t="s">
        <v>15</v>
      </c>
      <c r="P571" t="s">
        <v>2383</v>
      </c>
      <c r="Q571">
        <v>30543294760</v>
      </c>
      <c r="R571" t="s">
        <v>2384</v>
      </c>
      <c r="S571" t="s">
        <v>142</v>
      </c>
      <c r="T571">
        <v>3315</v>
      </c>
      <c r="U571" t="s">
        <v>6</v>
      </c>
      <c r="V571" t="s">
        <v>7</v>
      </c>
      <c r="W571">
        <v>3754</v>
      </c>
      <c r="X571">
        <v>422559</v>
      </c>
      <c r="Y571" t="s">
        <v>2385</v>
      </c>
      <c r="Z571">
        <v>9</v>
      </c>
      <c r="AA571">
        <v>42727</v>
      </c>
      <c r="AB571">
        <v>448634</v>
      </c>
      <c r="AC571">
        <v>0</v>
      </c>
      <c r="AD571">
        <v>1050</v>
      </c>
      <c r="AE571">
        <v>850933</v>
      </c>
      <c r="AF571">
        <v>0</v>
      </c>
      <c r="AG571" t="s">
        <v>1213</v>
      </c>
      <c r="AH571" t="s">
        <v>101</v>
      </c>
    </row>
    <row r="572" spans="1:34" x14ac:dyDescent="0.25">
      <c r="A572">
        <v>20864</v>
      </c>
      <c r="B572" t="s">
        <v>1708</v>
      </c>
      <c r="C572" t="s">
        <v>1183</v>
      </c>
      <c r="D572">
        <v>2013</v>
      </c>
      <c r="E572" t="s">
        <v>1128</v>
      </c>
      <c r="F572" s="8">
        <v>42037</v>
      </c>
      <c r="G572" s="1">
        <v>0.33333333333333331</v>
      </c>
      <c r="H572">
        <v>23106</v>
      </c>
      <c r="I572" s="8">
        <v>42038</v>
      </c>
      <c r="J572" s="1">
        <v>0.75</v>
      </c>
      <c r="K572">
        <v>23106</v>
      </c>
      <c r="L572">
        <v>1</v>
      </c>
      <c r="M572" t="s">
        <v>2870</v>
      </c>
      <c r="N572" t="s">
        <v>2871</v>
      </c>
      <c r="O572" t="s">
        <v>2872</v>
      </c>
      <c r="P572" t="s">
        <v>188</v>
      </c>
      <c r="Q572">
        <v>20286756140</v>
      </c>
      <c r="R572" t="s">
        <v>1709</v>
      </c>
      <c r="S572" t="s">
        <v>5</v>
      </c>
      <c r="T572">
        <v>3300</v>
      </c>
      <c r="U572" t="s">
        <v>6</v>
      </c>
      <c r="V572" t="s">
        <v>7</v>
      </c>
      <c r="W572">
        <v>376</v>
      </c>
      <c r="X572">
        <v>154630523</v>
      </c>
      <c r="Z572">
        <v>9</v>
      </c>
      <c r="AA572">
        <v>42727</v>
      </c>
      <c r="AB572">
        <v>81181</v>
      </c>
      <c r="AC572">
        <v>0</v>
      </c>
      <c r="AD572">
        <v>190</v>
      </c>
      <c r="AE572">
        <v>1280402</v>
      </c>
      <c r="AF572">
        <v>0</v>
      </c>
      <c r="AG572" t="s">
        <v>1213</v>
      </c>
      <c r="AH572" t="s">
        <v>10</v>
      </c>
    </row>
    <row r="573" spans="1:34" x14ac:dyDescent="0.25">
      <c r="A573">
        <v>20851</v>
      </c>
      <c r="B573" t="s">
        <v>2394</v>
      </c>
      <c r="C573" t="s">
        <v>1837</v>
      </c>
      <c r="D573">
        <v>2014</v>
      </c>
      <c r="E573" t="s">
        <v>1128</v>
      </c>
      <c r="F573" s="8">
        <v>42034</v>
      </c>
      <c r="G573" s="1">
        <v>0.33333333333333331</v>
      </c>
      <c r="H573">
        <v>40902</v>
      </c>
      <c r="I573" s="8">
        <v>42034</v>
      </c>
      <c r="J573" s="1">
        <v>0.75</v>
      </c>
      <c r="K573">
        <v>40902</v>
      </c>
      <c r="L573">
        <v>1</v>
      </c>
      <c r="M573" t="s">
        <v>2873</v>
      </c>
      <c r="O573" t="s">
        <v>15</v>
      </c>
      <c r="P573" t="s">
        <v>2395</v>
      </c>
      <c r="Q573">
        <v>30683247088</v>
      </c>
      <c r="R573" t="s">
        <v>2396</v>
      </c>
      <c r="S573" t="s">
        <v>5</v>
      </c>
      <c r="T573">
        <v>3300</v>
      </c>
      <c r="U573" t="s">
        <v>6</v>
      </c>
      <c r="V573" t="s">
        <v>7</v>
      </c>
      <c r="W573">
        <v>376</v>
      </c>
      <c r="X573">
        <v>4423190</v>
      </c>
      <c r="Z573">
        <v>9</v>
      </c>
      <c r="AA573">
        <v>42727</v>
      </c>
      <c r="AB573">
        <v>166635</v>
      </c>
      <c r="AC573">
        <v>0</v>
      </c>
      <c r="AD573">
        <v>390</v>
      </c>
      <c r="AE573">
        <v>280903</v>
      </c>
      <c r="AF573">
        <v>66589</v>
      </c>
      <c r="AG573" t="s">
        <v>1213</v>
      </c>
      <c r="AH573" t="s">
        <v>1841</v>
      </c>
    </row>
    <row r="574" spans="1:34" x14ac:dyDescent="0.25">
      <c r="A574">
        <v>20834</v>
      </c>
      <c r="B574" t="s">
        <v>1926</v>
      </c>
      <c r="C574" t="s">
        <v>1927</v>
      </c>
      <c r="D574">
        <v>2013</v>
      </c>
      <c r="E574" t="s">
        <v>1128</v>
      </c>
      <c r="F574" s="8">
        <v>42031</v>
      </c>
      <c r="G574" s="1">
        <v>0.75</v>
      </c>
      <c r="H574">
        <v>223103</v>
      </c>
      <c r="I574" s="8">
        <v>42031</v>
      </c>
      <c r="J574" s="1">
        <v>0.75</v>
      </c>
      <c r="K574">
        <v>223103</v>
      </c>
      <c r="L574">
        <v>1</v>
      </c>
      <c r="M574" t="s">
        <v>2874</v>
      </c>
      <c r="O574" t="s">
        <v>15</v>
      </c>
      <c r="P574" t="s">
        <v>1929</v>
      </c>
      <c r="Q574">
        <v>30551314541</v>
      </c>
      <c r="R574" t="s">
        <v>1930</v>
      </c>
      <c r="S574" t="s">
        <v>1781</v>
      </c>
      <c r="T574">
        <v>1161</v>
      </c>
      <c r="U574" t="s">
        <v>117</v>
      </c>
      <c r="V574" t="s">
        <v>7</v>
      </c>
      <c r="W574" t="s">
        <v>118</v>
      </c>
      <c r="X574">
        <v>532376115</v>
      </c>
      <c r="Z574">
        <v>9</v>
      </c>
      <c r="AA574">
        <v>42727</v>
      </c>
      <c r="AB574">
        <v>149545</v>
      </c>
      <c r="AC574">
        <v>0</v>
      </c>
      <c r="AD574">
        <v>350</v>
      </c>
      <c r="AE574">
        <v>274090</v>
      </c>
      <c r="AF574">
        <v>137095</v>
      </c>
      <c r="AG574" t="s">
        <v>1213</v>
      </c>
      <c r="AH574" t="s">
        <v>101</v>
      </c>
    </row>
    <row r="575" spans="1:34" x14ac:dyDescent="0.25">
      <c r="A575">
        <v>20827</v>
      </c>
      <c r="B575" t="s">
        <v>2216</v>
      </c>
      <c r="C575" t="s">
        <v>1763</v>
      </c>
      <c r="D575">
        <v>2013</v>
      </c>
      <c r="E575" t="s">
        <v>1128</v>
      </c>
      <c r="F575" s="8">
        <v>42031</v>
      </c>
      <c r="G575" s="1">
        <v>0.33333333333333331</v>
      </c>
      <c r="H575">
        <v>93608</v>
      </c>
      <c r="I575" s="8">
        <v>42031</v>
      </c>
      <c r="J575" s="1">
        <v>0.54166666666666663</v>
      </c>
      <c r="K575">
        <v>93608</v>
      </c>
      <c r="L575">
        <v>1</v>
      </c>
      <c r="M575" t="s">
        <v>2875</v>
      </c>
      <c r="O575" t="s">
        <v>15</v>
      </c>
      <c r="P575" t="s">
        <v>2218</v>
      </c>
      <c r="Q575">
        <v>30714336475</v>
      </c>
      <c r="R575" t="s">
        <v>2219</v>
      </c>
      <c r="S575" t="s">
        <v>803</v>
      </c>
      <c r="T575">
        <v>3334</v>
      </c>
      <c r="U575" t="s">
        <v>6</v>
      </c>
      <c r="V575" t="s">
        <v>7</v>
      </c>
      <c r="W575">
        <v>3743</v>
      </c>
      <c r="X575">
        <v>15481363</v>
      </c>
      <c r="Y575" t="s">
        <v>2220</v>
      </c>
      <c r="Z575">
        <v>9</v>
      </c>
      <c r="AA575">
        <v>42727</v>
      </c>
      <c r="AB575">
        <v>93999</v>
      </c>
      <c r="AC575">
        <v>0</v>
      </c>
      <c r="AD575">
        <v>220</v>
      </c>
      <c r="AE575">
        <v>379505</v>
      </c>
      <c r="AF575">
        <v>0</v>
      </c>
      <c r="AG575" t="s">
        <v>1213</v>
      </c>
      <c r="AH575" t="s">
        <v>1722</v>
      </c>
    </row>
    <row r="576" spans="1:34" x14ac:dyDescent="0.25">
      <c r="A576">
        <v>20819</v>
      </c>
      <c r="B576" t="s">
        <v>1944</v>
      </c>
      <c r="C576" t="s">
        <v>1945</v>
      </c>
      <c r="D576">
        <v>2014</v>
      </c>
      <c r="E576" t="s">
        <v>1128</v>
      </c>
      <c r="F576" s="8">
        <v>42030</v>
      </c>
      <c r="G576" s="1">
        <v>0.58333333333333337</v>
      </c>
      <c r="H576">
        <v>88691</v>
      </c>
      <c r="I576" s="8">
        <v>42030</v>
      </c>
      <c r="J576" s="1">
        <v>0.66666666666666663</v>
      </c>
      <c r="K576">
        <v>88691</v>
      </c>
      <c r="L576">
        <v>1</v>
      </c>
      <c r="M576" t="s">
        <v>76</v>
      </c>
      <c r="O576" t="s">
        <v>15</v>
      </c>
      <c r="P576" t="s">
        <v>1947</v>
      </c>
      <c r="Q576">
        <v>30711142688</v>
      </c>
      <c r="R576" t="s">
        <v>1948</v>
      </c>
      <c r="S576" t="s">
        <v>1949</v>
      </c>
      <c r="T576">
        <v>3364</v>
      </c>
      <c r="U576" t="s">
        <v>6</v>
      </c>
      <c r="V576" t="s">
        <v>7</v>
      </c>
      <c r="W576">
        <v>3755</v>
      </c>
      <c r="X576">
        <v>496258</v>
      </c>
      <c r="Y576" t="s">
        <v>1455</v>
      </c>
      <c r="Z576">
        <v>9</v>
      </c>
      <c r="AA576">
        <v>42727</v>
      </c>
      <c r="AB576">
        <v>98272</v>
      </c>
      <c r="AC576">
        <v>0</v>
      </c>
      <c r="AD576">
        <v>230</v>
      </c>
      <c r="AE576">
        <v>5270283</v>
      </c>
      <c r="AF576">
        <v>137095</v>
      </c>
      <c r="AG576" t="s">
        <v>1213</v>
      </c>
      <c r="AH576" t="s">
        <v>101</v>
      </c>
    </row>
    <row r="577" spans="1:34" x14ac:dyDescent="0.25">
      <c r="A577">
        <v>20805</v>
      </c>
      <c r="B577" t="s">
        <v>2526</v>
      </c>
      <c r="C577" t="s">
        <v>1831</v>
      </c>
      <c r="D577">
        <v>2013</v>
      </c>
      <c r="E577" t="s">
        <v>1128</v>
      </c>
      <c r="F577" s="8">
        <v>42027</v>
      </c>
      <c r="G577" s="1">
        <v>0.33333333333333331</v>
      </c>
      <c r="H577">
        <v>18980</v>
      </c>
      <c r="I577" s="8">
        <v>42027</v>
      </c>
      <c r="J577" s="1">
        <v>0.75</v>
      </c>
      <c r="K577">
        <v>18980</v>
      </c>
      <c r="L577">
        <v>1</v>
      </c>
      <c r="M577" t="s">
        <v>2876</v>
      </c>
      <c r="O577" t="s">
        <v>15</v>
      </c>
      <c r="P577" t="s">
        <v>2496</v>
      </c>
      <c r="Q577">
        <v>20319103032</v>
      </c>
      <c r="R577" t="s">
        <v>2497</v>
      </c>
      <c r="S577" t="s">
        <v>79</v>
      </c>
      <c r="T577">
        <v>3360</v>
      </c>
      <c r="U577" t="s">
        <v>6</v>
      </c>
      <c r="V577" t="s">
        <v>7</v>
      </c>
      <c r="W577">
        <v>3755</v>
      </c>
      <c r="X577">
        <v>421030</v>
      </c>
      <c r="Z577">
        <v>9</v>
      </c>
      <c r="AA577">
        <v>42727</v>
      </c>
      <c r="AB577">
        <v>153817</v>
      </c>
      <c r="AC577">
        <v>0</v>
      </c>
      <c r="AD577">
        <v>360</v>
      </c>
      <c r="AE577">
        <v>2822872</v>
      </c>
      <c r="AF577">
        <v>0</v>
      </c>
      <c r="AG577" t="s">
        <v>1213</v>
      </c>
      <c r="AH577" t="s">
        <v>1722</v>
      </c>
    </row>
    <row r="578" spans="1:34" x14ac:dyDescent="0.25">
      <c r="A578">
        <v>20802</v>
      </c>
      <c r="B578" t="s">
        <v>2877</v>
      </c>
      <c r="C578" t="s">
        <v>1783</v>
      </c>
      <c r="D578">
        <v>2015</v>
      </c>
      <c r="E578" t="s">
        <v>1128</v>
      </c>
      <c r="F578" s="8">
        <v>42026</v>
      </c>
      <c r="G578" s="1">
        <v>0.75</v>
      </c>
      <c r="H578">
        <v>33</v>
      </c>
      <c r="I578" s="8">
        <v>42026</v>
      </c>
      <c r="J578" s="1">
        <v>0.75</v>
      </c>
      <c r="K578">
        <v>33</v>
      </c>
      <c r="L578">
        <v>1</v>
      </c>
      <c r="M578" t="s">
        <v>2878</v>
      </c>
      <c r="O578" t="s">
        <v>15</v>
      </c>
      <c r="P578" t="s">
        <v>181</v>
      </c>
      <c r="Q578">
        <v>30708379456</v>
      </c>
      <c r="R578" t="s">
        <v>182</v>
      </c>
      <c r="S578" t="s">
        <v>183</v>
      </c>
      <c r="T578">
        <v>3304</v>
      </c>
      <c r="U578" t="s">
        <v>6</v>
      </c>
      <c r="V578" t="s">
        <v>7</v>
      </c>
      <c r="W578">
        <v>376</v>
      </c>
      <c r="X578">
        <v>4481488</v>
      </c>
      <c r="Z578">
        <v>9</v>
      </c>
      <c r="AA578">
        <v>42727</v>
      </c>
      <c r="AB578">
        <v>85454</v>
      </c>
      <c r="AC578">
        <v>0</v>
      </c>
      <c r="AD578">
        <v>200</v>
      </c>
      <c r="AE578">
        <v>953314</v>
      </c>
      <c r="AF578">
        <v>0</v>
      </c>
      <c r="AG578" t="s">
        <v>1213</v>
      </c>
      <c r="AH578" t="s">
        <v>101</v>
      </c>
    </row>
    <row r="579" spans="1:34" x14ac:dyDescent="0.25">
      <c r="A579">
        <v>20800</v>
      </c>
      <c r="B579" t="s">
        <v>2879</v>
      </c>
      <c r="C579" t="s">
        <v>1727</v>
      </c>
      <c r="D579">
        <v>2015</v>
      </c>
      <c r="E579" t="s">
        <v>1128</v>
      </c>
      <c r="F579" s="8">
        <v>42026</v>
      </c>
      <c r="G579" s="1">
        <v>0.33333333333333331</v>
      </c>
      <c r="H579">
        <v>51</v>
      </c>
      <c r="I579" s="8">
        <v>42026</v>
      </c>
      <c r="J579" s="1">
        <v>0.68472222222222223</v>
      </c>
      <c r="K579">
        <v>51</v>
      </c>
      <c r="L579">
        <v>1</v>
      </c>
      <c r="M579" t="s">
        <v>2880</v>
      </c>
      <c r="O579" t="s">
        <v>15</v>
      </c>
      <c r="P579" t="s">
        <v>181</v>
      </c>
      <c r="Q579">
        <v>30708379456</v>
      </c>
      <c r="R579" t="s">
        <v>182</v>
      </c>
      <c r="S579" t="s">
        <v>183</v>
      </c>
      <c r="T579">
        <v>3304</v>
      </c>
      <c r="U579" t="s">
        <v>6</v>
      </c>
      <c r="V579" t="s">
        <v>7</v>
      </c>
      <c r="W579">
        <v>376</v>
      </c>
      <c r="X579">
        <v>4481488</v>
      </c>
      <c r="Z579">
        <v>9</v>
      </c>
      <c r="AA579">
        <v>42727</v>
      </c>
      <c r="AB579">
        <v>12818</v>
      </c>
      <c r="AC579">
        <v>0</v>
      </c>
      <c r="AD579">
        <v>30</v>
      </c>
      <c r="AE579">
        <v>716044</v>
      </c>
      <c r="AF579">
        <v>0</v>
      </c>
      <c r="AG579" t="s">
        <v>1213</v>
      </c>
      <c r="AH579" t="s">
        <v>101</v>
      </c>
    </row>
    <row r="580" spans="1:34" x14ac:dyDescent="0.25">
      <c r="A580">
        <v>20786</v>
      </c>
      <c r="B580" t="s">
        <v>2881</v>
      </c>
      <c r="C580">
        <v>710</v>
      </c>
      <c r="D580">
        <v>2014</v>
      </c>
      <c r="E580" t="s">
        <v>1128</v>
      </c>
      <c r="F580" s="8">
        <v>42025</v>
      </c>
      <c r="G580" s="1">
        <v>0.33333333333333331</v>
      </c>
      <c r="H580">
        <v>3464</v>
      </c>
      <c r="I580" s="8">
        <v>42026</v>
      </c>
      <c r="J580" s="1">
        <v>0.75</v>
      </c>
      <c r="K580">
        <v>3464</v>
      </c>
      <c r="L580">
        <v>1</v>
      </c>
      <c r="M580" t="s">
        <v>2882</v>
      </c>
      <c r="N580" t="s">
        <v>2883</v>
      </c>
      <c r="O580" t="s">
        <v>15</v>
      </c>
      <c r="P580" t="s">
        <v>2884</v>
      </c>
      <c r="Q580">
        <v>30708290498</v>
      </c>
      <c r="R580" t="s">
        <v>2885</v>
      </c>
      <c r="S580" t="s">
        <v>5</v>
      </c>
      <c r="T580">
        <v>3300</v>
      </c>
      <c r="U580" t="s">
        <v>6</v>
      </c>
      <c r="V580" t="s">
        <v>7</v>
      </c>
      <c r="W580">
        <v>3764</v>
      </c>
      <c r="X580">
        <v>573165</v>
      </c>
      <c r="Z580">
        <v>9</v>
      </c>
      <c r="AA580">
        <v>42727</v>
      </c>
      <c r="AB580">
        <v>119636</v>
      </c>
      <c r="AC580">
        <v>0</v>
      </c>
      <c r="AD580">
        <v>280</v>
      </c>
      <c r="AE580">
        <v>340203</v>
      </c>
      <c r="AF580">
        <v>0</v>
      </c>
      <c r="AG580" t="s">
        <v>1213</v>
      </c>
      <c r="AH580" t="s">
        <v>101</v>
      </c>
    </row>
    <row r="581" spans="1:34" x14ac:dyDescent="0.25">
      <c r="A581">
        <v>20783</v>
      </c>
      <c r="B581" t="s">
        <v>2793</v>
      </c>
      <c r="C581" t="s">
        <v>1770</v>
      </c>
      <c r="D581">
        <v>2014</v>
      </c>
      <c r="E581" t="s">
        <v>1128</v>
      </c>
      <c r="F581" s="8">
        <v>42025</v>
      </c>
      <c r="G581" s="1">
        <v>0.33333333333333331</v>
      </c>
      <c r="H581">
        <v>95283</v>
      </c>
      <c r="I581" s="8">
        <v>42025</v>
      </c>
      <c r="J581" s="1">
        <v>0.75</v>
      </c>
      <c r="K581">
        <v>95283</v>
      </c>
      <c r="L581">
        <v>1</v>
      </c>
      <c r="M581" t="s">
        <v>2886</v>
      </c>
      <c r="O581" t="s">
        <v>15</v>
      </c>
      <c r="P581" t="s">
        <v>2380</v>
      </c>
      <c r="Q581">
        <v>30711087164</v>
      </c>
      <c r="R581" t="s">
        <v>2381</v>
      </c>
      <c r="S581" t="s">
        <v>183</v>
      </c>
      <c r="U581" t="s">
        <v>6</v>
      </c>
      <c r="V581" t="s">
        <v>7</v>
      </c>
      <c r="W581">
        <v>376</v>
      </c>
      <c r="X581">
        <v>154641432</v>
      </c>
      <c r="Z581">
        <v>9</v>
      </c>
      <c r="AA581">
        <v>42727</v>
      </c>
      <c r="AB581">
        <v>128181</v>
      </c>
      <c r="AC581">
        <v>0</v>
      </c>
      <c r="AD581">
        <v>300</v>
      </c>
      <c r="AE581">
        <v>1943841</v>
      </c>
      <c r="AF581">
        <v>0</v>
      </c>
      <c r="AG581" t="s">
        <v>1213</v>
      </c>
      <c r="AH581" t="s">
        <v>1722</v>
      </c>
    </row>
    <row r="582" spans="1:34" x14ac:dyDescent="0.25">
      <c r="A582">
        <v>20780</v>
      </c>
      <c r="B582" t="s">
        <v>2887</v>
      </c>
      <c r="C582" t="s">
        <v>1887</v>
      </c>
      <c r="D582">
        <v>2014</v>
      </c>
      <c r="E582" t="s">
        <v>1128</v>
      </c>
      <c r="F582" s="8">
        <v>42024</v>
      </c>
      <c r="G582" s="1">
        <v>0.33333333333333331</v>
      </c>
      <c r="H582">
        <v>9951</v>
      </c>
      <c r="I582" s="8">
        <v>42025</v>
      </c>
      <c r="J582" s="1">
        <v>0.75</v>
      </c>
      <c r="K582">
        <v>9951</v>
      </c>
      <c r="L582">
        <v>1</v>
      </c>
      <c r="M582" t="s">
        <v>2888</v>
      </c>
      <c r="O582" t="s">
        <v>15</v>
      </c>
      <c r="P582" t="s">
        <v>2889</v>
      </c>
      <c r="Q582">
        <v>30644305623</v>
      </c>
      <c r="R582" t="s">
        <v>2890</v>
      </c>
      <c r="S582" t="s">
        <v>5</v>
      </c>
      <c r="T582">
        <v>3300</v>
      </c>
      <c r="U582" t="s">
        <v>6</v>
      </c>
      <c r="V582" t="s">
        <v>7</v>
      </c>
      <c r="W582">
        <v>376</v>
      </c>
      <c r="X582">
        <v>4458800</v>
      </c>
      <c r="Y582" t="s">
        <v>2891</v>
      </c>
      <c r="Z582">
        <v>9</v>
      </c>
      <c r="AA582">
        <v>42727</v>
      </c>
      <c r="AB582">
        <v>965630</v>
      </c>
      <c r="AC582">
        <v>0</v>
      </c>
      <c r="AD582">
        <v>2260</v>
      </c>
      <c r="AE582">
        <v>19432233</v>
      </c>
      <c r="AF582">
        <v>0</v>
      </c>
      <c r="AG582" t="s">
        <v>1213</v>
      </c>
      <c r="AH582" t="s">
        <v>101</v>
      </c>
    </row>
    <row r="583" spans="1:34" x14ac:dyDescent="0.25">
      <c r="A583">
        <v>20771</v>
      </c>
      <c r="B583" t="s">
        <v>2176</v>
      </c>
      <c r="C583" t="s">
        <v>1859</v>
      </c>
      <c r="D583">
        <v>2013</v>
      </c>
      <c r="E583" t="s">
        <v>1128</v>
      </c>
      <c r="F583" s="8">
        <v>42024</v>
      </c>
      <c r="G583" s="1">
        <v>0.33333333333333331</v>
      </c>
      <c r="H583">
        <v>23013</v>
      </c>
      <c r="I583" s="8">
        <v>42025</v>
      </c>
      <c r="J583" s="1">
        <v>0.75</v>
      </c>
      <c r="K583">
        <v>23013</v>
      </c>
      <c r="L583">
        <v>1</v>
      </c>
      <c r="M583" t="s">
        <v>2892</v>
      </c>
      <c r="O583" t="s">
        <v>15</v>
      </c>
      <c r="P583" t="s">
        <v>2180</v>
      </c>
      <c r="Q583">
        <v>30672367618</v>
      </c>
      <c r="R583" t="s">
        <v>2181</v>
      </c>
      <c r="S583" t="s">
        <v>5</v>
      </c>
      <c r="T583">
        <v>3300</v>
      </c>
      <c r="U583" t="s">
        <v>6</v>
      </c>
      <c r="V583" t="s">
        <v>7</v>
      </c>
      <c r="W583">
        <v>376</v>
      </c>
      <c r="X583">
        <v>154109196</v>
      </c>
      <c r="Z583">
        <v>9</v>
      </c>
      <c r="AA583">
        <v>42727</v>
      </c>
      <c r="AB583">
        <v>76909</v>
      </c>
      <c r="AC583">
        <v>761154</v>
      </c>
      <c r="AD583">
        <v>180</v>
      </c>
      <c r="AE583">
        <v>5836258</v>
      </c>
      <c r="AF583">
        <v>0</v>
      </c>
      <c r="AG583" t="s">
        <v>1213</v>
      </c>
      <c r="AH583" t="s">
        <v>101</v>
      </c>
    </row>
    <row r="584" spans="1:34" x14ac:dyDescent="0.25">
      <c r="A584">
        <v>20770</v>
      </c>
      <c r="B584" t="s">
        <v>2893</v>
      </c>
      <c r="C584" t="s">
        <v>1145</v>
      </c>
      <c r="D584">
        <v>2013</v>
      </c>
      <c r="E584" t="s">
        <v>1128</v>
      </c>
      <c r="F584" s="8">
        <v>42023</v>
      </c>
      <c r="G584" s="1">
        <v>0.66666666666666663</v>
      </c>
      <c r="H584">
        <v>21439</v>
      </c>
      <c r="I584" s="8">
        <v>42023</v>
      </c>
      <c r="J584" s="1">
        <v>0.72916666666666663</v>
      </c>
      <c r="K584">
        <v>21439</v>
      </c>
      <c r="L584">
        <v>1</v>
      </c>
      <c r="M584" t="s">
        <v>2894</v>
      </c>
      <c r="O584" t="s">
        <v>15</v>
      </c>
      <c r="P584" t="s">
        <v>2895</v>
      </c>
      <c r="Q584">
        <v>20107104306</v>
      </c>
      <c r="R584" t="s">
        <v>2896</v>
      </c>
      <c r="S584" t="s">
        <v>79</v>
      </c>
      <c r="T584">
        <v>3360</v>
      </c>
      <c r="U584" t="s">
        <v>6</v>
      </c>
      <c r="V584" t="s">
        <v>7</v>
      </c>
      <c r="W584">
        <v>3755</v>
      </c>
      <c r="X584">
        <v>421378</v>
      </c>
      <c r="Z584">
        <v>9</v>
      </c>
      <c r="AA584">
        <v>48471</v>
      </c>
      <c r="AB584">
        <v>300520</v>
      </c>
      <c r="AC584">
        <v>2595571</v>
      </c>
      <c r="AD584">
        <v>620</v>
      </c>
      <c r="AE584">
        <v>10022654</v>
      </c>
      <c r="AF584">
        <v>0</v>
      </c>
      <c r="AG584" t="s">
        <v>1213</v>
      </c>
      <c r="AH584" t="s">
        <v>10</v>
      </c>
    </row>
    <row r="585" spans="1:34" x14ac:dyDescent="0.25">
      <c r="A585">
        <v>20758</v>
      </c>
      <c r="B585" t="s">
        <v>1878</v>
      </c>
      <c r="C585" t="s">
        <v>1741</v>
      </c>
      <c r="D585">
        <v>2013</v>
      </c>
      <c r="E585" t="s">
        <v>1128</v>
      </c>
      <c r="F585" s="8">
        <v>42023</v>
      </c>
      <c r="G585" s="1">
        <v>0.33333333333333331</v>
      </c>
      <c r="H585">
        <v>433229</v>
      </c>
      <c r="I585" s="8">
        <v>42023</v>
      </c>
      <c r="J585" s="1">
        <v>0.75</v>
      </c>
      <c r="K585">
        <v>433229</v>
      </c>
      <c r="L585">
        <v>1</v>
      </c>
      <c r="M585" t="s">
        <v>2897</v>
      </c>
      <c r="O585" t="s">
        <v>15</v>
      </c>
      <c r="P585" t="s">
        <v>1879</v>
      </c>
      <c r="Q585">
        <v>20135581926</v>
      </c>
      <c r="R585" t="s">
        <v>1880</v>
      </c>
      <c r="S585" t="s">
        <v>5</v>
      </c>
      <c r="T585">
        <v>3300</v>
      </c>
      <c r="U585" t="s">
        <v>6</v>
      </c>
      <c r="V585" t="s">
        <v>7</v>
      </c>
      <c r="W585">
        <v>376</v>
      </c>
      <c r="X585">
        <v>4434457</v>
      </c>
      <c r="Z585">
        <v>9</v>
      </c>
      <c r="AA585">
        <v>42727</v>
      </c>
      <c r="AB585">
        <v>196544</v>
      </c>
      <c r="AC585">
        <v>0</v>
      </c>
      <c r="AD585">
        <v>460</v>
      </c>
      <c r="AE585">
        <v>893810</v>
      </c>
      <c r="AF585">
        <v>139644</v>
      </c>
      <c r="AG585" t="s">
        <v>1213</v>
      </c>
      <c r="AH585" t="s">
        <v>1722</v>
      </c>
    </row>
    <row r="586" spans="1:34" x14ac:dyDescent="0.25">
      <c r="A586">
        <v>20754</v>
      </c>
      <c r="B586" t="s">
        <v>2898</v>
      </c>
      <c r="C586" t="s">
        <v>1727</v>
      </c>
      <c r="D586">
        <v>2014</v>
      </c>
      <c r="E586" t="s">
        <v>1128</v>
      </c>
      <c r="F586" s="8">
        <v>42020</v>
      </c>
      <c r="G586" s="1">
        <v>0.33333333333333331</v>
      </c>
      <c r="H586">
        <v>750</v>
      </c>
      <c r="I586" s="8">
        <v>42020</v>
      </c>
      <c r="J586" s="1">
        <v>0.54166666666666663</v>
      </c>
      <c r="K586">
        <v>750</v>
      </c>
      <c r="L586">
        <v>1</v>
      </c>
      <c r="M586" t="s">
        <v>2899</v>
      </c>
      <c r="O586" t="s">
        <v>15</v>
      </c>
      <c r="P586" t="s">
        <v>861</v>
      </c>
      <c r="Q586">
        <v>30711981108</v>
      </c>
      <c r="R586" t="s">
        <v>862</v>
      </c>
      <c r="S586" t="s">
        <v>5</v>
      </c>
      <c r="T586">
        <v>3300</v>
      </c>
      <c r="U586" t="s">
        <v>6</v>
      </c>
      <c r="V586" t="s">
        <v>7</v>
      </c>
      <c r="W586">
        <v>376</v>
      </c>
      <c r="X586">
        <v>4455318</v>
      </c>
      <c r="Y586" t="s">
        <v>1455</v>
      </c>
      <c r="Z586">
        <v>9</v>
      </c>
      <c r="AA586">
        <v>42727</v>
      </c>
      <c r="AB586">
        <v>12818</v>
      </c>
      <c r="AC586">
        <v>0</v>
      </c>
      <c r="AD586">
        <v>30</v>
      </c>
      <c r="AE586">
        <v>358022</v>
      </c>
      <c r="AF586">
        <v>0</v>
      </c>
      <c r="AG586" t="s">
        <v>1213</v>
      </c>
      <c r="AH586" t="s">
        <v>101</v>
      </c>
    </row>
    <row r="587" spans="1:34" x14ac:dyDescent="0.25">
      <c r="A587">
        <v>20744</v>
      </c>
      <c r="B587" t="s">
        <v>2149</v>
      </c>
      <c r="C587" t="s">
        <v>2150</v>
      </c>
      <c r="D587">
        <v>2014</v>
      </c>
      <c r="E587" t="s">
        <v>1128</v>
      </c>
      <c r="F587" s="8">
        <v>42019</v>
      </c>
      <c r="G587" s="1">
        <v>0.33333333333333331</v>
      </c>
      <c r="H587">
        <v>20227</v>
      </c>
      <c r="I587" s="8">
        <v>42019</v>
      </c>
      <c r="J587" s="1">
        <v>0.7090277777777777</v>
      </c>
      <c r="K587">
        <v>20227</v>
      </c>
      <c r="L587">
        <v>1</v>
      </c>
      <c r="M587" t="s">
        <v>2746</v>
      </c>
      <c r="O587" t="s">
        <v>15</v>
      </c>
      <c r="P587" t="s">
        <v>181</v>
      </c>
      <c r="Q587">
        <v>30708379456</v>
      </c>
      <c r="R587" t="s">
        <v>182</v>
      </c>
      <c r="S587" t="s">
        <v>183</v>
      </c>
      <c r="T587">
        <v>3304</v>
      </c>
      <c r="U587" t="s">
        <v>6</v>
      </c>
      <c r="V587" t="s">
        <v>7</v>
      </c>
      <c r="W587">
        <v>376</v>
      </c>
      <c r="X587">
        <v>4481488</v>
      </c>
      <c r="Z587">
        <v>9</v>
      </c>
      <c r="AA587">
        <v>42727</v>
      </c>
      <c r="AB587">
        <v>81181</v>
      </c>
      <c r="AC587">
        <v>0</v>
      </c>
      <c r="AD587">
        <v>190</v>
      </c>
      <c r="AE587">
        <v>426258</v>
      </c>
      <c r="AF587">
        <v>0</v>
      </c>
      <c r="AG587" t="s">
        <v>1213</v>
      </c>
      <c r="AH587" t="s">
        <v>1722</v>
      </c>
    </row>
    <row r="588" spans="1:34" x14ac:dyDescent="0.25">
      <c r="A588">
        <v>20743</v>
      </c>
      <c r="B588" t="s">
        <v>2585</v>
      </c>
      <c r="C588" t="s">
        <v>2586</v>
      </c>
      <c r="D588">
        <v>2013</v>
      </c>
      <c r="E588" t="s">
        <v>1128</v>
      </c>
      <c r="F588" s="8">
        <v>42019</v>
      </c>
      <c r="G588" s="1">
        <v>0.33333333333333331</v>
      </c>
      <c r="H588">
        <v>86204</v>
      </c>
      <c r="I588" s="8">
        <v>42019</v>
      </c>
      <c r="J588" s="1">
        <v>0.70833333333333337</v>
      </c>
      <c r="K588">
        <v>86204</v>
      </c>
      <c r="L588">
        <v>1</v>
      </c>
      <c r="M588" t="s">
        <v>2900</v>
      </c>
      <c r="O588" t="s">
        <v>15</v>
      </c>
      <c r="P588" t="s">
        <v>2587</v>
      </c>
      <c r="Q588">
        <v>20140922359</v>
      </c>
      <c r="R588" t="s">
        <v>2588</v>
      </c>
      <c r="S588" t="s">
        <v>278</v>
      </c>
      <c r="T588">
        <v>3364</v>
      </c>
      <c r="U588" t="s">
        <v>6</v>
      </c>
      <c r="V588" t="s">
        <v>7</v>
      </c>
      <c r="W588">
        <v>3755</v>
      </c>
      <c r="X588">
        <v>461049</v>
      </c>
      <c r="Z588">
        <v>9</v>
      </c>
      <c r="AA588">
        <v>42727</v>
      </c>
      <c r="AB588">
        <v>93999</v>
      </c>
      <c r="AC588">
        <v>0</v>
      </c>
      <c r="AD588">
        <v>220</v>
      </c>
      <c r="AE588">
        <v>567184</v>
      </c>
      <c r="AF588">
        <v>139644</v>
      </c>
      <c r="AG588" t="s">
        <v>1213</v>
      </c>
      <c r="AH588" t="s">
        <v>1722</v>
      </c>
    </row>
    <row r="589" spans="1:34" x14ac:dyDescent="0.25">
      <c r="A589">
        <v>20738</v>
      </c>
      <c r="B589" t="s">
        <v>2234</v>
      </c>
      <c r="C589" t="s">
        <v>1777</v>
      </c>
      <c r="D589">
        <v>2014</v>
      </c>
      <c r="E589" t="s">
        <v>1128</v>
      </c>
      <c r="F589" s="8">
        <v>42019</v>
      </c>
      <c r="G589" s="1">
        <v>0.33333333333333331</v>
      </c>
      <c r="H589">
        <v>50544</v>
      </c>
      <c r="I589" s="8">
        <v>42019</v>
      </c>
      <c r="J589" s="1">
        <v>0.54166666666666663</v>
      </c>
      <c r="K589">
        <v>50544</v>
      </c>
      <c r="L589">
        <v>1</v>
      </c>
      <c r="M589" t="s">
        <v>2901</v>
      </c>
      <c r="O589" t="s">
        <v>15</v>
      </c>
      <c r="P589" t="s">
        <v>2236</v>
      </c>
      <c r="Q589">
        <v>33708321139</v>
      </c>
      <c r="R589" t="s">
        <v>2237</v>
      </c>
      <c r="S589" t="s">
        <v>45</v>
      </c>
      <c r="T589">
        <v>3370</v>
      </c>
      <c r="U589" t="s">
        <v>6</v>
      </c>
      <c r="V589" t="s">
        <v>7</v>
      </c>
      <c r="W589">
        <v>3757</v>
      </c>
      <c r="X589">
        <v>423777</v>
      </c>
      <c r="Z589">
        <v>9</v>
      </c>
      <c r="AA589">
        <v>42727</v>
      </c>
      <c r="AB589">
        <v>64091</v>
      </c>
      <c r="AC589">
        <v>0</v>
      </c>
      <c r="AD589">
        <v>150</v>
      </c>
      <c r="AE589">
        <v>2085656</v>
      </c>
      <c r="AF589">
        <v>0</v>
      </c>
      <c r="AG589" t="s">
        <v>1213</v>
      </c>
      <c r="AH589" t="s">
        <v>1722</v>
      </c>
    </row>
    <row r="590" spans="1:34" x14ac:dyDescent="0.25">
      <c r="A590">
        <v>20729</v>
      </c>
      <c r="B590" t="s">
        <v>2902</v>
      </c>
      <c r="C590" t="s">
        <v>2423</v>
      </c>
      <c r="D590">
        <v>2013</v>
      </c>
      <c r="E590" t="s">
        <v>1128</v>
      </c>
      <c r="F590" s="8">
        <v>42017</v>
      </c>
      <c r="G590" s="1">
        <v>0.625</v>
      </c>
      <c r="H590">
        <v>13380</v>
      </c>
      <c r="I590" s="8">
        <v>42017</v>
      </c>
      <c r="J590" s="1">
        <v>0.75</v>
      </c>
      <c r="K590">
        <v>13380</v>
      </c>
      <c r="L590">
        <v>1</v>
      </c>
      <c r="M590" t="s">
        <v>2746</v>
      </c>
      <c r="O590" t="s">
        <v>15</v>
      </c>
      <c r="P590" t="s">
        <v>181</v>
      </c>
      <c r="Q590">
        <v>30708379456</v>
      </c>
      <c r="R590" t="s">
        <v>182</v>
      </c>
      <c r="S590" t="s">
        <v>183</v>
      </c>
      <c r="T590">
        <v>3304</v>
      </c>
      <c r="U590" t="s">
        <v>6</v>
      </c>
      <c r="V590" t="s">
        <v>7</v>
      </c>
      <c r="W590">
        <v>376</v>
      </c>
      <c r="X590">
        <v>4481488</v>
      </c>
      <c r="Z590">
        <v>9</v>
      </c>
      <c r="AA590">
        <v>42727</v>
      </c>
      <c r="AB590">
        <v>81181</v>
      </c>
      <c r="AC590">
        <v>0</v>
      </c>
      <c r="AD590">
        <v>190</v>
      </c>
      <c r="AE590">
        <v>384738</v>
      </c>
      <c r="AF590">
        <v>0</v>
      </c>
      <c r="AG590" t="s">
        <v>1213</v>
      </c>
      <c r="AH590" t="s">
        <v>1722</v>
      </c>
    </row>
    <row r="591" spans="1:34" x14ac:dyDescent="0.25">
      <c r="A591">
        <v>20724</v>
      </c>
      <c r="B591" t="s">
        <v>2403</v>
      </c>
      <c r="C591" t="s">
        <v>1837</v>
      </c>
      <c r="D591">
        <v>2014</v>
      </c>
      <c r="E591" t="s">
        <v>1128</v>
      </c>
      <c r="F591" s="8">
        <v>42017</v>
      </c>
      <c r="G591" s="1">
        <v>0.375</v>
      </c>
      <c r="H591">
        <v>41151</v>
      </c>
      <c r="I591" s="8">
        <v>42017</v>
      </c>
      <c r="J591" s="1">
        <v>0.41666666666666669</v>
      </c>
      <c r="K591">
        <v>41151</v>
      </c>
      <c r="L591">
        <v>1</v>
      </c>
      <c r="M591" t="s">
        <v>2903</v>
      </c>
      <c r="O591" t="s">
        <v>15</v>
      </c>
      <c r="P591" t="s">
        <v>2395</v>
      </c>
      <c r="Q591">
        <v>30683247088</v>
      </c>
      <c r="R591" t="s">
        <v>2396</v>
      </c>
      <c r="S591" t="s">
        <v>5</v>
      </c>
      <c r="T591">
        <v>3300</v>
      </c>
      <c r="U591" t="s">
        <v>6</v>
      </c>
      <c r="V591" t="s">
        <v>7</v>
      </c>
      <c r="W591">
        <v>376</v>
      </c>
      <c r="X591">
        <v>4423190</v>
      </c>
      <c r="Z591">
        <v>9</v>
      </c>
      <c r="AA591">
        <v>42727</v>
      </c>
      <c r="AB591">
        <v>12818</v>
      </c>
      <c r="AC591">
        <v>0</v>
      </c>
      <c r="AD591">
        <v>30</v>
      </c>
      <c r="AE591">
        <v>147203</v>
      </c>
      <c r="AF591">
        <v>0</v>
      </c>
      <c r="AG591" t="s">
        <v>1213</v>
      </c>
      <c r="AH591" t="s">
        <v>1841</v>
      </c>
    </row>
    <row r="592" spans="1:34" x14ac:dyDescent="0.25">
      <c r="A592">
        <v>20721</v>
      </c>
      <c r="B592" t="s">
        <v>2023</v>
      </c>
      <c r="C592" t="s">
        <v>1741</v>
      </c>
      <c r="D592">
        <v>2013</v>
      </c>
      <c r="E592" t="s">
        <v>1128</v>
      </c>
      <c r="F592" s="8">
        <v>42017</v>
      </c>
      <c r="G592" s="1">
        <v>0.33333333333333331</v>
      </c>
      <c r="H592">
        <v>181396</v>
      </c>
      <c r="I592" s="8">
        <v>42017</v>
      </c>
      <c r="J592" s="1">
        <v>0.41666666666666669</v>
      </c>
      <c r="K592">
        <v>181396</v>
      </c>
      <c r="L592">
        <v>1</v>
      </c>
      <c r="M592" t="s">
        <v>2904</v>
      </c>
      <c r="O592" t="s">
        <v>15</v>
      </c>
      <c r="P592" t="s">
        <v>1983</v>
      </c>
      <c r="Q592">
        <v>20179522633</v>
      </c>
      <c r="R592" t="s">
        <v>1984</v>
      </c>
      <c r="S592" t="s">
        <v>803</v>
      </c>
      <c r="T592">
        <v>3334</v>
      </c>
      <c r="U592" t="s">
        <v>6</v>
      </c>
      <c r="V592" t="s">
        <v>7</v>
      </c>
      <c r="W592">
        <v>3743</v>
      </c>
      <c r="X592">
        <v>476384</v>
      </c>
      <c r="Y592" t="s">
        <v>1985</v>
      </c>
      <c r="Z592">
        <v>9</v>
      </c>
      <c r="AA592">
        <v>42727</v>
      </c>
      <c r="AB592">
        <v>217908</v>
      </c>
      <c r="AC592">
        <v>0</v>
      </c>
      <c r="AD592">
        <v>510</v>
      </c>
      <c r="AE592">
        <v>4868971</v>
      </c>
      <c r="AF592">
        <v>146250</v>
      </c>
      <c r="AG592" t="s">
        <v>1213</v>
      </c>
      <c r="AH592" t="s">
        <v>1722</v>
      </c>
    </row>
    <row r="593" spans="1:34" x14ac:dyDescent="0.25">
      <c r="A593">
        <v>20718</v>
      </c>
      <c r="B593" t="s">
        <v>2905</v>
      </c>
      <c r="C593" t="s">
        <v>1157</v>
      </c>
      <c r="D593">
        <v>2013</v>
      </c>
      <c r="E593" t="s">
        <v>1128</v>
      </c>
      <c r="F593" s="8">
        <v>42016</v>
      </c>
      <c r="G593" s="1">
        <v>0.36527777777777781</v>
      </c>
      <c r="H593">
        <v>25259</v>
      </c>
      <c r="I593" s="8">
        <v>42016</v>
      </c>
      <c r="J593" s="1">
        <v>0.70833333333333337</v>
      </c>
      <c r="K593">
        <v>25259</v>
      </c>
      <c r="L593">
        <v>1</v>
      </c>
      <c r="M593" t="s">
        <v>2906</v>
      </c>
      <c r="O593" t="s">
        <v>2</v>
      </c>
      <c r="P593" t="s">
        <v>2907</v>
      </c>
      <c r="Q593">
        <v>27983111</v>
      </c>
      <c r="R593" t="s">
        <v>2908</v>
      </c>
      <c r="S593" t="s">
        <v>5</v>
      </c>
      <c r="T593">
        <v>3300</v>
      </c>
      <c r="U593" t="s">
        <v>6</v>
      </c>
      <c r="V593" t="s">
        <v>7</v>
      </c>
      <c r="W593">
        <v>-376</v>
      </c>
      <c r="X593">
        <v>154504274</v>
      </c>
      <c r="Z593">
        <v>9</v>
      </c>
      <c r="AA593">
        <v>42727</v>
      </c>
      <c r="AB593">
        <v>217908</v>
      </c>
      <c r="AC593">
        <v>62920</v>
      </c>
      <c r="AD593">
        <v>510</v>
      </c>
      <c r="AE593">
        <v>877477</v>
      </c>
      <c r="AF593">
        <v>0</v>
      </c>
      <c r="AG593" t="s">
        <v>1213</v>
      </c>
      <c r="AH593" t="s">
        <v>10</v>
      </c>
    </row>
    <row r="594" spans="1:34" x14ac:dyDescent="0.25">
      <c r="A594">
        <v>20712</v>
      </c>
      <c r="B594" t="s">
        <v>2394</v>
      </c>
      <c r="C594" t="s">
        <v>1837</v>
      </c>
      <c r="D594">
        <v>2014</v>
      </c>
      <c r="E594" t="s">
        <v>1128</v>
      </c>
      <c r="F594" s="8">
        <v>42016</v>
      </c>
      <c r="G594" s="1">
        <v>0.36458333333333331</v>
      </c>
      <c r="H594">
        <v>40902</v>
      </c>
      <c r="I594" s="8">
        <v>42016</v>
      </c>
      <c r="J594" s="1">
        <v>0.5</v>
      </c>
      <c r="K594">
        <v>40902</v>
      </c>
      <c r="L594">
        <v>1</v>
      </c>
      <c r="M594" t="s">
        <v>2909</v>
      </c>
      <c r="O594" t="s">
        <v>15</v>
      </c>
      <c r="P594" t="s">
        <v>2395</v>
      </c>
      <c r="Q594">
        <v>30683247088</v>
      </c>
      <c r="R594" t="s">
        <v>2396</v>
      </c>
      <c r="S594" t="s">
        <v>5</v>
      </c>
      <c r="T594">
        <v>3300</v>
      </c>
      <c r="U594" t="s">
        <v>6</v>
      </c>
      <c r="V594" t="s">
        <v>7</v>
      </c>
      <c r="W594">
        <v>376</v>
      </c>
      <c r="X594">
        <v>4423190</v>
      </c>
      <c r="Z594">
        <v>9</v>
      </c>
      <c r="AA594">
        <v>42727</v>
      </c>
      <c r="AB594">
        <v>12818</v>
      </c>
      <c r="AC594">
        <v>0</v>
      </c>
      <c r="AD594">
        <v>30</v>
      </c>
      <c r="AE594">
        <v>147203</v>
      </c>
      <c r="AF594">
        <v>0</v>
      </c>
      <c r="AG594" t="s">
        <v>1213</v>
      </c>
      <c r="AH594" t="s">
        <v>1841</v>
      </c>
    </row>
    <row r="595" spans="1:34" x14ac:dyDescent="0.25">
      <c r="A595">
        <v>20699</v>
      </c>
      <c r="B595" t="s">
        <v>2343</v>
      </c>
      <c r="C595" t="s">
        <v>2117</v>
      </c>
      <c r="D595">
        <v>2014</v>
      </c>
      <c r="E595" t="s">
        <v>1128</v>
      </c>
      <c r="F595" s="8">
        <v>42012</v>
      </c>
      <c r="G595" s="1">
        <v>0.625</v>
      </c>
      <c r="H595">
        <v>122761</v>
      </c>
      <c r="I595" s="8">
        <v>42012</v>
      </c>
      <c r="J595" s="1">
        <v>0.70833333333333337</v>
      </c>
      <c r="K595">
        <v>122761</v>
      </c>
      <c r="L595">
        <v>1</v>
      </c>
      <c r="M595" t="s">
        <v>2910</v>
      </c>
      <c r="O595" t="s">
        <v>15</v>
      </c>
      <c r="P595" t="s">
        <v>1813</v>
      </c>
      <c r="Q595">
        <v>20124856567</v>
      </c>
      <c r="R595" t="s">
        <v>1814</v>
      </c>
      <c r="S595" t="s">
        <v>1815</v>
      </c>
      <c r="T595">
        <v>3342</v>
      </c>
      <c r="U595" t="s">
        <v>88</v>
      </c>
      <c r="V595" t="s">
        <v>7</v>
      </c>
      <c r="W595">
        <v>3757</v>
      </c>
      <c r="X595">
        <v>15672118</v>
      </c>
      <c r="Z595">
        <v>9</v>
      </c>
      <c r="AA595">
        <v>42727</v>
      </c>
      <c r="AB595">
        <v>25636</v>
      </c>
      <c r="AC595">
        <v>0</v>
      </c>
      <c r="AD595">
        <v>60</v>
      </c>
      <c r="AE595">
        <v>366773</v>
      </c>
      <c r="AF595">
        <v>0</v>
      </c>
      <c r="AG595" t="s">
        <v>1213</v>
      </c>
      <c r="AH595" t="s">
        <v>101</v>
      </c>
    </row>
    <row r="596" spans="1:34" x14ac:dyDescent="0.25">
      <c r="A596">
        <v>20698</v>
      </c>
      <c r="B596" t="s">
        <v>2416</v>
      </c>
      <c r="C596">
        <v>1418</v>
      </c>
      <c r="D596">
        <v>2014</v>
      </c>
      <c r="E596" t="s">
        <v>1128</v>
      </c>
      <c r="F596" s="8">
        <v>42012</v>
      </c>
      <c r="G596" s="1">
        <v>0.58333333333333337</v>
      </c>
      <c r="H596">
        <v>20237</v>
      </c>
      <c r="I596" s="8">
        <v>42012</v>
      </c>
      <c r="J596" s="1">
        <v>0.66666666666666663</v>
      </c>
      <c r="K596">
        <v>20237</v>
      </c>
      <c r="L596">
        <v>1</v>
      </c>
      <c r="M596" t="s">
        <v>2911</v>
      </c>
      <c r="O596" t="s">
        <v>15</v>
      </c>
      <c r="P596" t="s">
        <v>2395</v>
      </c>
      <c r="Q596">
        <v>30683247088</v>
      </c>
      <c r="R596" t="s">
        <v>2396</v>
      </c>
      <c r="S596" t="s">
        <v>5</v>
      </c>
      <c r="T596">
        <v>3300</v>
      </c>
      <c r="U596" t="s">
        <v>6</v>
      </c>
      <c r="V596" t="s">
        <v>7</v>
      </c>
      <c r="W596">
        <v>376</v>
      </c>
      <c r="X596">
        <v>4423190</v>
      </c>
      <c r="Z596">
        <v>9</v>
      </c>
      <c r="AA596">
        <v>42727</v>
      </c>
      <c r="AB596">
        <v>42727</v>
      </c>
      <c r="AC596">
        <v>0</v>
      </c>
      <c r="AD596">
        <v>100</v>
      </c>
      <c r="AE596">
        <v>147203</v>
      </c>
      <c r="AF596">
        <v>0</v>
      </c>
      <c r="AG596" t="s">
        <v>1213</v>
      </c>
      <c r="AH596" t="s">
        <v>1841</v>
      </c>
    </row>
    <row r="597" spans="1:34" x14ac:dyDescent="0.25">
      <c r="A597">
        <v>20690</v>
      </c>
      <c r="B597" t="s">
        <v>2493</v>
      </c>
      <c r="C597" t="s">
        <v>2130</v>
      </c>
      <c r="D597">
        <v>2013</v>
      </c>
      <c r="E597" t="s">
        <v>1128</v>
      </c>
      <c r="F597" s="8">
        <v>42011</v>
      </c>
      <c r="G597" s="1">
        <v>0.3743055555555555</v>
      </c>
      <c r="H597">
        <v>179152</v>
      </c>
      <c r="I597" s="8">
        <v>42011</v>
      </c>
      <c r="J597" s="1">
        <v>0.75</v>
      </c>
      <c r="K597">
        <v>179152</v>
      </c>
      <c r="L597">
        <v>1</v>
      </c>
      <c r="M597" t="s">
        <v>76</v>
      </c>
      <c r="O597" t="s">
        <v>15</v>
      </c>
      <c r="P597" t="s">
        <v>1929</v>
      </c>
      <c r="Q597">
        <v>30551314541</v>
      </c>
      <c r="R597" t="s">
        <v>1930</v>
      </c>
      <c r="S597" t="s">
        <v>1781</v>
      </c>
      <c r="T597">
        <v>1161</v>
      </c>
      <c r="U597" t="s">
        <v>117</v>
      </c>
      <c r="V597" t="s">
        <v>7</v>
      </c>
      <c r="W597" t="s">
        <v>118</v>
      </c>
      <c r="X597">
        <v>532376115</v>
      </c>
      <c r="Z597">
        <v>9</v>
      </c>
      <c r="AA597">
        <v>42727</v>
      </c>
      <c r="AB597">
        <v>64091</v>
      </c>
      <c r="AC597">
        <v>0</v>
      </c>
      <c r="AD597">
        <v>150</v>
      </c>
      <c r="AE597">
        <v>280024</v>
      </c>
      <c r="AF597">
        <v>418932</v>
      </c>
      <c r="AG597" t="s">
        <v>1213</v>
      </c>
      <c r="AH597" t="s">
        <v>101</v>
      </c>
    </row>
    <row r="598" spans="1:34" x14ac:dyDescent="0.25">
      <c r="A598">
        <v>20689</v>
      </c>
      <c r="B598" t="s">
        <v>2912</v>
      </c>
      <c r="C598" t="s">
        <v>1837</v>
      </c>
      <c r="D598">
        <v>2014</v>
      </c>
      <c r="E598" t="s">
        <v>1128</v>
      </c>
      <c r="F598" s="8">
        <v>42011</v>
      </c>
      <c r="G598" s="1">
        <v>0.625</v>
      </c>
      <c r="H598">
        <v>0</v>
      </c>
      <c r="I598" s="8">
        <v>42011</v>
      </c>
      <c r="J598" s="1">
        <v>0.64583333333333337</v>
      </c>
      <c r="K598">
        <v>0</v>
      </c>
      <c r="L598">
        <v>1</v>
      </c>
      <c r="M598" t="s">
        <v>2913</v>
      </c>
      <c r="O598" t="s">
        <v>15</v>
      </c>
      <c r="P598" t="s">
        <v>2914</v>
      </c>
      <c r="Q598">
        <v>30645773590</v>
      </c>
      <c r="R598" t="s">
        <v>2915</v>
      </c>
      <c r="S598" t="s">
        <v>5</v>
      </c>
      <c r="T598">
        <v>3300</v>
      </c>
      <c r="U598" t="s">
        <v>6</v>
      </c>
      <c r="V598" t="s">
        <v>7</v>
      </c>
      <c r="W598">
        <v>376</v>
      </c>
      <c r="X598">
        <v>4455522</v>
      </c>
      <c r="Z598">
        <v>9</v>
      </c>
      <c r="AA598">
        <v>42727</v>
      </c>
      <c r="AB598">
        <v>243544</v>
      </c>
      <c r="AC598">
        <v>0</v>
      </c>
      <c r="AD598">
        <v>570</v>
      </c>
      <c r="AE598">
        <v>1031869</v>
      </c>
      <c r="AF598">
        <v>0</v>
      </c>
      <c r="AG598" t="s">
        <v>1213</v>
      </c>
      <c r="AH598" t="s">
        <v>1841</v>
      </c>
    </row>
    <row r="599" spans="1:34" x14ac:dyDescent="0.25">
      <c r="A599">
        <v>20684</v>
      </c>
      <c r="B599" t="s">
        <v>1782</v>
      </c>
      <c r="C599" t="s">
        <v>1783</v>
      </c>
      <c r="D599">
        <v>2014</v>
      </c>
      <c r="E599" t="s">
        <v>1128</v>
      </c>
      <c r="F599" s="8">
        <v>42011</v>
      </c>
      <c r="G599" s="1">
        <v>0.47916666666666669</v>
      </c>
      <c r="H599">
        <v>64800</v>
      </c>
      <c r="I599" s="8">
        <v>42011</v>
      </c>
      <c r="J599" s="1">
        <v>0.5</v>
      </c>
      <c r="K599">
        <v>64800</v>
      </c>
      <c r="L599">
        <v>1</v>
      </c>
      <c r="M599" t="s">
        <v>2916</v>
      </c>
      <c r="O599" t="s">
        <v>15</v>
      </c>
      <c r="P599" t="s">
        <v>1787</v>
      </c>
      <c r="Q599">
        <v>20326117456</v>
      </c>
      <c r="R599" t="s">
        <v>1788</v>
      </c>
      <c r="S599" t="s">
        <v>5</v>
      </c>
      <c r="T599">
        <v>3300</v>
      </c>
      <c r="U599" t="s">
        <v>6</v>
      </c>
      <c r="V599" t="s">
        <v>7</v>
      </c>
      <c r="W599">
        <v>3751</v>
      </c>
      <c r="X599">
        <v>15405140</v>
      </c>
      <c r="Y599" t="s">
        <v>1455</v>
      </c>
      <c r="Z599">
        <v>9</v>
      </c>
      <c r="AA599">
        <v>42727</v>
      </c>
      <c r="AB599">
        <v>85454</v>
      </c>
      <c r="AC599">
        <v>0</v>
      </c>
      <c r="AD599">
        <v>200</v>
      </c>
      <c r="AE599">
        <v>631911</v>
      </c>
      <c r="AF599">
        <v>0</v>
      </c>
      <c r="AG599" t="s">
        <v>1213</v>
      </c>
      <c r="AH599" t="s">
        <v>101</v>
      </c>
    </row>
    <row r="600" spans="1:34" x14ac:dyDescent="0.25">
      <c r="A600">
        <v>20667</v>
      </c>
      <c r="B600" t="s">
        <v>2917</v>
      </c>
      <c r="C600" t="s">
        <v>2918</v>
      </c>
      <c r="D600">
        <v>2014</v>
      </c>
      <c r="E600" t="s">
        <v>1128</v>
      </c>
      <c r="F600" s="8">
        <v>42010</v>
      </c>
      <c r="G600" s="1">
        <v>0.33333333333333331</v>
      </c>
      <c r="H600">
        <v>40432</v>
      </c>
      <c r="I600" s="8">
        <v>42010</v>
      </c>
      <c r="J600" s="1">
        <v>0.41666666666666669</v>
      </c>
      <c r="K600">
        <v>40432</v>
      </c>
      <c r="L600">
        <v>1</v>
      </c>
      <c r="M600" t="s">
        <v>2919</v>
      </c>
      <c r="O600" t="s">
        <v>15</v>
      </c>
      <c r="P600" t="s">
        <v>2920</v>
      </c>
      <c r="Q600">
        <v>33688020889</v>
      </c>
      <c r="R600" t="s">
        <v>2921</v>
      </c>
      <c r="S600" t="s">
        <v>331</v>
      </c>
      <c r="T600">
        <v>3400</v>
      </c>
      <c r="U600" t="s">
        <v>88</v>
      </c>
      <c r="V600" t="s">
        <v>7</v>
      </c>
      <c r="W600">
        <v>2323</v>
      </c>
      <c r="X600">
        <v>59000</v>
      </c>
      <c r="Z600">
        <v>9</v>
      </c>
      <c r="AA600">
        <v>42727</v>
      </c>
      <c r="AB600">
        <v>42727</v>
      </c>
      <c r="AC600">
        <v>0</v>
      </c>
      <c r="AD600">
        <v>100</v>
      </c>
      <c r="AE600">
        <v>3596493</v>
      </c>
      <c r="AF600">
        <v>418932</v>
      </c>
      <c r="AG600" t="s">
        <v>1213</v>
      </c>
      <c r="AH600" t="s">
        <v>101</v>
      </c>
    </row>
    <row r="601" spans="1:34" x14ac:dyDescent="0.25">
      <c r="A601">
        <v>20662</v>
      </c>
      <c r="B601" t="s">
        <v>1868</v>
      </c>
      <c r="C601">
        <v>2636</v>
      </c>
      <c r="D601">
        <v>2014</v>
      </c>
      <c r="E601" t="s">
        <v>1128</v>
      </c>
      <c r="F601" s="8">
        <v>42009</v>
      </c>
      <c r="G601" s="1">
        <v>0.54166666666666663</v>
      </c>
      <c r="H601">
        <v>136195</v>
      </c>
      <c r="I601" s="8">
        <v>42009</v>
      </c>
      <c r="J601" s="1">
        <v>0.70833333333333337</v>
      </c>
      <c r="K601">
        <v>136195</v>
      </c>
      <c r="L601">
        <v>1</v>
      </c>
      <c r="M601" t="s">
        <v>2922</v>
      </c>
      <c r="O601" t="s">
        <v>15</v>
      </c>
      <c r="P601" t="s">
        <v>1733</v>
      </c>
      <c r="Q601">
        <v>30672447115</v>
      </c>
      <c r="R601" t="s">
        <v>1734</v>
      </c>
      <c r="S601" t="s">
        <v>45</v>
      </c>
      <c r="T601">
        <v>3370</v>
      </c>
      <c r="U601" t="s">
        <v>6</v>
      </c>
      <c r="V601" t="s">
        <v>7</v>
      </c>
      <c r="W601">
        <v>3757</v>
      </c>
      <c r="X601">
        <v>15460208</v>
      </c>
      <c r="Z601">
        <v>9</v>
      </c>
      <c r="AA601">
        <v>42727</v>
      </c>
      <c r="AB601">
        <v>170908</v>
      </c>
      <c r="AC601">
        <v>0</v>
      </c>
      <c r="AD601">
        <v>400</v>
      </c>
      <c r="AE601">
        <v>948368</v>
      </c>
      <c r="AF601">
        <v>432351</v>
      </c>
      <c r="AG601" t="s">
        <v>1213</v>
      </c>
      <c r="AH601" t="s">
        <v>101</v>
      </c>
    </row>
    <row r="602" spans="1:34" x14ac:dyDescent="0.25">
      <c r="A602">
        <v>20654</v>
      </c>
      <c r="B602" t="s">
        <v>2394</v>
      </c>
      <c r="C602" t="s">
        <v>1837</v>
      </c>
      <c r="D602">
        <v>2014</v>
      </c>
      <c r="E602" t="s">
        <v>1128</v>
      </c>
      <c r="F602" s="8">
        <v>42003</v>
      </c>
      <c r="G602" s="1">
        <v>0.33333333333333331</v>
      </c>
      <c r="H602">
        <v>40902</v>
      </c>
      <c r="I602" s="8">
        <v>42003</v>
      </c>
      <c r="J602" s="1">
        <v>0.45833333333333331</v>
      </c>
      <c r="K602">
        <v>40902</v>
      </c>
      <c r="L602">
        <v>1</v>
      </c>
      <c r="M602" t="s">
        <v>2923</v>
      </c>
      <c r="O602" t="s">
        <v>15</v>
      </c>
      <c r="P602" t="s">
        <v>2395</v>
      </c>
      <c r="Q602">
        <v>30683247088</v>
      </c>
      <c r="R602" t="s">
        <v>2396</v>
      </c>
      <c r="S602" t="s">
        <v>5</v>
      </c>
      <c r="T602">
        <v>3300</v>
      </c>
      <c r="U602" t="s">
        <v>6</v>
      </c>
      <c r="V602" t="s">
        <v>7</v>
      </c>
      <c r="W602">
        <v>376</v>
      </c>
      <c r="X602">
        <v>4423190</v>
      </c>
      <c r="Z602">
        <v>9</v>
      </c>
      <c r="AA602">
        <v>42727</v>
      </c>
      <c r="AB602">
        <v>21364</v>
      </c>
      <c r="AC602">
        <v>0</v>
      </c>
      <c r="AD602">
        <v>50</v>
      </c>
      <c r="AE602">
        <v>277206</v>
      </c>
      <c r="AF602">
        <v>0</v>
      </c>
      <c r="AG602" t="s">
        <v>1213</v>
      </c>
      <c r="AH602" t="s">
        <v>1841</v>
      </c>
    </row>
    <row r="603" spans="1:34" x14ac:dyDescent="0.25">
      <c r="A603">
        <v>20652</v>
      </c>
      <c r="B603" t="s">
        <v>2252</v>
      </c>
      <c r="C603" t="s">
        <v>1783</v>
      </c>
      <c r="D603">
        <v>2014</v>
      </c>
      <c r="E603" t="s">
        <v>1128</v>
      </c>
      <c r="F603" s="8">
        <v>42003</v>
      </c>
      <c r="G603" s="1">
        <v>0.33333333333333331</v>
      </c>
      <c r="H603">
        <v>94701</v>
      </c>
      <c r="I603" s="8">
        <v>42003</v>
      </c>
      <c r="J603" s="1">
        <v>0.66666666666666663</v>
      </c>
      <c r="K603">
        <v>94701</v>
      </c>
      <c r="L603">
        <v>1</v>
      </c>
      <c r="M603" t="s">
        <v>2924</v>
      </c>
      <c r="N603" t="s">
        <v>2925</v>
      </c>
      <c r="O603" t="s">
        <v>2926</v>
      </c>
      <c r="P603" t="s">
        <v>2160</v>
      </c>
      <c r="Q603">
        <v>27219826333</v>
      </c>
      <c r="R603" t="s">
        <v>2094</v>
      </c>
      <c r="S603" t="s">
        <v>142</v>
      </c>
      <c r="T603">
        <v>3315</v>
      </c>
      <c r="U603" t="s">
        <v>6</v>
      </c>
      <c r="V603" t="s">
        <v>7</v>
      </c>
      <c r="W603">
        <v>3754</v>
      </c>
      <c r="X603">
        <v>422155</v>
      </c>
      <c r="Z603">
        <v>9</v>
      </c>
      <c r="AA603">
        <v>42727</v>
      </c>
      <c r="AB603">
        <v>226453</v>
      </c>
      <c r="AC603">
        <v>0</v>
      </c>
      <c r="AD603">
        <v>530</v>
      </c>
      <c r="AE603">
        <v>400568</v>
      </c>
      <c r="AF603">
        <v>156680</v>
      </c>
      <c r="AG603" t="s">
        <v>1213</v>
      </c>
      <c r="AH603" t="s">
        <v>101</v>
      </c>
    </row>
    <row r="604" spans="1:34" x14ac:dyDescent="0.25">
      <c r="A604">
        <v>20648</v>
      </c>
      <c r="B604" t="s">
        <v>2898</v>
      </c>
      <c r="C604" t="s">
        <v>1727</v>
      </c>
      <c r="D604">
        <v>2014</v>
      </c>
      <c r="E604" t="s">
        <v>1128</v>
      </c>
      <c r="F604" s="8">
        <v>42002</v>
      </c>
      <c r="G604" s="1">
        <v>0.5</v>
      </c>
      <c r="H604">
        <v>750</v>
      </c>
      <c r="I604" s="8">
        <v>42002</v>
      </c>
      <c r="J604" s="1">
        <v>0.75</v>
      </c>
      <c r="K604">
        <v>750</v>
      </c>
      <c r="L604">
        <v>1</v>
      </c>
      <c r="M604" t="s">
        <v>2927</v>
      </c>
      <c r="O604" t="s">
        <v>15</v>
      </c>
      <c r="P604" t="s">
        <v>181</v>
      </c>
      <c r="Q604">
        <v>30708379456</v>
      </c>
      <c r="R604" t="s">
        <v>182</v>
      </c>
      <c r="S604" t="s">
        <v>183</v>
      </c>
      <c r="T604">
        <v>3304</v>
      </c>
      <c r="U604" t="s">
        <v>6</v>
      </c>
      <c r="V604" t="s">
        <v>7</v>
      </c>
      <c r="W604">
        <v>376</v>
      </c>
      <c r="X604">
        <v>4481488</v>
      </c>
      <c r="Z604">
        <v>9</v>
      </c>
      <c r="AA604">
        <v>42727</v>
      </c>
      <c r="AB604">
        <v>106818</v>
      </c>
      <c r="AC604">
        <v>0</v>
      </c>
      <c r="AD604">
        <v>250</v>
      </c>
      <c r="AE604">
        <v>422427</v>
      </c>
      <c r="AF604">
        <v>0</v>
      </c>
      <c r="AG604" t="s">
        <v>1213</v>
      </c>
      <c r="AH604" t="s">
        <v>101</v>
      </c>
    </row>
    <row r="605" spans="1:34" x14ac:dyDescent="0.25">
      <c r="A605">
        <v>20647</v>
      </c>
      <c r="B605" t="s">
        <v>2928</v>
      </c>
      <c r="C605" t="s">
        <v>2041</v>
      </c>
      <c r="D605">
        <v>2014</v>
      </c>
      <c r="E605" t="s">
        <v>1128</v>
      </c>
      <c r="F605" s="8">
        <v>42002</v>
      </c>
      <c r="G605" s="1">
        <v>0.45833333333333331</v>
      </c>
      <c r="H605">
        <v>326</v>
      </c>
      <c r="I605" s="8">
        <v>42002</v>
      </c>
      <c r="J605" s="1">
        <v>0.70833333333333337</v>
      </c>
      <c r="K605">
        <v>326</v>
      </c>
      <c r="L605">
        <v>1</v>
      </c>
      <c r="M605" t="s">
        <v>2929</v>
      </c>
      <c r="O605" t="s">
        <v>15</v>
      </c>
      <c r="P605" t="s">
        <v>2930</v>
      </c>
      <c r="Q605">
        <v>20271901683</v>
      </c>
      <c r="R605" t="s">
        <v>2931</v>
      </c>
      <c r="S605" t="s">
        <v>202</v>
      </c>
      <c r="T605">
        <v>3364</v>
      </c>
      <c r="U605" t="s">
        <v>6</v>
      </c>
      <c r="V605" t="s">
        <v>7</v>
      </c>
      <c r="W605">
        <v>3755</v>
      </c>
      <c r="X605">
        <v>15232234</v>
      </c>
      <c r="Z605">
        <v>9</v>
      </c>
      <c r="AA605">
        <v>42727</v>
      </c>
      <c r="AB605">
        <v>149545</v>
      </c>
      <c r="AC605">
        <v>0</v>
      </c>
      <c r="AD605">
        <v>350</v>
      </c>
      <c r="AE605">
        <v>83559</v>
      </c>
      <c r="AF605">
        <v>0</v>
      </c>
      <c r="AG605" t="s">
        <v>1213</v>
      </c>
      <c r="AH605" t="s">
        <v>1722</v>
      </c>
    </row>
    <row r="606" spans="1:34" x14ac:dyDescent="0.25">
      <c r="A606">
        <v>20633</v>
      </c>
      <c r="B606" t="s">
        <v>2932</v>
      </c>
      <c r="C606" t="s">
        <v>1770</v>
      </c>
      <c r="D606">
        <v>2012</v>
      </c>
      <c r="E606" t="s">
        <v>1128</v>
      </c>
      <c r="F606" s="8">
        <v>41996</v>
      </c>
      <c r="G606" s="1">
        <v>0.45833333333333331</v>
      </c>
      <c r="H606">
        <v>148000</v>
      </c>
      <c r="I606" s="8">
        <v>41996</v>
      </c>
      <c r="J606" s="1">
        <v>0.58402777777777781</v>
      </c>
      <c r="K606">
        <v>148000</v>
      </c>
      <c r="L606">
        <v>1</v>
      </c>
      <c r="M606" t="s">
        <v>2933</v>
      </c>
      <c r="O606" t="s">
        <v>15</v>
      </c>
      <c r="P606" t="s">
        <v>2336</v>
      </c>
      <c r="Q606">
        <v>30672502469</v>
      </c>
      <c r="R606" t="s">
        <v>2337</v>
      </c>
      <c r="S606" t="s">
        <v>45</v>
      </c>
      <c r="T606">
        <v>3370</v>
      </c>
      <c r="U606" t="s">
        <v>6</v>
      </c>
      <c r="V606" t="s">
        <v>7</v>
      </c>
      <c r="W606">
        <v>3757</v>
      </c>
      <c r="X606">
        <v>421140</v>
      </c>
      <c r="Z606">
        <v>9</v>
      </c>
      <c r="AA606">
        <v>42727</v>
      </c>
      <c r="AB606">
        <v>149545</v>
      </c>
      <c r="AC606">
        <v>0</v>
      </c>
      <c r="AD606">
        <v>350</v>
      </c>
      <c r="AE606">
        <v>1398676</v>
      </c>
      <c r="AF606">
        <v>0</v>
      </c>
      <c r="AG606" t="s">
        <v>1213</v>
      </c>
      <c r="AH606" t="s">
        <v>1722</v>
      </c>
    </row>
    <row r="607" spans="1:34" x14ac:dyDescent="0.25">
      <c r="A607">
        <v>20632</v>
      </c>
      <c r="B607" t="s">
        <v>2934</v>
      </c>
      <c r="C607" t="s">
        <v>1887</v>
      </c>
      <c r="D607">
        <v>2013</v>
      </c>
      <c r="E607" t="s">
        <v>1128</v>
      </c>
      <c r="F607" s="8">
        <v>41996</v>
      </c>
      <c r="G607" s="1">
        <v>0.33333333333333331</v>
      </c>
      <c r="H607">
        <v>139662</v>
      </c>
      <c r="I607" s="8">
        <v>41996</v>
      </c>
      <c r="J607" s="1">
        <v>0.4916666666666667</v>
      </c>
      <c r="K607">
        <v>139662</v>
      </c>
      <c r="L607">
        <v>1</v>
      </c>
      <c r="M607" t="s">
        <v>2935</v>
      </c>
      <c r="O607" t="s">
        <v>15</v>
      </c>
      <c r="P607" t="s">
        <v>36</v>
      </c>
      <c r="Q607">
        <v>30672358430</v>
      </c>
      <c r="R607" t="s">
        <v>37</v>
      </c>
      <c r="S607" t="s">
        <v>38</v>
      </c>
      <c r="T607">
        <v>3334</v>
      </c>
      <c r="U607" t="s">
        <v>6</v>
      </c>
      <c r="V607" t="s">
        <v>7</v>
      </c>
      <c r="W607">
        <v>3743</v>
      </c>
      <c r="X607">
        <v>491444</v>
      </c>
      <c r="Z607">
        <v>9</v>
      </c>
      <c r="AA607">
        <v>42727</v>
      </c>
      <c r="AB607">
        <v>410179</v>
      </c>
      <c r="AC607">
        <v>0</v>
      </c>
      <c r="AD607">
        <v>960</v>
      </c>
      <c r="AE607">
        <v>2026847</v>
      </c>
      <c r="AF607">
        <v>0</v>
      </c>
      <c r="AG607" t="s">
        <v>1213</v>
      </c>
      <c r="AH607" t="s">
        <v>101</v>
      </c>
    </row>
    <row r="608" spans="1:34" x14ac:dyDescent="0.25">
      <c r="A608">
        <v>20624</v>
      </c>
      <c r="B608" t="s">
        <v>1982</v>
      </c>
      <c r="C608" t="s">
        <v>1795</v>
      </c>
      <c r="D608">
        <v>2010</v>
      </c>
      <c r="E608" t="s">
        <v>1128</v>
      </c>
      <c r="F608" s="8">
        <v>41996</v>
      </c>
      <c r="G608" s="1">
        <v>0.33333333333333331</v>
      </c>
      <c r="H608">
        <v>90017</v>
      </c>
      <c r="I608" s="8">
        <v>41996</v>
      </c>
      <c r="J608" s="1">
        <v>0.58333333333333337</v>
      </c>
      <c r="K608">
        <v>90017</v>
      </c>
      <c r="L608">
        <v>1</v>
      </c>
      <c r="M608" t="s">
        <v>76</v>
      </c>
      <c r="O608" t="s">
        <v>15</v>
      </c>
      <c r="P608" t="s">
        <v>1983</v>
      </c>
      <c r="Q608">
        <v>20179522633</v>
      </c>
      <c r="R608" t="s">
        <v>1984</v>
      </c>
      <c r="S608" t="s">
        <v>803</v>
      </c>
      <c r="T608">
        <v>3334</v>
      </c>
      <c r="U608" t="s">
        <v>6</v>
      </c>
      <c r="V608" t="s">
        <v>7</v>
      </c>
      <c r="W608">
        <v>3743</v>
      </c>
      <c r="X608">
        <v>476384</v>
      </c>
      <c r="Y608" t="s">
        <v>1985</v>
      </c>
      <c r="Z608">
        <v>9</v>
      </c>
      <c r="AA608">
        <v>42727</v>
      </c>
      <c r="AB608">
        <v>106818</v>
      </c>
      <c r="AC608">
        <v>0</v>
      </c>
      <c r="AD608">
        <v>250</v>
      </c>
      <c r="AE608">
        <v>164612</v>
      </c>
      <c r="AF608">
        <v>71948</v>
      </c>
      <c r="AG608" t="s">
        <v>1213</v>
      </c>
      <c r="AH608" t="s">
        <v>1722</v>
      </c>
    </row>
    <row r="609" spans="1:34" x14ac:dyDescent="0.25">
      <c r="A609">
        <v>20621</v>
      </c>
      <c r="B609" t="s">
        <v>2345</v>
      </c>
      <c r="C609" s="9">
        <v>29.755555555555556</v>
      </c>
      <c r="D609">
        <v>2013</v>
      </c>
      <c r="E609" t="s">
        <v>1128</v>
      </c>
      <c r="F609" s="8">
        <v>41995</v>
      </c>
      <c r="G609" s="1">
        <v>0.33333333333333331</v>
      </c>
      <c r="H609">
        <v>168787</v>
      </c>
      <c r="I609" s="8">
        <v>41995</v>
      </c>
      <c r="J609" s="1">
        <v>0.72916666666666663</v>
      </c>
      <c r="K609">
        <v>168787</v>
      </c>
      <c r="L609">
        <v>1</v>
      </c>
      <c r="M609" t="s">
        <v>2936</v>
      </c>
      <c r="O609" t="s">
        <v>15</v>
      </c>
      <c r="P609" t="s">
        <v>1818</v>
      </c>
      <c r="Q609">
        <v>30708086726</v>
      </c>
      <c r="R609" t="s">
        <v>1819</v>
      </c>
      <c r="S609" t="s">
        <v>5</v>
      </c>
      <c r="T609">
        <v>3300</v>
      </c>
      <c r="U609" t="s">
        <v>6</v>
      </c>
      <c r="V609" t="s">
        <v>7</v>
      </c>
      <c r="W609">
        <v>376</v>
      </c>
      <c r="X609">
        <v>4441113</v>
      </c>
      <c r="Y609" t="s">
        <v>1820</v>
      </c>
      <c r="Z609">
        <v>9</v>
      </c>
      <c r="AA609">
        <v>42727</v>
      </c>
      <c r="AB609">
        <v>333271</v>
      </c>
      <c r="AC609">
        <v>0</v>
      </c>
      <c r="AD609">
        <v>780</v>
      </c>
      <c r="AE609">
        <v>1555592</v>
      </c>
      <c r="AF609">
        <v>156680</v>
      </c>
      <c r="AG609" t="s">
        <v>1213</v>
      </c>
      <c r="AH609" t="s">
        <v>101</v>
      </c>
    </row>
    <row r="610" spans="1:34" x14ac:dyDescent="0.25">
      <c r="A610">
        <v>20616</v>
      </c>
      <c r="B610" t="s">
        <v>2937</v>
      </c>
      <c r="C610" t="s">
        <v>2101</v>
      </c>
      <c r="D610">
        <v>2013</v>
      </c>
      <c r="E610" t="s">
        <v>1128</v>
      </c>
      <c r="F610" s="8">
        <v>41995</v>
      </c>
      <c r="G610" s="1">
        <v>0.375</v>
      </c>
      <c r="H610">
        <v>115990</v>
      </c>
      <c r="I610" s="8">
        <v>41996</v>
      </c>
      <c r="J610" s="1">
        <v>0.75</v>
      </c>
      <c r="K610">
        <v>115990</v>
      </c>
      <c r="L610">
        <v>1</v>
      </c>
      <c r="M610" t="s">
        <v>2938</v>
      </c>
      <c r="O610" t="s">
        <v>15</v>
      </c>
      <c r="P610" t="s">
        <v>1980</v>
      </c>
      <c r="Q610">
        <v>27934812552</v>
      </c>
      <c r="R610" t="s">
        <v>1981</v>
      </c>
      <c r="S610" t="s">
        <v>45</v>
      </c>
      <c r="T610">
        <v>3370</v>
      </c>
      <c r="U610" t="s">
        <v>6</v>
      </c>
      <c r="V610" t="s">
        <v>7</v>
      </c>
      <c r="W610">
        <v>3757</v>
      </c>
      <c r="X610">
        <v>421062</v>
      </c>
      <c r="Z610">
        <v>9</v>
      </c>
      <c r="AA610">
        <v>42727</v>
      </c>
      <c r="AB610">
        <v>299089</v>
      </c>
      <c r="AC610">
        <v>0</v>
      </c>
      <c r="AD610">
        <v>700</v>
      </c>
      <c r="AE610">
        <v>3135154</v>
      </c>
      <c r="AF610">
        <v>0</v>
      </c>
      <c r="AG610" t="s">
        <v>1213</v>
      </c>
      <c r="AH610" t="s">
        <v>1722</v>
      </c>
    </row>
    <row r="611" spans="1:34" x14ac:dyDescent="0.25">
      <c r="A611">
        <v>20607</v>
      </c>
      <c r="B611" t="s">
        <v>2939</v>
      </c>
      <c r="C611" t="s">
        <v>1160</v>
      </c>
      <c r="D611">
        <v>2007</v>
      </c>
      <c r="E611" t="s">
        <v>1128</v>
      </c>
      <c r="F611" s="8">
        <v>41991</v>
      </c>
      <c r="G611" s="1">
        <v>0.58333333333333337</v>
      </c>
      <c r="H611">
        <v>117764</v>
      </c>
      <c r="I611" s="8">
        <v>41991</v>
      </c>
      <c r="J611" s="1">
        <v>0.75</v>
      </c>
      <c r="K611">
        <v>117764</v>
      </c>
      <c r="L611">
        <v>1</v>
      </c>
      <c r="M611" t="s">
        <v>2940</v>
      </c>
      <c r="O611" t="s">
        <v>15</v>
      </c>
      <c r="P611" t="s">
        <v>987</v>
      </c>
      <c r="Q611">
        <v>20138298214</v>
      </c>
      <c r="R611" t="s">
        <v>988</v>
      </c>
      <c r="S611" t="s">
        <v>5</v>
      </c>
      <c r="T611">
        <v>3300</v>
      </c>
      <c r="U611" t="s">
        <v>6</v>
      </c>
      <c r="V611" t="s">
        <v>7</v>
      </c>
      <c r="W611">
        <v>3764</v>
      </c>
      <c r="X611">
        <v>456757</v>
      </c>
      <c r="Z611">
        <v>9</v>
      </c>
      <c r="AA611">
        <v>42727</v>
      </c>
      <c r="AB611">
        <v>1153629</v>
      </c>
      <c r="AC611">
        <v>0</v>
      </c>
      <c r="AD611">
        <v>2700</v>
      </c>
      <c r="AE611">
        <v>3355981</v>
      </c>
      <c r="AF611">
        <v>0</v>
      </c>
      <c r="AG611" t="s">
        <v>1213</v>
      </c>
      <c r="AH611" t="s">
        <v>10</v>
      </c>
    </row>
    <row r="612" spans="1:34" x14ac:dyDescent="0.25">
      <c r="A612">
        <v>20604</v>
      </c>
      <c r="B612" t="s">
        <v>1903</v>
      </c>
      <c r="C612" t="s">
        <v>1859</v>
      </c>
      <c r="D612">
        <v>2014</v>
      </c>
      <c r="E612" t="s">
        <v>1128</v>
      </c>
      <c r="F612" s="8">
        <v>41991</v>
      </c>
      <c r="G612" s="1">
        <v>0.54166666666666663</v>
      </c>
      <c r="H612">
        <v>54820</v>
      </c>
      <c r="I612" s="8">
        <v>41991</v>
      </c>
      <c r="J612" s="1">
        <v>0.66666666666666663</v>
      </c>
      <c r="K612">
        <v>54820</v>
      </c>
      <c r="L612">
        <v>1</v>
      </c>
      <c r="M612" t="s">
        <v>2941</v>
      </c>
      <c r="O612" t="s">
        <v>15</v>
      </c>
      <c r="P612" t="s">
        <v>1905</v>
      </c>
      <c r="Q612">
        <v>30672505743</v>
      </c>
      <c r="R612" t="s">
        <v>1906</v>
      </c>
      <c r="S612" t="s">
        <v>1907</v>
      </c>
      <c r="T612">
        <v>3334</v>
      </c>
      <c r="U612" t="s">
        <v>6</v>
      </c>
      <c r="V612" t="s">
        <v>7</v>
      </c>
      <c r="W612">
        <v>3743</v>
      </c>
      <c r="X612">
        <v>15400379</v>
      </c>
      <c r="Z612">
        <v>9</v>
      </c>
      <c r="AA612">
        <v>42727</v>
      </c>
      <c r="AB612">
        <v>47000</v>
      </c>
      <c r="AC612">
        <v>0</v>
      </c>
      <c r="AD612">
        <v>110</v>
      </c>
      <c r="AE612">
        <v>245740</v>
      </c>
      <c r="AF612">
        <v>0</v>
      </c>
      <c r="AG612" t="s">
        <v>1213</v>
      </c>
      <c r="AH612" t="s">
        <v>101</v>
      </c>
    </row>
    <row r="613" spans="1:34" x14ac:dyDescent="0.25">
      <c r="A613">
        <v>20602</v>
      </c>
      <c r="B613" t="s">
        <v>2942</v>
      </c>
      <c r="C613" t="s">
        <v>2031</v>
      </c>
      <c r="D613">
        <v>2004</v>
      </c>
      <c r="E613" t="s">
        <v>1128</v>
      </c>
      <c r="F613" s="8">
        <v>41991</v>
      </c>
      <c r="G613" s="1">
        <v>0.33333333333333331</v>
      </c>
      <c r="H613">
        <v>1650778</v>
      </c>
      <c r="I613" s="8">
        <v>41991</v>
      </c>
      <c r="J613" s="1">
        <v>0.54166666666666663</v>
      </c>
      <c r="K613">
        <v>1650778</v>
      </c>
      <c r="L613">
        <v>1</v>
      </c>
      <c r="M613" t="s">
        <v>2943</v>
      </c>
      <c r="O613" t="s">
        <v>15</v>
      </c>
      <c r="P613" t="s">
        <v>2944</v>
      </c>
      <c r="Q613">
        <v>30709899682</v>
      </c>
      <c r="R613" t="s">
        <v>2945</v>
      </c>
      <c r="S613" t="s">
        <v>2946</v>
      </c>
      <c r="T613">
        <v>5301</v>
      </c>
      <c r="U613" t="s">
        <v>2167</v>
      </c>
      <c r="V613" t="s">
        <v>7</v>
      </c>
      <c r="W613">
        <v>3476</v>
      </c>
      <c r="X613">
        <v>15600650</v>
      </c>
      <c r="Y613" t="s">
        <v>2947</v>
      </c>
      <c r="Z613">
        <v>9</v>
      </c>
      <c r="AA613">
        <v>42727</v>
      </c>
      <c r="AB613">
        <v>119636</v>
      </c>
      <c r="AC613">
        <v>0</v>
      </c>
      <c r="AD613">
        <v>280</v>
      </c>
      <c r="AE613">
        <v>571968</v>
      </c>
      <c r="AF613">
        <v>0</v>
      </c>
      <c r="AG613" t="s">
        <v>1213</v>
      </c>
      <c r="AH613" t="s">
        <v>101</v>
      </c>
    </row>
    <row r="614" spans="1:34" x14ac:dyDescent="0.25">
      <c r="A614">
        <v>20577</v>
      </c>
      <c r="B614" t="s">
        <v>2088</v>
      </c>
      <c r="C614" t="s">
        <v>2041</v>
      </c>
      <c r="D614">
        <v>2014</v>
      </c>
      <c r="E614" t="s">
        <v>1128</v>
      </c>
      <c r="F614" s="8">
        <v>41989</v>
      </c>
      <c r="G614" s="1">
        <v>0.33333333333333331</v>
      </c>
      <c r="H614">
        <v>31873</v>
      </c>
      <c r="I614" s="8">
        <v>41989</v>
      </c>
      <c r="J614" s="1">
        <v>0.70833333333333337</v>
      </c>
      <c r="K614">
        <v>31873</v>
      </c>
      <c r="L614">
        <v>1</v>
      </c>
      <c r="M614" t="s">
        <v>2948</v>
      </c>
      <c r="O614" t="s">
        <v>15</v>
      </c>
      <c r="P614" t="s">
        <v>2090</v>
      </c>
      <c r="Q614">
        <v>30708876166</v>
      </c>
      <c r="R614" t="s">
        <v>1973</v>
      </c>
      <c r="S614" t="s">
        <v>5</v>
      </c>
      <c r="T614">
        <v>3300</v>
      </c>
      <c r="U614" t="s">
        <v>6</v>
      </c>
      <c r="V614" t="s">
        <v>7</v>
      </c>
      <c r="W614">
        <v>376</v>
      </c>
      <c r="X614">
        <v>4482049</v>
      </c>
      <c r="Y614" t="s">
        <v>1455</v>
      </c>
      <c r="Z614">
        <v>9</v>
      </c>
      <c r="AA614">
        <v>42727</v>
      </c>
      <c r="AB614">
        <v>136726</v>
      </c>
      <c r="AC614">
        <v>0</v>
      </c>
      <c r="AD614">
        <v>320</v>
      </c>
      <c r="AE614">
        <v>366856</v>
      </c>
      <c r="AF614">
        <v>139644</v>
      </c>
      <c r="AG614" t="s">
        <v>1213</v>
      </c>
      <c r="AH614" t="s">
        <v>1722</v>
      </c>
    </row>
    <row r="615" spans="1:34" x14ac:dyDescent="0.25">
      <c r="A615">
        <v>20550</v>
      </c>
      <c r="B615" t="s">
        <v>1656</v>
      </c>
      <c r="C615" t="s">
        <v>1164</v>
      </c>
      <c r="D615">
        <v>2013</v>
      </c>
      <c r="E615" t="s">
        <v>1128</v>
      </c>
      <c r="F615" s="8">
        <v>41985</v>
      </c>
      <c r="G615" s="1">
        <v>0.4826388888888889</v>
      </c>
      <c r="H615">
        <v>19459</v>
      </c>
      <c r="I615" s="8">
        <v>41985</v>
      </c>
      <c r="J615" s="1">
        <v>0.4826388888888889</v>
      </c>
      <c r="K615">
        <v>19459</v>
      </c>
      <c r="L615">
        <v>1</v>
      </c>
      <c r="M615" t="s">
        <v>2949</v>
      </c>
      <c r="O615" t="s">
        <v>2</v>
      </c>
      <c r="P615" t="s">
        <v>573</v>
      </c>
      <c r="Q615">
        <v>14082888</v>
      </c>
      <c r="R615" t="s">
        <v>1657</v>
      </c>
      <c r="S615" t="s">
        <v>575</v>
      </c>
      <c r="T615">
        <v>3357</v>
      </c>
      <c r="U615" t="s">
        <v>6</v>
      </c>
      <c r="V615" t="s">
        <v>7</v>
      </c>
      <c r="W615">
        <v>3757</v>
      </c>
      <c r="X615">
        <v>15408549</v>
      </c>
      <c r="Y615" t="s">
        <v>1659</v>
      </c>
      <c r="Z615">
        <v>9</v>
      </c>
      <c r="AA615">
        <v>42727</v>
      </c>
      <c r="AB615">
        <v>12818</v>
      </c>
      <c r="AC615">
        <v>0</v>
      </c>
      <c r="AD615">
        <v>30</v>
      </c>
      <c r="AE615">
        <v>238774</v>
      </c>
      <c r="AF615">
        <v>0</v>
      </c>
      <c r="AG615" t="s">
        <v>1213</v>
      </c>
      <c r="AH615" t="s">
        <v>10</v>
      </c>
    </row>
    <row r="616" spans="1:34" x14ac:dyDescent="0.25">
      <c r="A616">
        <v>20546</v>
      </c>
      <c r="B616" t="s">
        <v>2950</v>
      </c>
      <c r="C616" t="s">
        <v>2305</v>
      </c>
      <c r="D616">
        <v>2014</v>
      </c>
      <c r="E616" t="s">
        <v>1128</v>
      </c>
      <c r="F616" s="8">
        <v>41984</v>
      </c>
      <c r="G616" s="1">
        <v>0.62013888888888891</v>
      </c>
      <c r="H616">
        <v>56622</v>
      </c>
      <c r="I616" s="8">
        <v>41984</v>
      </c>
      <c r="J616" s="1">
        <v>0.71458333333333324</v>
      </c>
      <c r="K616">
        <v>56622</v>
      </c>
      <c r="L616">
        <v>1</v>
      </c>
      <c r="M616" t="s">
        <v>2951</v>
      </c>
      <c r="O616" t="s">
        <v>15</v>
      </c>
      <c r="P616" t="s">
        <v>2952</v>
      </c>
      <c r="Q616">
        <v>30708024399</v>
      </c>
      <c r="R616" t="s">
        <v>2953</v>
      </c>
      <c r="S616" t="s">
        <v>2954</v>
      </c>
      <c r="T616">
        <v>6500</v>
      </c>
      <c r="U616" t="s">
        <v>117</v>
      </c>
      <c r="V616" t="s">
        <v>7</v>
      </c>
      <c r="W616">
        <v>2317</v>
      </c>
      <c r="X616">
        <v>15457547</v>
      </c>
      <c r="Z616">
        <v>9</v>
      </c>
      <c r="AA616">
        <v>42727</v>
      </c>
      <c r="AB616">
        <v>85454</v>
      </c>
      <c r="AC616">
        <v>0</v>
      </c>
      <c r="AD616">
        <v>200</v>
      </c>
      <c r="AE616">
        <v>97054</v>
      </c>
      <c r="AF616">
        <v>0</v>
      </c>
      <c r="AG616" t="s">
        <v>1213</v>
      </c>
      <c r="AH616" t="s">
        <v>101</v>
      </c>
    </row>
    <row r="617" spans="1:34" x14ac:dyDescent="0.25">
      <c r="A617">
        <v>20540</v>
      </c>
      <c r="B617" t="s">
        <v>1660</v>
      </c>
      <c r="C617" t="s">
        <v>1164</v>
      </c>
      <c r="D617">
        <v>2012</v>
      </c>
      <c r="E617" t="s">
        <v>1128</v>
      </c>
      <c r="F617" s="8">
        <v>41984</v>
      </c>
      <c r="G617" s="1">
        <v>0.70833333333333337</v>
      </c>
      <c r="H617">
        <v>46444</v>
      </c>
      <c r="I617" s="8">
        <v>41984</v>
      </c>
      <c r="J617" s="1">
        <v>0.75</v>
      </c>
      <c r="K617">
        <v>46444</v>
      </c>
      <c r="L617">
        <v>1</v>
      </c>
      <c r="M617" t="s">
        <v>2955</v>
      </c>
      <c r="O617" t="s">
        <v>15</v>
      </c>
      <c r="P617" t="s">
        <v>338</v>
      </c>
      <c r="Q617">
        <v>30698151796</v>
      </c>
      <c r="R617" t="s">
        <v>339</v>
      </c>
      <c r="S617" t="s">
        <v>340</v>
      </c>
      <c r="T617">
        <v>3376</v>
      </c>
      <c r="U617" t="s">
        <v>6</v>
      </c>
      <c r="V617" t="s">
        <v>7</v>
      </c>
      <c r="W617">
        <v>3757</v>
      </c>
      <c r="X617">
        <v>470355</v>
      </c>
      <c r="Y617" t="s">
        <v>1662</v>
      </c>
      <c r="Z617">
        <v>9</v>
      </c>
      <c r="AA617">
        <v>42727</v>
      </c>
      <c r="AB617">
        <v>1029721</v>
      </c>
      <c r="AC617">
        <v>44008</v>
      </c>
      <c r="AD617">
        <v>2410</v>
      </c>
      <c r="AE617">
        <v>35202211</v>
      </c>
      <c r="AF617">
        <v>0</v>
      </c>
      <c r="AG617" t="s">
        <v>1213</v>
      </c>
      <c r="AH617" t="s">
        <v>10</v>
      </c>
    </row>
    <row r="618" spans="1:34" x14ac:dyDescent="0.25">
      <c r="A618">
        <v>20535</v>
      </c>
      <c r="B618" t="s">
        <v>2956</v>
      </c>
      <c r="C618" t="s">
        <v>1887</v>
      </c>
      <c r="D618">
        <v>2012</v>
      </c>
      <c r="E618" t="s">
        <v>1128</v>
      </c>
      <c r="F618" s="8">
        <v>41984</v>
      </c>
      <c r="G618" s="1">
        <v>0.33333333333333331</v>
      </c>
      <c r="H618">
        <v>138980</v>
      </c>
      <c r="I618" s="8">
        <v>41984</v>
      </c>
      <c r="J618" s="1">
        <v>0.75</v>
      </c>
      <c r="K618">
        <v>138980</v>
      </c>
      <c r="L618">
        <v>1</v>
      </c>
      <c r="M618" t="s">
        <v>2957</v>
      </c>
      <c r="O618" t="s">
        <v>15</v>
      </c>
      <c r="P618" t="s">
        <v>36</v>
      </c>
      <c r="Q618">
        <v>30672358430</v>
      </c>
      <c r="R618" t="s">
        <v>37</v>
      </c>
      <c r="S618" t="s">
        <v>38</v>
      </c>
      <c r="T618">
        <v>3334</v>
      </c>
      <c r="U618" t="s">
        <v>6</v>
      </c>
      <c r="V618" t="s">
        <v>7</v>
      </c>
      <c r="W618">
        <v>3743</v>
      </c>
      <c r="X618">
        <v>491444</v>
      </c>
      <c r="Z618">
        <v>9</v>
      </c>
      <c r="AA618">
        <v>42727</v>
      </c>
      <c r="AB618">
        <v>85454</v>
      </c>
      <c r="AC618">
        <v>0</v>
      </c>
      <c r="AD618">
        <v>200</v>
      </c>
      <c r="AE618">
        <v>3468208</v>
      </c>
      <c r="AF618">
        <v>104742</v>
      </c>
      <c r="AG618" t="s">
        <v>1213</v>
      </c>
      <c r="AH618" t="s">
        <v>101</v>
      </c>
    </row>
    <row r="619" spans="1:34" x14ac:dyDescent="0.25">
      <c r="A619">
        <v>20534</v>
      </c>
      <c r="B619" t="s">
        <v>2958</v>
      </c>
      <c r="C619" t="s">
        <v>2959</v>
      </c>
      <c r="D619">
        <v>2013</v>
      </c>
      <c r="E619" t="s">
        <v>1128</v>
      </c>
      <c r="F619" s="8">
        <v>41984</v>
      </c>
      <c r="G619" s="1">
        <v>0.33333333333333331</v>
      </c>
      <c r="H619">
        <v>25535</v>
      </c>
      <c r="I619" s="8">
        <v>41984</v>
      </c>
      <c r="J619" s="1">
        <v>0.4381944444444445</v>
      </c>
      <c r="K619">
        <v>25535</v>
      </c>
      <c r="L619">
        <v>1</v>
      </c>
      <c r="M619" t="s">
        <v>2960</v>
      </c>
      <c r="O619" t="s">
        <v>15</v>
      </c>
      <c r="P619" t="s">
        <v>2961</v>
      </c>
      <c r="Q619">
        <v>30610466725</v>
      </c>
      <c r="R619" t="s">
        <v>2962</v>
      </c>
      <c r="S619" t="s">
        <v>38</v>
      </c>
      <c r="T619">
        <v>3334</v>
      </c>
      <c r="U619" t="s">
        <v>6</v>
      </c>
      <c r="V619" t="s">
        <v>7</v>
      </c>
      <c r="W619">
        <v>3743</v>
      </c>
      <c r="X619">
        <v>491015</v>
      </c>
      <c r="Y619" t="s">
        <v>2963</v>
      </c>
      <c r="Z619">
        <v>9</v>
      </c>
      <c r="AA619">
        <v>42727</v>
      </c>
      <c r="AB619">
        <v>64091</v>
      </c>
      <c r="AC619">
        <v>0</v>
      </c>
      <c r="AD619">
        <v>150</v>
      </c>
      <c r="AE619">
        <v>1136351</v>
      </c>
      <c r="AF619">
        <v>0</v>
      </c>
      <c r="AG619" t="s">
        <v>1213</v>
      </c>
      <c r="AH619" t="s">
        <v>101</v>
      </c>
    </row>
    <row r="620" spans="1:34" x14ac:dyDescent="0.25">
      <c r="A620">
        <v>20531</v>
      </c>
      <c r="B620" t="s">
        <v>1931</v>
      </c>
      <c r="C620" t="s">
        <v>1731</v>
      </c>
      <c r="D620">
        <v>2014</v>
      </c>
      <c r="E620" t="s">
        <v>1128</v>
      </c>
      <c r="F620" s="8">
        <v>41983</v>
      </c>
      <c r="G620" s="1">
        <v>0.63958333333333328</v>
      </c>
      <c r="H620">
        <v>125042</v>
      </c>
      <c r="I620" s="8">
        <v>41983</v>
      </c>
      <c r="J620" s="1">
        <v>0.75</v>
      </c>
      <c r="K620">
        <v>125042</v>
      </c>
      <c r="L620">
        <v>1</v>
      </c>
      <c r="M620" t="s">
        <v>2964</v>
      </c>
      <c r="O620" t="s">
        <v>15</v>
      </c>
      <c r="P620" t="s">
        <v>1932</v>
      </c>
      <c r="Q620">
        <v>30515637210</v>
      </c>
      <c r="R620" t="s">
        <v>1933</v>
      </c>
      <c r="S620" t="s">
        <v>5</v>
      </c>
      <c r="T620">
        <v>3300</v>
      </c>
      <c r="U620" t="s">
        <v>6</v>
      </c>
      <c r="V620" t="s">
        <v>7</v>
      </c>
      <c r="W620">
        <v>376</v>
      </c>
      <c r="X620">
        <v>4481240</v>
      </c>
      <c r="Z620">
        <v>9</v>
      </c>
      <c r="AA620">
        <v>42727</v>
      </c>
      <c r="AB620">
        <v>98272</v>
      </c>
      <c r="AC620">
        <v>0</v>
      </c>
      <c r="AD620">
        <v>230</v>
      </c>
      <c r="AE620">
        <v>1089064</v>
      </c>
      <c r="AF620">
        <v>0</v>
      </c>
      <c r="AG620" t="s">
        <v>1213</v>
      </c>
      <c r="AH620" t="s">
        <v>101</v>
      </c>
    </row>
    <row r="621" spans="1:34" x14ac:dyDescent="0.25">
      <c r="A621">
        <v>20495</v>
      </c>
      <c r="B621" t="s">
        <v>2403</v>
      </c>
      <c r="C621" t="s">
        <v>1837</v>
      </c>
      <c r="D621">
        <v>2014</v>
      </c>
      <c r="E621" t="s">
        <v>1128</v>
      </c>
      <c r="F621" s="8">
        <v>41975</v>
      </c>
      <c r="G621" s="1">
        <v>0.33333333333333331</v>
      </c>
      <c r="H621">
        <v>41151</v>
      </c>
      <c r="I621" s="8">
        <v>41975</v>
      </c>
      <c r="J621" s="1">
        <v>0.68472222222222223</v>
      </c>
      <c r="K621">
        <v>41151</v>
      </c>
      <c r="L621">
        <v>1</v>
      </c>
      <c r="M621" t="s">
        <v>2965</v>
      </c>
      <c r="O621" t="s">
        <v>15</v>
      </c>
      <c r="P621" t="s">
        <v>2395</v>
      </c>
      <c r="Q621">
        <v>30683247088</v>
      </c>
      <c r="R621" t="s">
        <v>2396</v>
      </c>
      <c r="S621" t="s">
        <v>5</v>
      </c>
      <c r="T621">
        <v>3300</v>
      </c>
      <c r="U621" t="s">
        <v>6</v>
      </c>
      <c r="V621" t="s">
        <v>7</v>
      </c>
      <c r="W621">
        <v>376</v>
      </c>
      <c r="X621">
        <v>4423190</v>
      </c>
      <c r="Z621">
        <v>9</v>
      </c>
      <c r="AA621">
        <v>42727</v>
      </c>
      <c r="AB621">
        <v>38454</v>
      </c>
      <c r="AC621">
        <v>0</v>
      </c>
      <c r="AD621">
        <v>90</v>
      </c>
      <c r="AE621">
        <v>147203</v>
      </c>
      <c r="AF621">
        <v>0</v>
      </c>
      <c r="AG621" t="s">
        <v>1213</v>
      </c>
      <c r="AH621" t="s">
        <v>1841</v>
      </c>
    </row>
    <row r="622" spans="1:34" x14ac:dyDescent="0.25">
      <c r="A622">
        <v>20492</v>
      </c>
      <c r="B622" t="s">
        <v>1652</v>
      </c>
      <c r="C622" t="s">
        <v>1172</v>
      </c>
      <c r="D622">
        <v>2013</v>
      </c>
      <c r="E622" t="s">
        <v>1128</v>
      </c>
      <c r="F622" s="8">
        <v>41975</v>
      </c>
      <c r="G622" s="1">
        <v>0.33333333333333331</v>
      </c>
      <c r="H622">
        <v>20694</v>
      </c>
      <c r="I622" s="8">
        <v>41975</v>
      </c>
      <c r="J622" s="1">
        <v>0.66666666666666663</v>
      </c>
      <c r="K622">
        <v>20694</v>
      </c>
      <c r="L622">
        <v>1</v>
      </c>
      <c r="M622" t="s">
        <v>2563</v>
      </c>
      <c r="O622" t="s">
        <v>2</v>
      </c>
      <c r="P622" t="s">
        <v>540</v>
      </c>
      <c r="Q622">
        <v>29989339</v>
      </c>
      <c r="R622" t="s">
        <v>1653</v>
      </c>
      <c r="S622" t="s">
        <v>5</v>
      </c>
      <c r="T622">
        <v>3300</v>
      </c>
      <c r="U622" t="s">
        <v>6</v>
      </c>
      <c r="V622" t="s">
        <v>7</v>
      </c>
      <c r="W622">
        <v>376</v>
      </c>
      <c r="X622">
        <v>154222777</v>
      </c>
      <c r="Z622">
        <v>9</v>
      </c>
      <c r="AA622">
        <v>48471</v>
      </c>
      <c r="AB622">
        <v>1221469</v>
      </c>
      <c r="AC622">
        <v>1618792</v>
      </c>
      <c r="AD622">
        <v>2520</v>
      </c>
      <c r="AE622">
        <v>7447515</v>
      </c>
      <c r="AF622">
        <v>0</v>
      </c>
      <c r="AG622" t="s">
        <v>1213</v>
      </c>
      <c r="AH622" t="s">
        <v>10</v>
      </c>
    </row>
    <row r="623" spans="1:34" x14ac:dyDescent="0.25">
      <c r="A623">
        <v>20489</v>
      </c>
      <c r="B623" t="s">
        <v>2097</v>
      </c>
      <c r="C623" t="s">
        <v>1770</v>
      </c>
      <c r="D623">
        <v>2013</v>
      </c>
      <c r="E623" t="s">
        <v>1128</v>
      </c>
      <c r="F623" s="8">
        <v>41975</v>
      </c>
      <c r="G623" s="1">
        <v>0.45277777777777778</v>
      </c>
      <c r="H623">
        <v>83495</v>
      </c>
      <c r="I623" s="8">
        <v>41975</v>
      </c>
      <c r="J623" s="1">
        <v>0.66666666666666663</v>
      </c>
      <c r="K623">
        <v>83495</v>
      </c>
      <c r="L623">
        <v>1</v>
      </c>
      <c r="M623" t="s">
        <v>2966</v>
      </c>
      <c r="O623" t="s">
        <v>15</v>
      </c>
      <c r="P623" t="s">
        <v>2098</v>
      </c>
      <c r="Q623">
        <v>20121183421</v>
      </c>
      <c r="R623" t="s">
        <v>2099</v>
      </c>
      <c r="S623" t="s">
        <v>5</v>
      </c>
      <c r="T623">
        <v>3300</v>
      </c>
      <c r="U623" t="s">
        <v>6</v>
      </c>
      <c r="V623" t="s">
        <v>7</v>
      </c>
      <c r="W623">
        <v>376</v>
      </c>
      <c r="X623">
        <v>154506113</v>
      </c>
      <c r="Z623">
        <v>9</v>
      </c>
      <c r="AA623">
        <v>42727</v>
      </c>
      <c r="AB623">
        <v>64091</v>
      </c>
      <c r="AC623">
        <v>0</v>
      </c>
      <c r="AD623">
        <v>150</v>
      </c>
      <c r="AE623">
        <v>1013809</v>
      </c>
      <c r="AF623">
        <v>0</v>
      </c>
      <c r="AG623" t="s">
        <v>1213</v>
      </c>
      <c r="AH623" t="s">
        <v>1722</v>
      </c>
    </row>
    <row r="624" spans="1:34" x14ac:dyDescent="0.25">
      <c r="A624">
        <v>20487</v>
      </c>
      <c r="B624" t="s">
        <v>2967</v>
      </c>
      <c r="C624" t="s">
        <v>2968</v>
      </c>
      <c r="D624">
        <v>2014</v>
      </c>
      <c r="E624" t="s">
        <v>1128</v>
      </c>
      <c r="F624" s="8">
        <v>41975</v>
      </c>
      <c r="G624" s="1">
        <v>0.33333333333333331</v>
      </c>
      <c r="H624">
        <v>5552</v>
      </c>
      <c r="I624" s="8">
        <v>41975</v>
      </c>
      <c r="J624" s="1">
        <v>0.66666666666666663</v>
      </c>
      <c r="K624">
        <v>5552</v>
      </c>
      <c r="L624">
        <v>1</v>
      </c>
      <c r="M624" t="s">
        <v>2969</v>
      </c>
      <c r="O624" t="s">
        <v>2</v>
      </c>
      <c r="P624" t="s">
        <v>2970</v>
      </c>
      <c r="Q624">
        <v>13421992</v>
      </c>
      <c r="R624" t="s">
        <v>2971</v>
      </c>
      <c r="S624" t="s">
        <v>675</v>
      </c>
      <c r="T624">
        <v>3302</v>
      </c>
      <c r="U624" t="s">
        <v>88</v>
      </c>
      <c r="V624" t="s">
        <v>7</v>
      </c>
      <c r="W624">
        <v>3743</v>
      </c>
      <c r="X624">
        <v>15667312</v>
      </c>
      <c r="Z624">
        <v>9</v>
      </c>
      <c r="AA624">
        <v>42727</v>
      </c>
      <c r="AB624">
        <v>59818</v>
      </c>
      <c r="AC624">
        <v>0</v>
      </c>
      <c r="AD624">
        <v>140</v>
      </c>
      <c r="AE624">
        <v>218098</v>
      </c>
      <c r="AF624">
        <v>0</v>
      </c>
      <c r="AG624" t="s">
        <v>1213</v>
      </c>
      <c r="AH624" t="s">
        <v>10</v>
      </c>
    </row>
    <row r="625" spans="1:34" x14ac:dyDescent="0.25">
      <c r="A625">
        <v>20470</v>
      </c>
      <c r="B625" t="s">
        <v>2932</v>
      </c>
      <c r="C625" t="s">
        <v>1770</v>
      </c>
      <c r="D625">
        <v>2012</v>
      </c>
      <c r="E625" t="s">
        <v>1128</v>
      </c>
      <c r="F625" s="8">
        <v>41972</v>
      </c>
      <c r="G625" s="1">
        <v>0.4909722222222222</v>
      </c>
      <c r="H625">
        <v>148000</v>
      </c>
      <c r="I625" s="8">
        <v>41972</v>
      </c>
      <c r="J625" s="1">
        <v>0.4909722222222222</v>
      </c>
      <c r="K625">
        <v>148000</v>
      </c>
      <c r="L625">
        <v>1</v>
      </c>
      <c r="M625" t="s">
        <v>2561</v>
      </c>
      <c r="O625" t="s">
        <v>15</v>
      </c>
      <c r="P625" t="s">
        <v>2336</v>
      </c>
      <c r="Q625">
        <v>30672502469</v>
      </c>
      <c r="R625" t="s">
        <v>2337</v>
      </c>
      <c r="S625" t="s">
        <v>45</v>
      </c>
      <c r="T625">
        <v>3370</v>
      </c>
      <c r="U625" t="s">
        <v>6</v>
      </c>
      <c r="V625" t="s">
        <v>7</v>
      </c>
      <c r="W625">
        <v>3757</v>
      </c>
      <c r="X625">
        <v>421140</v>
      </c>
      <c r="Z625">
        <v>9</v>
      </c>
      <c r="AA625">
        <v>42727</v>
      </c>
      <c r="AB625">
        <v>106818</v>
      </c>
      <c r="AC625">
        <v>0</v>
      </c>
      <c r="AD625">
        <v>250</v>
      </c>
      <c r="AE625">
        <v>209938</v>
      </c>
      <c r="AF625">
        <v>139644</v>
      </c>
      <c r="AG625" t="s">
        <v>1213</v>
      </c>
      <c r="AH625" t="s">
        <v>1722</v>
      </c>
    </row>
    <row r="626" spans="1:34" x14ac:dyDescent="0.25">
      <c r="A626">
        <v>20447</v>
      </c>
      <c r="B626" t="s">
        <v>2972</v>
      </c>
      <c r="C626" t="s">
        <v>1777</v>
      </c>
      <c r="D626">
        <v>2013</v>
      </c>
      <c r="E626" t="s">
        <v>1128</v>
      </c>
      <c r="F626" s="8">
        <v>41969</v>
      </c>
      <c r="G626" s="1">
        <v>0.375</v>
      </c>
      <c r="H626">
        <v>82774</v>
      </c>
      <c r="I626" s="8">
        <v>41969</v>
      </c>
      <c r="J626" s="1">
        <v>0.54166666666666663</v>
      </c>
      <c r="K626">
        <v>82774</v>
      </c>
      <c r="L626">
        <v>1</v>
      </c>
      <c r="M626" t="s">
        <v>2973</v>
      </c>
      <c r="O626" t="s">
        <v>15</v>
      </c>
      <c r="P626" t="s">
        <v>2000</v>
      </c>
      <c r="Q626">
        <v>30711633711</v>
      </c>
      <c r="R626" t="s">
        <v>2001</v>
      </c>
      <c r="S626" t="s">
        <v>45</v>
      </c>
      <c r="T626">
        <v>3370</v>
      </c>
      <c r="U626" t="s">
        <v>6</v>
      </c>
      <c r="V626" t="s">
        <v>7</v>
      </c>
      <c r="W626">
        <v>3757</v>
      </c>
      <c r="X626">
        <v>425750</v>
      </c>
      <c r="Z626">
        <v>9</v>
      </c>
      <c r="AA626">
        <v>42727</v>
      </c>
      <c r="AB626">
        <v>42727</v>
      </c>
      <c r="AC626">
        <v>0</v>
      </c>
      <c r="AD626">
        <v>100</v>
      </c>
      <c r="AE626">
        <v>126202</v>
      </c>
      <c r="AF626">
        <v>0</v>
      </c>
      <c r="AG626" t="s">
        <v>1213</v>
      </c>
      <c r="AH626" t="s">
        <v>1722</v>
      </c>
    </row>
    <row r="627" spans="1:34" x14ac:dyDescent="0.25">
      <c r="A627">
        <v>20444</v>
      </c>
      <c r="B627" t="s">
        <v>2974</v>
      </c>
      <c r="C627" t="s">
        <v>2511</v>
      </c>
      <c r="D627">
        <v>2012</v>
      </c>
      <c r="E627" t="s">
        <v>1128</v>
      </c>
      <c r="F627" s="8">
        <v>41968</v>
      </c>
      <c r="G627" s="1">
        <v>0.33333333333333331</v>
      </c>
      <c r="H627">
        <v>81608</v>
      </c>
      <c r="I627" s="8">
        <v>41968</v>
      </c>
      <c r="J627" s="1">
        <v>0.70833333333333337</v>
      </c>
      <c r="K627">
        <v>81608</v>
      </c>
      <c r="L627">
        <v>1</v>
      </c>
      <c r="M627" t="s">
        <v>76</v>
      </c>
      <c r="O627" t="s">
        <v>2</v>
      </c>
      <c r="P627" t="s">
        <v>2975</v>
      </c>
      <c r="Q627">
        <v>20334084</v>
      </c>
      <c r="R627" t="s">
        <v>2976</v>
      </c>
      <c r="S627" t="s">
        <v>1009</v>
      </c>
      <c r="T627">
        <v>3316</v>
      </c>
      <c r="U627" t="s">
        <v>6</v>
      </c>
      <c r="V627" t="s">
        <v>7</v>
      </c>
      <c r="W627">
        <v>376</v>
      </c>
      <c r="X627">
        <v>154767121</v>
      </c>
      <c r="Y627" t="s">
        <v>1455</v>
      </c>
      <c r="Z627">
        <v>9</v>
      </c>
      <c r="AA627">
        <v>42727</v>
      </c>
      <c r="AB627">
        <v>89727</v>
      </c>
      <c r="AC627">
        <v>0</v>
      </c>
      <c r="AD627">
        <v>210</v>
      </c>
      <c r="AE627">
        <v>164681</v>
      </c>
      <c r="AF627">
        <v>35253</v>
      </c>
      <c r="AG627" t="s">
        <v>1213</v>
      </c>
      <c r="AH627" t="s">
        <v>1722</v>
      </c>
    </row>
    <row r="628" spans="1:34" x14ac:dyDescent="0.25">
      <c r="A628">
        <v>20438</v>
      </c>
      <c r="B628" t="s">
        <v>2977</v>
      </c>
      <c r="C628" t="s">
        <v>2978</v>
      </c>
      <c r="D628">
        <v>2013</v>
      </c>
      <c r="E628" t="s">
        <v>1128</v>
      </c>
      <c r="F628" s="8">
        <v>41968</v>
      </c>
      <c r="G628" s="1">
        <v>0.33333333333333331</v>
      </c>
      <c r="H628">
        <v>25363</v>
      </c>
      <c r="I628" s="8">
        <v>41968</v>
      </c>
      <c r="J628" s="1">
        <v>0.40277777777777773</v>
      </c>
      <c r="K628">
        <v>25363</v>
      </c>
      <c r="L628">
        <v>1</v>
      </c>
      <c r="M628" t="s">
        <v>2979</v>
      </c>
      <c r="O628" t="s">
        <v>15</v>
      </c>
      <c r="P628" t="s">
        <v>2980</v>
      </c>
      <c r="Q628">
        <v>30709059021</v>
      </c>
      <c r="R628" t="s">
        <v>2981</v>
      </c>
      <c r="S628" t="s">
        <v>142</v>
      </c>
      <c r="T628">
        <v>3315</v>
      </c>
      <c r="U628" t="s">
        <v>6</v>
      </c>
      <c r="V628" t="s">
        <v>7</v>
      </c>
      <c r="W628">
        <v>3754</v>
      </c>
      <c r="X628">
        <v>420822</v>
      </c>
      <c r="Z628">
        <v>9</v>
      </c>
      <c r="AA628">
        <v>42727</v>
      </c>
      <c r="AB628">
        <v>76909</v>
      </c>
      <c r="AC628">
        <v>0</v>
      </c>
      <c r="AD628">
        <v>180</v>
      </c>
      <c r="AE628">
        <v>147169</v>
      </c>
      <c r="AF628">
        <v>0</v>
      </c>
      <c r="AG628" t="s">
        <v>1213</v>
      </c>
      <c r="AH628" t="s">
        <v>1722</v>
      </c>
    </row>
    <row r="629" spans="1:34" x14ac:dyDescent="0.25">
      <c r="A629">
        <v>20436</v>
      </c>
      <c r="B629" t="s">
        <v>2233</v>
      </c>
      <c r="C629" t="s">
        <v>2101</v>
      </c>
      <c r="D629">
        <v>2014</v>
      </c>
      <c r="E629" t="s">
        <v>1128</v>
      </c>
      <c r="F629" s="8">
        <v>41968</v>
      </c>
      <c r="G629" s="1">
        <v>0.33333333333333331</v>
      </c>
      <c r="H629">
        <v>80824</v>
      </c>
      <c r="I629" s="8">
        <v>41968</v>
      </c>
      <c r="J629" s="1">
        <v>0.75</v>
      </c>
      <c r="K629">
        <v>80824</v>
      </c>
      <c r="L629">
        <v>1</v>
      </c>
      <c r="M629" t="s">
        <v>2982</v>
      </c>
      <c r="O629" t="s">
        <v>15</v>
      </c>
      <c r="P629" t="s">
        <v>1980</v>
      </c>
      <c r="Q629">
        <v>27934812552</v>
      </c>
      <c r="R629" t="s">
        <v>1981</v>
      </c>
      <c r="S629" t="s">
        <v>45</v>
      </c>
      <c r="T629">
        <v>3370</v>
      </c>
      <c r="U629" t="s">
        <v>6</v>
      </c>
      <c r="V629" t="s">
        <v>7</v>
      </c>
      <c r="W629">
        <v>3757</v>
      </c>
      <c r="X629">
        <v>421062</v>
      </c>
      <c r="Z629">
        <v>9</v>
      </c>
      <c r="AA629">
        <v>42727</v>
      </c>
      <c r="AB629">
        <v>140999</v>
      </c>
      <c r="AC629">
        <v>241141</v>
      </c>
      <c r="AD629">
        <v>330</v>
      </c>
      <c r="AE629">
        <v>3369228</v>
      </c>
      <c r="AF629">
        <v>139644</v>
      </c>
      <c r="AG629" t="s">
        <v>1213</v>
      </c>
      <c r="AH629" t="s">
        <v>1722</v>
      </c>
    </row>
    <row r="630" spans="1:34" x14ac:dyDescent="0.25">
      <c r="A630">
        <v>20431</v>
      </c>
      <c r="B630" t="s">
        <v>2983</v>
      </c>
      <c r="C630">
        <v>1722</v>
      </c>
      <c r="D630">
        <v>2014</v>
      </c>
      <c r="E630" t="s">
        <v>1128</v>
      </c>
      <c r="F630" s="8">
        <v>41964</v>
      </c>
      <c r="G630" s="1">
        <v>0.47916666666666669</v>
      </c>
      <c r="H630">
        <v>1</v>
      </c>
      <c r="I630" s="8">
        <v>41964</v>
      </c>
      <c r="J630" s="1">
        <v>0.54166666666666663</v>
      </c>
      <c r="K630">
        <v>1</v>
      </c>
      <c r="L630">
        <v>1</v>
      </c>
      <c r="M630" t="s">
        <v>2984</v>
      </c>
      <c r="O630" t="s">
        <v>15</v>
      </c>
      <c r="P630" t="s">
        <v>2135</v>
      </c>
      <c r="Q630">
        <v>30571968734</v>
      </c>
      <c r="R630" t="s">
        <v>2136</v>
      </c>
      <c r="S630" t="s">
        <v>5</v>
      </c>
      <c r="T630">
        <v>3300</v>
      </c>
      <c r="U630" t="s">
        <v>6</v>
      </c>
      <c r="V630" t="s">
        <v>7</v>
      </c>
      <c r="W630">
        <v>376</v>
      </c>
      <c r="X630">
        <v>4402013</v>
      </c>
      <c r="Z630">
        <v>9</v>
      </c>
      <c r="AA630">
        <v>42727</v>
      </c>
      <c r="AB630">
        <v>42727</v>
      </c>
      <c r="AC630">
        <v>0</v>
      </c>
      <c r="AD630">
        <v>100</v>
      </c>
      <c r="AE630">
        <v>948699</v>
      </c>
      <c r="AF630">
        <v>0</v>
      </c>
      <c r="AG630" t="s">
        <v>1213</v>
      </c>
      <c r="AH630" t="s">
        <v>1841</v>
      </c>
    </row>
    <row r="631" spans="1:34" x14ac:dyDescent="0.25">
      <c r="A631">
        <v>20426</v>
      </c>
      <c r="B631" t="s">
        <v>1811</v>
      </c>
      <c r="C631" t="s">
        <v>1783</v>
      </c>
      <c r="D631">
        <v>2014</v>
      </c>
      <c r="E631" t="s">
        <v>1128</v>
      </c>
      <c r="F631" s="8">
        <v>41964</v>
      </c>
      <c r="G631" s="1">
        <v>0.33333333333333331</v>
      </c>
      <c r="H631">
        <v>155599</v>
      </c>
      <c r="I631" s="8">
        <v>41964</v>
      </c>
      <c r="J631" s="1">
        <v>0.47916666666666669</v>
      </c>
      <c r="K631">
        <v>155599</v>
      </c>
      <c r="L631">
        <v>1</v>
      </c>
      <c r="M631" t="s">
        <v>2985</v>
      </c>
      <c r="O631" t="s">
        <v>15</v>
      </c>
      <c r="P631" t="s">
        <v>1813</v>
      </c>
      <c r="Q631">
        <v>20124856567</v>
      </c>
      <c r="R631" t="s">
        <v>1814</v>
      </c>
      <c r="S631" t="s">
        <v>1815</v>
      </c>
      <c r="T631">
        <v>3342</v>
      </c>
      <c r="U631" t="s">
        <v>88</v>
      </c>
      <c r="V631" t="s">
        <v>7</v>
      </c>
      <c r="W631">
        <v>3757</v>
      </c>
      <c r="X631">
        <v>15672118</v>
      </c>
      <c r="Z631">
        <v>9</v>
      </c>
      <c r="AA631">
        <v>42727</v>
      </c>
      <c r="AB631">
        <v>209362</v>
      </c>
      <c r="AC631">
        <v>0</v>
      </c>
      <c r="AD631">
        <v>490</v>
      </c>
      <c r="AE631">
        <v>214993</v>
      </c>
      <c r="AF631">
        <v>330298</v>
      </c>
      <c r="AG631" t="s">
        <v>1213</v>
      </c>
      <c r="AH631" t="s">
        <v>101</v>
      </c>
    </row>
    <row r="632" spans="1:34" x14ac:dyDescent="0.25">
      <c r="A632">
        <v>20405</v>
      </c>
      <c r="B632" t="s">
        <v>2937</v>
      </c>
      <c r="C632" t="s">
        <v>2101</v>
      </c>
      <c r="D632">
        <v>2013</v>
      </c>
      <c r="E632" t="s">
        <v>1128</v>
      </c>
      <c r="F632" s="8">
        <v>41961</v>
      </c>
      <c r="G632" s="1">
        <v>0.33333333333333331</v>
      </c>
      <c r="H632">
        <v>115990</v>
      </c>
      <c r="I632" s="8">
        <v>41961</v>
      </c>
      <c r="J632" s="1">
        <v>0.45833333333333331</v>
      </c>
      <c r="K632">
        <v>115990</v>
      </c>
      <c r="L632">
        <v>1</v>
      </c>
      <c r="M632" t="s">
        <v>2986</v>
      </c>
      <c r="N632" t="s">
        <v>2987</v>
      </c>
      <c r="O632" t="s">
        <v>2988</v>
      </c>
      <c r="P632" t="s">
        <v>1980</v>
      </c>
      <c r="Q632">
        <v>27934812552</v>
      </c>
      <c r="R632" t="s">
        <v>1981</v>
      </c>
      <c r="S632" t="s">
        <v>45</v>
      </c>
      <c r="T632">
        <v>3370</v>
      </c>
      <c r="U632" t="s">
        <v>6</v>
      </c>
      <c r="V632" t="s">
        <v>7</v>
      </c>
      <c r="W632">
        <v>3757</v>
      </c>
      <c r="X632">
        <v>421062</v>
      </c>
      <c r="Z632">
        <v>9</v>
      </c>
      <c r="AA632">
        <v>42727</v>
      </c>
      <c r="AB632">
        <v>205090</v>
      </c>
      <c r="AC632">
        <v>0</v>
      </c>
      <c r="AD632">
        <v>480</v>
      </c>
      <c r="AE632">
        <v>271469</v>
      </c>
      <c r="AF632">
        <v>0</v>
      </c>
      <c r="AG632" t="s">
        <v>1213</v>
      </c>
      <c r="AH632" t="s">
        <v>1722</v>
      </c>
    </row>
    <row r="633" spans="1:34" x14ac:dyDescent="0.25">
      <c r="A633">
        <v>20403</v>
      </c>
      <c r="B633" t="s">
        <v>2598</v>
      </c>
      <c r="C633" t="s">
        <v>1970</v>
      </c>
      <c r="D633">
        <v>2014</v>
      </c>
      <c r="E633" t="s">
        <v>1128</v>
      </c>
      <c r="F633" s="8">
        <v>41961</v>
      </c>
      <c r="G633" s="1">
        <v>0.33333333333333331</v>
      </c>
      <c r="H633">
        <v>71108</v>
      </c>
      <c r="I633" s="8">
        <v>41961</v>
      </c>
      <c r="J633" s="1">
        <v>0.45833333333333331</v>
      </c>
      <c r="K633">
        <v>71108</v>
      </c>
      <c r="L633">
        <v>1</v>
      </c>
      <c r="M633" t="s">
        <v>2989</v>
      </c>
      <c r="O633" t="s">
        <v>15</v>
      </c>
      <c r="P633" t="s">
        <v>2599</v>
      </c>
      <c r="Q633">
        <v>27229004161</v>
      </c>
      <c r="R633" t="s">
        <v>2600</v>
      </c>
      <c r="S633" t="s">
        <v>202</v>
      </c>
      <c r="T633">
        <v>3364</v>
      </c>
      <c r="U633" t="s">
        <v>6</v>
      </c>
      <c r="V633" t="s">
        <v>7</v>
      </c>
      <c r="W633">
        <v>3755</v>
      </c>
      <c r="X633">
        <v>15690176</v>
      </c>
      <c r="Z633">
        <v>9</v>
      </c>
      <c r="AA633">
        <v>42727</v>
      </c>
      <c r="AB633">
        <v>98272</v>
      </c>
      <c r="AC633">
        <v>0</v>
      </c>
      <c r="AD633">
        <v>230</v>
      </c>
      <c r="AE633">
        <v>212465</v>
      </c>
      <c r="AF633">
        <v>139644</v>
      </c>
      <c r="AG633" t="s">
        <v>1213</v>
      </c>
      <c r="AH633" t="s">
        <v>1722</v>
      </c>
    </row>
    <row r="634" spans="1:34" x14ac:dyDescent="0.25">
      <c r="A634">
        <v>20394</v>
      </c>
      <c r="B634" t="s">
        <v>2990</v>
      </c>
      <c r="C634" t="s">
        <v>1837</v>
      </c>
      <c r="D634">
        <v>2013</v>
      </c>
      <c r="E634" t="s">
        <v>1128</v>
      </c>
      <c r="F634" s="8">
        <v>41957</v>
      </c>
      <c r="G634" s="1">
        <v>0.70833333333333337</v>
      </c>
      <c r="H634">
        <v>0</v>
      </c>
      <c r="I634" s="8">
        <v>41957</v>
      </c>
      <c r="J634" s="1">
        <v>0.65625</v>
      </c>
      <c r="K634">
        <v>0</v>
      </c>
      <c r="L634">
        <v>1</v>
      </c>
      <c r="M634" t="s">
        <v>2991</v>
      </c>
      <c r="O634" t="s">
        <v>15</v>
      </c>
      <c r="P634" t="s">
        <v>2135</v>
      </c>
      <c r="Q634">
        <v>30571968734</v>
      </c>
      <c r="R634" t="s">
        <v>2136</v>
      </c>
      <c r="S634" t="s">
        <v>5</v>
      </c>
      <c r="T634">
        <v>3300</v>
      </c>
      <c r="U634" t="s">
        <v>6</v>
      </c>
      <c r="V634" t="s">
        <v>7</v>
      </c>
      <c r="W634">
        <v>376</v>
      </c>
      <c r="X634">
        <v>4402013</v>
      </c>
      <c r="Z634">
        <v>9</v>
      </c>
      <c r="AA634">
        <v>42727</v>
      </c>
      <c r="AB634">
        <v>42727</v>
      </c>
      <c r="AC634">
        <v>0</v>
      </c>
      <c r="AD634">
        <v>100</v>
      </c>
      <c r="AE634">
        <v>1496560</v>
      </c>
      <c r="AF634">
        <v>69828</v>
      </c>
      <c r="AG634" t="s">
        <v>1213</v>
      </c>
      <c r="AH634" t="s">
        <v>101</v>
      </c>
    </row>
    <row r="635" spans="1:34" x14ac:dyDescent="0.25">
      <c r="A635">
        <v>20391</v>
      </c>
      <c r="B635" t="s">
        <v>1708</v>
      </c>
      <c r="C635" t="s">
        <v>1183</v>
      </c>
      <c r="D635">
        <v>2013</v>
      </c>
      <c r="E635" t="s">
        <v>1128</v>
      </c>
      <c r="F635" s="8">
        <v>41957</v>
      </c>
      <c r="G635" s="1">
        <v>0.41875000000000001</v>
      </c>
      <c r="H635">
        <v>23106</v>
      </c>
      <c r="I635" s="8">
        <v>41957</v>
      </c>
      <c r="J635" s="1">
        <v>0.41875000000000001</v>
      </c>
      <c r="K635">
        <v>23106</v>
      </c>
      <c r="L635">
        <v>1</v>
      </c>
      <c r="M635" t="s">
        <v>2992</v>
      </c>
      <c r="N635" t="s">
        <v>2993</v>
      </c>
      <c r="O635" t="s">
        <v>2994</v>
      </c>
      <c r="P635" t="s">
        <v>188</v>
      </c>
      <c r="Q635">
        <v>20286756140</v>
      </c>
      <c r="R635" t="s">
        <v>1709</v>
      </c>
      <c r="S635" t="s">
        <v>5</v>
      </c>
      <c r="T635">
        <v>3300</v>
      </c>
      <c r="U635" t="s">
        <v>6</v>
      </c>
      <c r="V635" t="s">
        <v>7</v>
      </c>
      <c r="W635">
        <v>376</v>
      </c>
      <c r="X635">
        <v>154630523</v>
      </c>
      <c r="Z635">
        <v>9</v>
      </c>
      <c r="AA635">
        <v>42727</v>
      </c>
      <c r="AB635">
        <v>316180</v>
      </c>
      <c r="AC635">
        <v>0</v>
      </c>
      <c r="AD635">
        <v>740</v>
      </c>
      <c r="AE635">
        <v>2224473</v>
      </c>
      <c r="AF635">
        <v>0</v>
      </c>
      <c r="AG635" t="s">
        <v>1213</v>
      </c>
      <c r="AH635" t="s">
        <v>10</v>
      </c>
    </row>
    <row r="636" spans="1:34" x14ac:dyDescent="0.25">
      <c r="A636">
        <v>20387</v>
      </c>
      <c r="B636" t="s">
        <v>2995</v>
      </c>
      <c r="C636" t="s">
        <v>2031</v>
      </c>
      <c r="D636">
        <v>2009</v>
      </c>
      <c r="E636" t="s">
        <v>1128</v>
      </c>
      <c r="F636" s="8">
        <v>41957</v>
      </c>
      <c r="G636" s="1">
        <v>0.33333333333333331</v>
      </c>
      <c r="H636">
        <v>608372</v>
      </c>
      <c r="I636" s="8">
        <v>41957</v>
      </c>
      <c r="J636" s="1">
        <v>0.70833333333333337</v>
      </c>
      <c r="K636">
        <v>608372</v>
      </c>
      <c r="L636">
        <v>1</v>
      </c>
      <c r="M636" t="s">
        <v>2996</v>
      </c>
      <c r="O636" t="s">
        <v>15</v>
      </c>
      <c r="P636" t="s">
        <v>2997</v>
      </c>
      <c r="Q636">
        <v>20231907212</v>
      </c>
      <c r="R636" t="s">
        <v>2998</v>
      </c>
      <c r="S636" t="s">
        <v>2999</v>
      </c>
      <c r="T636">
        <v>3100</v>
      </c>
      <c r="U636" t="s">
        <v>729</v>
      </c>
      <c r="V636" t="s">
        <v>7</v>
      </c>
      <c r="W636">
        <v>343</v>
      </c>
      <c r="X636">
        <v>15621364</v>
      </c>
      <c r="Z636">
        <v>9</v>
      </c>
      <c r="AA636">
        <v>42727</v>
      </c>
      <c r="AB636">
        <v>153817</v>
      </c>
      <c r="AC636">
        <v>0</v>
      </c>
      <c r="AD636">
        <v>360</v>
      </c>
      <c r="AE636">
        <v>593860</v>
      </c>
      <c r="AF636">
        <v>0</v>
      </c>
      <c r="AG636" t="s">
        <v>1213</v>
      </c>
      <c r="AH636" t="s">
        <v>101</v>
      </c>
    </row>
    <row r="637" spans="1:34" x14ac:dyDescent="0.25">
      <c r="A637">
        <v>20380</v>
      </c>
      <c r="B637" t="s">
        <v>3000</v>
      </c>
      <c r="C637" t="s">
        <v>1837</v>
      </c>
      <c r="D637">
        <v>2014</v>
      </c>
      <c r="E637" t="s">
        <v>1128</v>
      </c>
      <c r="F637" s="8">
        <v>41956</v>
      </c>
      <c r="G637" s="1">
        <v>0.36458333333333331</v>
      </c>
      <c r="H637">
        <v>45871</v>
      </c>
      <c r="I637" s="8">
        <v>41956</v>
      </c>
      <c r="J637" s="1">
        <v>0.43124999999999997</v>
      </c>
      <c r="K637">
        <v>45871</v>
      </c>
      <c r="L637">
        <v>1</v>
      </c>
      <c r="M637" t="s">
        <v>2880</v>
      </c>
      <c r="O637" t="s">
        <v>15</v>
      </c>
      <c r="P637" t="s">
        <v>2395</v>
      </c>
      <c r="Q637">
        <v>30683247088</v>
      </c>
      <c r="R637" t="s">
        <v>2396</v>
      </c>
      <c r="S637" t="s">
        <v>5</v>
      </c>
      <c r="T637">
        <v>3300</v>
      </c>
      <c r="U637" t="s">
        <v>6</v>
      </c>
      <c r="V637" t="s">
        <v>7</v>
      </c>
      <c r="W637">
        <v>376</v>
      </c>
      <c r="X637">
        <v>4423190</v>
      </c>
      <c r="Z637">
        <v>9</v>
      </c>
      <c r="AA637">
        <v>42727</v>
      </c>
      <c r="AB637">
        <v>12818</v>
      </c>
      <c r="AC637">
        <v>0</v>
      </c>
      <c r="AD637">
        <v>30</v>
      </c>
      <c r="AE637">
        <v>476657</v>
      </c>
      <c r="AF637">
        <v>0</v>
      </c>
      <c r="AG637" t="s">
        <v>1213</v>
      </c>
      <c r="AH637" t="s">
        <v>1841</v>
      </c>
    </row>
    <row r="638" spans="1:34" x14ac:dyDescent="0.25">
      <c r="A638">
        <v>20374</v>
      </c>
      <c r="B638" t="s">
        <v>2129</v>
      </c>
      <c r="C638" t="s">
        <v>2130</v>
      </c>
      <c r="D638">
        <v>2013</v>
      </c>
      <c r="E638" t="s">
        <v>1128</v>
      </c>
      <c r="F638" s="8">
        <v>41955</v>
      </c>
      <c r="G638" s="1">
        <v>0.58333333333333337</v>
      </c>
      <c r="H638">
        <v>212132</v>
      </c>
      <c r="I638" s="8">
        <v>41955</v>
      </c>
      <c r="J638" s="1">
        <v>0.70833333333333337</v>
      </c>
      <c r="K638">
        <v>212132</v>
      </c>
      <c r="L638">
        <v>1</v>
      </c>
      <c r="M638" t="s">
        <v>76</v>
      </c>
      <c r="O638" t="s">
        <v>15</v>
      </c>
      <c r="P638" t="s">
        <v>1929</v>
      </c>
      <c r="Q638">
        <v>30551314541</v>
      </c>
      <c r="R638" t="s">
        <v>1930</v>
      </c>
      <c r="S638" t="s">
        <v>1781</v>
      </c>
      <c r="T638">
        <v>1161</v>
      </c>
      <c r="U638" t="s">
        <v>117</v>
      </c>
      <c r="V638" t="s">
        <v>7</v>
      </c>
      <c r="W638" t="s">
        <v>118</v>
      </c>
      <c r="X638">
        <v>532376115</v>
      </c>
      <c r="Z638">
        <v>9</v>
      </c>
      <c r="AA638">
        <v>42727</v>
      </c>
      <c r="AB638">
        <v>93999</v>
      </c>
      <c r="AC638">
        <v>0</v>
      </c>
      <c r="AD638">
        <v>220</v>
      </c>
      <c r="AE638">
        <v>486707</v>
      </c>
      <c r="AF638">
        <v>418932</v>
      </c>
      <c r="AG638" t="s">
        <v>1213</v>
      </c>
      <c r="AH638" t="s">
        <v>101</v>
      </c>
    </row>
    <row r="639" spans="1:34" x14ac:dyDescent="0.25">
      <c r="A639">
        <v>20371</v>
      </c>
      <c r="B639" t="s">
        <v>3001</v>
      </c>
      <c r="C639" t="s">
        <v>1887</v>
      </c>
      <c r="D639">
        <v>2014</v>
      </c>
      <c r="E639" t="s">
        <v>1128</v>
      </c>
      <c r="F639" s="8">
        <v>41955</v>
      </c>
      <c r="G639" s="1">
        <v>0.70833333333333337</v>
      </c>
      <c r="H639">
        <v>0</v>
      </c>
      <c r="I639" s="8">
        <v>41955</v>
      </c>
      <c r="J639" s="1">
        <v>0.4284722222222222</v>
      </c>
      <c r="K639">
        <v>0</v>
      </c>
      <c r="L639">
        <v>1</v>
      </c>
      <c r="M639" t="s">
        <v>3002</v>
      </c>
      <c r="O639" t="s">
        <v>2</v>
      </c>
      <c r="P639" t="s">
        <v>3003</v>
      </c>
      <c r="Q639">
        <v>33698082769</v>
      </c>
      <c r="R639" t="s">
        <v>3004</v>
      </c>
      <c r="S639" t="s">
        <v>278</v>
      </c>
      <c r="T639">
        <v>3364</v>
      </c>
      <c r="U639" t="s">
        <v>6</v>
      </c>
      <c r="V639" t="s">
        <v>7</v>
      </c>
      <c r="W639">
        <v>3755</v>
      </c>
      <c r="X639">
        <v>460510</v>
      </c>
      <c r="Y639" t="s">
        <v>3005</v>
      </c>
      <c r="Z639">
        <v>9</v>
      </c>
      <c r="AA639">
        <v>42727</v>
      </c>
      <c r="AB639">
        <v>337543</v>
      </c>
      <c r="AC639">
        <v>0</v>
      </c>
      <c r="AD639">
        <v>790</v>
      </c>
      <c r="AE639">
        <v>2498548</v>
      </c>
      <c r="AF639">
        <v>0</v>
      </c>
      <c r="AG639" t="s">
        <v>1213</v>
      </c>
      <c r="AH639" t="s">
        <v>101</v>
      </c>
    </row>
    <row r="640" spans="1:34" x14ac:dyDescent="0.25">
      <c r="A640">
        <v>20335</v>
      </c>
      <c r="B640" t="s">
        <v>2172</v>
      </c>
      <c r="C640" t="s">
        <v>1927</v>
      </c>
      <c r="D640">
        <v>2014</v>
      </c>
      <c r="E640" t="s">
        <v>1128</v>
      </c>
      <c r="F640" s="8">
        <v>41950</v>
      </c>
      <c r="G640" s="1">
        <v>0.44166666666666665</v>
      </c>
      <c r="H640">
        <v>100184</v>
      </c>
      <c r="I640" s="8">
        <v>41950</v>
      </c>
      <c r="J640" s="1">
        <v>0.6791666666666667</v>
      </c>
      <c r="K640">
        <v>100184</v>
      </c>
      <c r="L640">
        <v>1</v>
      </c>
      <c r="M640" t="s">
        <v>76</v>
      </c>
      <c r="O640" t="s">
        <v>15</v>
      </c>
      <c r="P640" t="s">
        <v>3006</v>
      </c>
      <c r="Q640">
        <v>30693305086</v>
      </c>
      <c r="R640" t="s">
        <v>3007</v>
      </c>
      <c r="S640" t="s">
        <v>3008</v>
      </c>
      <c r="T640">
        <v>1137</v>
      </c>
      <c r="U640" t="s">
        <v>117</v>
      </c>
      <c r="V640" t="s">
        <v>7</v>
      </c>
      <c r="W640" t="s">
        <v>118</v>
      </c>
      <c r="X640">
        <v>539402465</v>
      </c>
      <c r="Z640">
        <v>9</v>
      </c>
      <c r="AA640">
        <v>42727</v>
      </c>
      <c r="AB640">
        <v>102545</v>
      </c>
      <c r="AC640">
        <v>0</v>
      </c>
      <c r="AD640">
        <v>240</v>
      </c>
      <c r="AE640">
        <v>280024</v>
      </c>
      <c r="AF640">
        <v>418932</v>
      </c>
      <c r="AG640" t="s">
        <v>1213</v>
      </c>
      <c r="AH640" t="s">
        <v>101</v>
      </c>
    </row>
    <row r="641" spans="1:34" x14ac:dyDescent="0.25">
      <c r="A641">
        <v>20328</v>
      </c>
      <c r="B641" t="s">
        <v>3009</v>
      </c>
      <c r="C641" t="s">
        <v>1741</v>
      </c>
      <c r="D641">
        <v>2013</v>
      </c>
      <c r="E641" t="s">
        <v>1128</v>
      </c>
      <c r="F641" s="8">
        <v>41950</v>
      </c>
      <c r="G641" s="1">
        <v>0.54166666666666663</v>
      </c>
      <c r="H641">
        <v>0</v>
      </c>
      <c r="I641" s="8">
        <v>41950</v>
      </c>
      <c r="J641" s="1">
        <v>0.54166666666666663</v>
      </c>
      <c r="K641">
        <v>0</v>
      </c>
      <c r="L641">
        <v>1</v>
      </c>
      <c r="M641" t="s">
        <v>3010</v>
      </c>
      <c r="O641" t="s">
        <v>2</v>
      </c>
      <c r="P641" t="s">
        <v>1743</v>
      </c>
      <c r="Q641">
        <v>27138265361</v>
      </c>
      <c r="R641" t="s">
        <v>1744</v>
      </c>
      <c r="S641" t="s">
        <v>5</v>
      </c>
      <c r="T641">
        <v>3300</v>
      </c>
      <c r="U641" t="s">
        <v>6</v>
      </c>
      <c r="V641" t="s">
        <v>7</v>
      </c>
      <c r="W641">
        <v>376</v>
      </c>
      <c r="X641">
        <v>154652366</v>
      </c>
      <c r="Z641">
        <v>9</v>
      </c>
      <c r="AA641">
        <v>42727</v>
      </c>
      <c r="AB641">
        <v>243544</v>
      </c>
      <c r="AC641">
        <v>39325</v>
      </c>
      <c r="AD641">
        <v>570</v>
      </c>
      <c r="AE641">
        <v>1570394</v>
      </c>
      <c r="AF641">
        <v>139644</v>
      </c>
      <c r="AG641" t="s">
        <v>1213</v>
      </c>
      <c r="AH641" t="s">
        <v>1722</v>
      </c>
    </row>
    <row r="642" spans="1:34" x14ac:dyDescent="0.25">
      <c r="A642">
        <v>20326</v>
      </c>
      <c r="B642" t="s">
        <v>2366</v>
      </c>
      <c r="C642" t="s">
        <v>1783</v>
      </c>
      <c r="D642">
        <v>2014</v>
      </c>
      <c r="E642" t="s">
        <v>1128</v>
      </c>
      <c r="F642" s="8">
        <v>41950</v>
      </c>
      <c r="G642" s="1">
        <v>0.33333333333333331</v>
      </c>
      <c r="H642">
        <v>40649</v>
      </c>
      <c r="I642" s="8">
        <v>41950</v>
      </c>
      <c r="J642" s="1">
        <v>0.4375</v>
      </c>
      <c r="K642">
        <v>40649</v>
      </c>
      <c r="L642">
        <v>1</v>
      </c>
      <c r="M642" t="s">
        <v>3011</v>
      </c>
      <c r="O642" t="s">
        <v>15</v>
      </c>
      <c r="P642" t="s">
        <v>2368</v>
      </c>
      <c r="Q642">
        <v>20080010576</v>
      </c>
      <c r="R642" t="s">
        <v>2369</v>
      </c>
      <c r="S642" t="s">
        <v>340</v>
      </c>
      <c r="T642">
        <v>3376</v>
      </c>
      <c r="U642" t="s">
        <v>6</v>
      </c>
      <c r="V642" t="s">
        <v>7</v>
      </c>
      <c r="W642">
        <v>3757</v>
      </c>
      <c r="X642">
        <v>470114</v>
      </c>
      <c r="Z642">
        <v>9</v>
      </c>
      <c r="AA642">
        <v>42727</v>
      </c>
      <c r="AB642">
        <v>158090</v>
      </c>
      <c r="AC642">
        <v>0</v>
      </c>
      <c r="AD642">
        <v>370</v>
      </c>
      <c r="AE642">
        <v>738971</v>
      </c>
      <c r="AF642">
        <v>80514</v>
      </c>
      <c r="AG642" t="s">
        <v>1213</v>
      </c>
      <c r="AH642" t="s">
        <v>101</v>
      </c>
    </row>
    <row r="643" spans="1:34" x14ac:dyDescent="0.25">
      <c r="A643">
        <v>20322</v>
      </c>
      <c r="B643" t="s">
        <v>3012</v>
      </c>
      <c r="C643" t="s">
        <v>1147</v>
      </c>
      <c r="D643">
        <v>2013</v>
      </c>
      <c r="E643" t="s">
        <v>1128</v>
      </c>
      <c r="F643" s="8">
        <v>41949</v>
      </c>
      <c r="G643" s="1">
        <v>0.75</v>
      </c>
      <c r="H643">
        <v>0</v>
      </c>
      <c r="I643" s="8">
        <v>41949</v>
      </c>
      <c r="J643" s="1">
        <v>0.62986111111111109</v>
      </c>
      <c r="K643">
        <v>0</v>
      </c>
      <c r="L643">
        <v>1</v>
      </c>
      <c r="M643" t="s">
        <v>3013</v>
      </c>
      <c r="O643" t="s">
        <v>15</v>
      </c>
      <c r="P643" t="s">
        <v>1733</v>
      </c>
      <c r="Q643">
        <v>30672447115</v>
      </c>
      <c r="R643" t="s">
        <v>1734</v>
      </c>
      <c r="S643" t="s">
        <v>45</v>
      </c>
      <c r="T643">
        <v>3370</v>
      </c>
      <c r="U643" t="s">
        <v>6</v>
      </c>
      <c r="V643" t="s">
        <v>7</v>
      </c>
      <c r="W643">
        <v>3757</v>
      </c>
      <c r="X643">
        <v>15460208</v>
      </c>
      <c r="Z643">
        <v>9</v>
      </c>
      <c r="AA643">
        <v>42727</v>
      </c>
      <c r="AB643">
        <v>8545</v>
      </c>
      <c r="AC643">
        <v>0</v>
      </c>
      <c r="AD643">
        <v>20</v>
      </c>
      <c r="AE643">
        <v>279292</v>
      </c>
      <c r="AF643">
        <v>0</v>
      </c>
      <c r="AG643" t="s">
        <v>1213</v>
      </c>
      <c r="AH643" t="s">
        <v>10</v>
      </c>
    </row>
    <row r="644" spans="1:34" x14ac:dyDescent="0.25">
      <c r="A644">
        <v>20302</v>
      </c>
      <c r="B644" t="s">
        <v>3014</v>
      </c>
      <c r="C644" t="s">
        <v>1837</v>
      </c>
      <c r="D644">
        <v>2014</v>
      </c>
      <c r="E644" t="s">
        <v>1128</v>
      </c>
      <c r="F644" s="8">
        <v>41947</v>
      </c>
      <c r="G644" s="1">
        <v>0.40069444444444446</v>
      </c>
      <c r="H644">
        <v>52181</v>
      </c>
      <c r="I644" s="8">
        <v>41947</v>
      </c>
      <c r="J644" s="1">
        <v>0.40069444444444446</v>
      </c>
      <c r="K644">
        <v>52181</v>
      </c>
      <c r="L644">
        <v>1</v>
      </c>
      <c r="M644" t="s">
        <v>3015</v>
      </c>
      <c r="O644" t="s">
        <v>15</v>
      </c>
      <c r="P644" t="s">
        <v>2135</v>
      </c>
      <c r="Q644">
        <v>30571968734</v>
      </c>
      <c r="R644" t="s">
        <v>2136</v>
      </c>
      <c r="S644" t="s">
        <v>5</v>
      </c>
      <c r="T644">
        <v>3300</v>
      </c>
      <c r="U644" t="s">
        <v>6</v>
      </c>
      <c r="V644" t="s">
        <v>7</v>
      </c>
      <c r="W644">
        <v>376</v>
      </c>
      <c r="X644">
        <v>4402013</v>
      </c>
      <c r="Z644">
        <v>9</v>
      </c>
      <c r="AA644">
        <v>42727</v>
      </c>
      <c r="AB644">
        <v>388816</v>
      </c>
      <c r="AC644">
        <v>0</v>
      </c>
      <c r="AD644">
        <v>910</v>
      </c>
      <c r="AE644">
        <v>2110158</v>
      </c>
      <c r="AF644">
        <v>66589</v>
      </c>
      <c r="AG644" t="s">
        <v>1213</v>
      </c>
      <c r="AH644" t="s">
        <v>1841</v>
      </c>
    </row>
    <row r="645" spans="1:34" x14ac:dyDescent="0.25">
      <c r="A645">
        <v>20273</v>
      </c>
      <c r="B645" t="s">
        <v>3016</v>
      </c>
      <c r="C645" t="s">
        <v>1160</v>
      </c>
      <c r="D645">
        <v>2007</v>
      </c>
      <c r="E645" t="s">
        <v>1128</v>
      </c>
      <c r="F645" s="8">
        <v>41942</v>
      </c>
      <c r="G645" s="1">
        <v>0.33333333333333331</v>
      </c>
      <c r="H645">
        <v>0</v>
      </c>
      <c r="I645" s="8">
        <v>41942</v>
      </c>
      <c r="J645" s="1">
        <v>0.39930555555555558</v>
      </c>
      <c r="K645">
        <v>0</v>
      </c>
      <c r="L645">
        <v>1</v>
      </c>
      <c r="M645" t="s">
        <v>3017</v>
      </c>
      <c r="O645" t="s">
        <v>2</v>
      </c>
      <c r="P645" t="s">
        <v>3018</v>
      </c>
      <c r="Q645">
        <v>23800642</v>
      </c>
      <c r="R645" t="s">
        <v>3019</v>
      </c>
      <c r="S645" t="s">
        <v>45</v>
      </c>
      <c r="T645">
        <v>3370</v>
      </c>
      <c r="U645" t="s">
        <v>6</v>
      </c>
      <c r="V645" t="s">
        <v>7</v>
      </c>
      <c r="W645">
        <v>3757</v>
      </c>
      <c r="X645">
        <v>15445033</v>
      </c>
      <c r="Z645">
        <v>9</v>
      </c>
      <c r="AA645">
        <v>48471</v>
      </c>
      <c r="AB645">
        <v>166740</v>
      </c>
      <c r="AC645">
        <v>0</v>
      </c>
      <c r="AD645">
        <v>344</v>
      </c>
      <c r="AE645">
        <v>0</v>
      </c>
      <c r="AF645">
        <v>0</v>
      </c>
      <c r="AG645" t="s">
        <v>1213</v>
      </c>
      <c r="AH645" t="s">
        <v>10</v>
      </c>
    </row>
    <row r="646" spans="1:34" x14ac:dyDescent="0.25">
      <c r="A646">
        <v>20262</v>
      </c>
      <c r="B646" t="s">
        <v>2184</v>
      </c>
      <c r="C646" t="s">
        <v>2031</v>
      </c>
      <c r="D646">
        <v>2007</v>
      </c>
      <c r="E646" t="s">
        <v>1128</v>
      </c>
      <c r="F646" s="8">
        <v>41940</v>
      </c>
      <c r="G646" s="1">
        <v>0.53125</v>
      </c>
      <c r="H646">
        <v>743259</v>
      </c>
      <c r="I646" s="8">
        <v>41940</v>
      </c>
      <c r="J646" s="1">
        <v>0.61527777777777781</v>
      </c>
      <c r="K646">
        <v>743259</v>
      </c>
      <c r="L646">
        <v>1</v>
      </c>
      <c r="M646" t="s">
        <v>3020</v>
      </c>
      <c r="O646" t="s">
        <v>15</v>
      </c>
      <c r="P646" t="s">
        <v>1929</v>
      </c>
      <c r="Q646">
        <v>30551314541</v>
      </c>
      <c r="R646" t="s">
        <v>1930</v>
      </c>
      <c r="S646" t="s">
        <v>1781</v>
      </c>
      <c r="T646">
        <v>1161</v>
      </c>
      <c r="U646" t="s">
        <v>117</v>
      </c>
      <c r="V646" t="s">
        <v>7</v>
      </c>
      <c r="W646" t="s">
        <v>118</v>
      </c>
      <c r="X646">
        <v>532376115</v>
      </c>
      <c r="Z646">
        <v>9</v>
      </c>
      <c r="AA646">
        <v>42727</v>
      </c>
      <c r="AB646">
        <v>294816</v>
      </c>
      <c r="AC646">
        <v>0</v>
      </c>
      <c r="AD646">
        <v>690</v>
      </c>
      <c r="AE646">
        <v>735281</v>
      </c>
      <c r="AF646">
        <v>330298</v>
      </c>
      <c r="AG646" t="s">
        <v>1213</v>
      </c>
      <c r="AH646" t="s">
        <v>101</v>
      </c>
    </row>
    <row r="647" spans="1:34" x14ac:dyDescent="0.25">
      <c r="A647">
        <v>20226</v>
      </c>
      <c r="B647" t="s">
        <v>2323</v>
      </c>
      <c r="C647" t="s">
        <v>1724</v>
      </c>
      <c r="D647">
        <v>2013</v>
      </c>
      <c r="E647" t="s">
        <v>1128</v>
      </c>
      <c r="F647" s="8">
        <v>41935</v>
      </c>
      <c r="G647" s="1">
        <v>0.34166666666666662</v>
      </c>
      <c r="H647">
        <v>292282</v>
      </c>
      <c r="I647" s="8">
        <v>41935</v>
      </c>
      <c r="J647" s="1">
        <v>0.61527777777777781</v>
      </c>
      <c r="K647">
        <v>292282</v>
      </c>
      <c r="L647">
        <v>1</v>
      </c>
      <c r="M647" t="s">
        <v>2561</v>
      </c>
      <c r="O647" t="s">
        <v>15</v>
      </c>
      <c r="P647" t="s">
        <v>2325</v>
      </c>
      <c r="Q647">
        <v>30711142572</v>
      </c>
      <c r="R647" t="s">
        <v>2326</v>
      </c>
      <c r="S647" t="s">
        <v>803</v>
      </c>
      <c r="T647">
        <v>3334</v>
      </c>
      <c r="U647" t="s">
        <v>6</v>
      </c>
      <c r="V647" t="s">
        <v>7</v>
      </c>
      <c r="W647">
        <v>3743</v>
      </c>
      <c r="X647">
        <v>420322</v>
      </c>
      <c r="Z647">
        <v>9</v>
      </c>
      <c r="AA647">
        <v>42727</v>
      </c>
      <c r="AB647">
        <v>200817</v>
      </c>
      <c r="AC647">
        <v>0</v>
      </c>
      <c r="AD647">
        <v>470</v>
      </c>
      <c r="AE647">
        <v>1011649</v>
      </c>
      <c r="AF647">
        <v>0</v>
      </c>
      <c r="AG647" t="s">
        <v>1213</v>
      </c>
      <c r="AH647" t="s">
        <v>101</v>
      </c>
    </row>
    <row r="648" spans="1:34" x14ac:dyDescent="0.25">
      <c r="A648">
        <v>20221</v>
      </c>
      <c r="B648" t="s">
        <v>2486</v>
      </c>
      <c r="C648" t="s">
        <v>1783</v>
      </c>
      <c r="D648">
        <v>2014</v>
      </c>
      <c r="E648" t="s">
        <v>1128</v>
      </c>
      <c r="F648" s="8">
        <v>41935</v>
      </c>
      <c r="G648" s="1">
        <v>0.33888888888888885</v>
      </c>
      <c r="H648">
        <v>137051</v>
      </c>
      <c r="I648" s="8">
        <v>41935</v>
      </c>
      <c r="J648" s="1">
        <v>0.34166666666666662</v>
      </c>
      <c r="K648">
        <v>137051</v>
      </c>
      <c r="L648">
        <v>1</v>
      </c>
      <c r="M648" t="s">
        <v>3021</v>
      </c>
      <c r="O648" t="s">
        <v>15</v>
      </c>
      <c r="P648" t="s">
        <v>2488</v>
      </c>
      <c r="Q648">
        <v>30672386752</v>
      </c>
      <c r="R648" t="s">
        <v>2489</v>
      </c>
      <c r="S648" t="s">
        <v>5</v>
      </c>
      <c r="T648">
        <v>3300</v>
      </c>
      <c r="U648" t="s">
        <v>6</v>
      </c>
      <c r="V648" t="s">
        <v>7</v>
      </c>
      <c r="W648">
        <v>3755</v>
      </c>
      <c r="X648">
        <v>15200468</v>
      </c>
      <c r="Y648" t="s">
        <v>1455</v>
      </c>
      <c r="Z648">
        <v>9</v>
      </c>
      <c r="AA648">
        <v>42727</v>
      </c>
      <c r="AB648">
        <v>162363</v>
      </c>
      <c r="AC648">
        <v>0</v>
      </c>
      <c r="AD648">
        <v>380</v>
      </c>
      <c r="AE648">
        <v>863480</v>
      </c>
      <c r="AF648">
        <v>156680</v>
      </c>
      <c r="AG648" t="s">
        <v>1213</v>
      </c>
      <c r="AH648" t="s">
        <v>101</v>
      </c>
    </row>
    <row r="649" spans="1:34" x14ac:dyDescent="0.25">
      <c r="A649">
        <v>20201</v>
      </c>
      <c r="B649" t="s">
        <v>3022</v>
      </c>
      <c r="C649" t="s">
        <v>1731</v>
      </c>
      <c r="D649">
        <v>2013</v>
      </c>
      <c r="E649" t="s">
        <v>1128</v>
      </c>
      <c r="F649" s="8">
        <v>41933</v>
      </c>
      <c r="G649" s="1">
        <v>0.34375</v>
      </c>
      <c r="H649">
        <v>152503</v>
      </c>
      <c r="I649" s="8">
        <v>41933</v>
      </c>
      <c r="J649" s="1">
        <v>0.39166666666666666</v>
      </c>
      <c r="K649">
        <v>152503</v>
      </c>
      <c r="L649">
        <v>1</v>
      </c>
      <c r="M649" t="s">
        <v>3023</v>
      </c>
      <c r="O649" t="s">
        <v>15</v>
      </c>
      <c r="P649" t="s">
        <v>2777</v>
      </c>
      <c r="Q649">
        <v>30660811261</v>
      </c>
      <c r="R649" t="s">
        <v>2778</v>
      </c>
      <c r="S649" t="s">
        <v>340</v>
      </c>
      <c r="T649">
        <v>3376</v>
      </c>
      <c r="U649" t="s">
        <v>6</v>
      </c>
      <c r="V649" t="s">
        <v>7</v>
      </c>
      <c r="W649">
        <v>3757</v>
      </c>
      <c r="X649">
        <v>470783</v>
      </c>
      <c r="Y649" t="s">
        <v>2779</v>
      </c>
      <c r="Z649">
        <v>9</v>
      </c>
      <c r="AA649">
        <v>42727</v>
      </c>
      <c r="AB649">
        <v>12818</v>
      </c>
      <c r="AC649">
        <v>0</v>
      </c>
      <c r="AD649">
        <v>30</v>
      </c>
      <c r="AE649">
        <v>1089064</v>
      </c>
      <c r="AF649">
        <v>0</v>
      </c>
      <c r="AG649" t="s">
        <v>1213</v>
      </c>
      <c r="AH649" t="s">
        <v>101</v>
      </c>
    </row>
    <row r="650" spans="1:34" x14ac:dyDescent="0.25">
      <c r="A650">
        <v>20148</v>
      </c>
      <c r="B650" t="s">
        <v>1926</v>
      </c>
      <c r="C650" t="s">
        <v>1927</v>
      </c>
      <c r="D650">
        <v>2013</v>
      </c>
      <c r="E650" t="s">
        <v>1128</v>
      </c>
      <c r="F650" s="8">
        <v>41927</v>
      </c>
      <c r="G650" s="1">
        <v>0.35069444444444442</v>
      </c>
      <c r="H650">
        <v>223103</v>
      </c>
      <c r="I650" s="8">
        <v>41927</v>
      </c>
      <c r="J650" s="1">
        <v>0.70833333333333337</v>
      </c>
      <c r="K650">
        <v>223103</v>
      </c>
      <c r="L650">
        <v>1</v>
      </c>
      <c r="M650" t="s">
        <v>3024</v>
      </c>
      <c r="O650" t="s">
        <v>15</v>
      </c>
      <c r="P650" t="s">
        <v>1929</v>
      </c>
      <c r="Q650">
        <v>30551314541</v>
      </c>
      <c r="R650" t="s">
        <v>1930</v>
      </c>
      <c r="S650" t="s">
        <v>1781</v>
      </c>
      <c r="T650">
        <v>1161</v>
      </c>
      <c r="U650" t="s">
        <v>117</v>
      </c>
      <c r="V650" t="s">
        <v>7</v>
      </c>
      <c r="W650" t="s">
        <v>118</v>
      </c>
      <c r="X650">
        <v>532376115</v>
      </c>
      <c r="Z650">
        <v>9</v>
      </c>
      <c r="AA650">
        <v>42727</v>
      </c>
      <c r="AB650">
        <v>183726</v>
      </c>
      <c r="AC650">
        <v>0</v>
      </c>
      <c r="AD650">
        <v>430</v>
      </c>
      <c r="AE650">
        <v>1528405</v>
      </c>
      <c r="AF650">
        <v>465480</v>
      </c>
      <c r="AG650" t="s">
        <v>1213</v>
      </c>
      <c r="AH650" t="s">
        <v>101</v>
      </c>
    </row>
    <row r="651" spans="1:34" x14ac:dyDescent="0.25">
      <c r="A651">
        <v>20064</v>
      </c>
      <c r="B651" t="s">
        <v>3025</v>
      </c>
      <c r="C651" t="s">
        <v>2067</v>
      </c>
      <c r="D651">
        <v>2014</v>
      </c>
      <c r="E651" t="s">
        <v>1128</v>
      </c>
      <c r="F651" s="8">
        <v>41915</v>
      </c>
      <c r="G651" s="1">
        <v>0.33333333333333331</v>
      </c>
      <c r="H651">
        <v>0</v>
      </c>
      <c r="I651" s="8">
        <v>41915</v>
      </c>
      <c r="J651" s="1">
        <v>0.60416666666666663</v>
      </c>
      <c r="K651">
        <v>0</v>
      </c>
      <c r="L651">
        <v>1</v>
      </c>
      <c r="M651" t="s">
        <v>3026</v>
      </c>
      <c r="O651" t="s">
        <v>15</v>
      </c>
      <c r="P651" t="s">
        <v>302</v>
      </c>
      <c r="Q651">
        <v>30687841081</v>
      </c>
      <c r="R651" t="s">
        <v>303</v>
      </c>
      <c r="S651" t="s">
        <v>304</v>
      </c>
      <c r="T651">
        <v>3350</v>
      </c>
      <c r="U651" t="s">
        <v>6</v>
      </c>
      <c r="V651" t="s">
        <v>7</v>
      </c>
      <c r="W651">
        <v>376</v>
      </c>
      <c r="X651">
        <v>4456516</v>
      </c>
      <c r="Z651">
        <v>9</v>
      </c>
      <c r="AA651">
        <v>42727</v>
      </c>
      <c r="AB651">
        <v>12818</v>
      </c>
      <c r="AC651">
        <v>0</v>
      </c>
      <c r="AD651">
        <v>30</v>
      </c>
      <c r="AE651">
        <v>29716</v>
      </c>
      <c r="AF651">
        <v>0</v>
      </c>
      <c r="AG651" t="s">
        <v>1213</v>
      </c>
      <c r="AH651" t="s">
        <v>1841</v>
      </c>
    </row>
    <row r="652" spans="1:34" x14ac:dyDescent="0.25">
      <c r="A652">
        <v>19962</v>
      </c>
      <c r="B652" t="s">
        <v>1782</v>
      </c>
      <c r="C652" t="s">
        <v>1783</v>
      </c>
      <c r="D652">
        <v>2014</v>
      </c>
      <c r="E652" t="s">
        <v>1128</v>
      </c>
      <c r="F652" s="8">
        <v>41901</v>
      </c>
      <c r="G652" s="1">
        <v>0.33333333333333331</v>
      </c>
      <c r="H652">
        <v>64800</v>
      </c>
      <c r="I652" s="8">
        <v>41901</v>
      </c>
      <c r="J652" s="1">
        <v>0.45833333333333331</v>
      </c>
      <c r="K652">
        <v>64800</v>
      </c>
      <c r="L652">
        <v>1</v>
      </c>
      <c r="M652" t="s">
        <v>3027</v>
      </c>
      <c r="O652" t="s">
        <v>15</v>
      </c>
      <c r="P652" t="s">
        <v>3028</v>
      </c>
      <c r="Q652">
        <v>30597293700</v>
      </c>
      <c r="R652" t="s">
        <v>3029</v>
      </c>
      <c r="S652" t="s">
        <v>331</v>
      </c>
      <c r="T652">
        <v>3400</v>
      </c>
      <c r="U652" t="s">
        <v>88</v>
      </c>
      <c r="V652" t="s">
        <v>7</v>
      </c>
      <c r="W652">
        <v>379</v>
      </c>
      <c r="X652">
        <v>4450846</v>
      </c>
      <c r="Z652">
        <v>9</v>
      </c>
      <c r="AA652">
        <v>42727</v>
      </c>
      <c r="AB652">
        <v>226453</v>
      </c>
      <c r="AC652">
        <v>0</v>
      </c>
      <c r="AD652">
        <v>530</v>
      </c>
      <c r="AE652">
        <v>753167</v>
      </c>
      <c r="AF652">
        <v>80514</v>
      </c>
      <c r="AG652" t="s">
        <v>1213</v>
      </c>
      <c r="AH652" t="s">
        <v>101</v>
      </c>
    </row>
    <row r="653" spans="1:34" x14ac:dyDescent="0.25">
      <c r="A653">
        <v>19773</v>
      </c>
      <c r="B653" t="s">
        <v>3030</v>
      </c>
      <c r="C653" t="s">
        <v>3031</v>
      </c>
      <c r="D653">
        <v>2005</v>
      </c>
      <c r="E653" t="s">
        <v>1128</v>
      </c>
      <c r="F653" s="8">
        <v>41880</v>
      </c>
      <c r="G653" s="1">
        <v>0.35416666666666669</v>
      </c>
      <c r="H653">
        <v>0</v>
      </c>
      <c r="I653" s="8">
        <v>41887</v>
      </c>
      <c r="J653" s="1">
        <v>0.625</v>
      </c>
      <c r="K653">
        <v>0</v>
      </c>
      <c r="L653">
        <v>1</v>
      </c>
      <c r="O653" t="s">
        <v>15</v>
      </c>
      <c r="P653" t="s">
        <v>3032</v>
      </c>
      <c r="Q653">
        <v>30672426851</v>
      </c>
      <c r="R653" t="s">
        <v>3033</v>
      </c>
      <c r="S653" t="s">
        <v>5</v>
      </c>
      <c r="T653">
        <v>3300</v>
      </c>
      <c r="U653" t="s">
        <v>6</v>
      </c>
      <c r="V653" t="s">
        <v>7</v>
      </c>
      <c r="W653">
        <v>376</v>
      </c>
      <c r="X653">
        <v>4435121</v>
      </c>
      <c r="Z653">
        <v>9</v>
      </c>
      <c r="AA653">
        <v>42727</v>
      </c>
      <c r="AB653">
        <v>1072448</v>
      </c>
      <c r="AC653">
        <v>36301</v>
      </c>
      <c r="AD653">
        <v>2510</v>
      </c>
      <c r="AE653">
        <v>2842376</v>
      </c>
      <c r="AF653">
        <v>0</v>
      </c>
      <c r="AG653" t="s">
        <v>1213</v>
      </c>
      <c r="AH653" t="s">
        <v>1722</v>
      </c>
    </row>
    <row r="654" spans="1:34" x14ac:dyDescent="0.25">
      <c r="A654">
        <v>117660</v>
      </c>
      <c r="B654" t="s">
        <v>3034</v>
      </c>
      <c r="C654" t="s">
        <v>1147</v>
      </c>
      <c r="D654">
        <v>2012</v>
      </c>
      <c r="E654" t="s">
        <v>1128</v>
      </c>
      <c r="F654" s="8">
        <v>42167</v>
      </c>
      <c r="G654" s="1">
        <v>0.33333333333333331</v>
      </c>
      <c r="H654">
        <v>106864</v>
      </c>
      <c r="I654" s="8">
        <v>42167</v>
      </c>
      <c r="J654" s="1">
        <v>0.45</v>
      </c>
      <c r="K654">
        <v>106864</v>
      </c>
      <c r="L654">
        <v>1</v>
      </c>
      <c r="M654" t="s">
        <v>3035</v>
      </c>
      <c r="O654" t="s">
        <v>15</v>
      </c>
      <c r="P654" t="s">
        <v>3036</v>
      </c>
      <c r="Q654">
        <v>20116857619</v>
      </c>
      <c r="R654" t="s">
        <v>3037</v>
      </c>
      <c r="S654" t="s">
        <v>3038</v>
      </c>
      <c r="T654">
        <v>3432</v>
      </c>
      <c r="U654" t="s">
        <v>394</v>
      </c>
      <c r="V654" t="s">
        <v>7</v>
      </c>
      <c r="Y654" t="s">
        <v>1455</v>
      </c>
      <c r="Z654">
        <v>9</v>
      </c>
      <c r="AA654">
        <v>48471</v>
      </c>
      <c r="AB654">
        <v>121178</v>
      </c>
      <c r="AC654">
        <v>0</v>
      </c>
      <c r="AD654">
        <v>250</v>
      </c>
      <c r="AE654">
        <v>588721</v>
      </c>
      <c r="AF654">
        <v>0</v>
      </c>
      <c r="AG654" t="s">
        <v>1213</v>
      </c>
      <c r="AH654" t="s">
        <v>10</v>
      </c>
    </row>
    <row r="655" spans="1:34" x14ac:dyDescent="0.25">
      <c r="A655">
        <v>117622</v>
      </c>
      <c r="B655" t="s">
        <v>3039</v>
      </c>
      <c r="C655" t="s">
        <v>2618</v>
      </c>
      <c r="D655">
        <v>0</v>
      </c>
      <c r="E655" t="s">
        <v>1128</v>
      </c>
      <c r="F655" s="8">
        <v>42163</v>
      </c>
      <c r="G655" s="1">
        <v>0.33333333333333331</v>
      </c>
      <c r="H655">
        <v>52957</v>
      </c>
      <c r="I655" s="8">
        <v>42163</v>
      </c>
      <c r="J655" s="1">
        <v>0.37916666666666665</v>
      </c>
      <c r="K655">
        <v>52957</v>
      </c>
      <c r="L655">
        <v>1</v>
      </c>
      <c r="M655" t="s">
        <v>3040</v>
      </c>
      <c r="O655" t="s">
        <v>15</v>
      </c>
      <c r="P655" t="s">
        <v>1932</v>
      </c>
      <c r="Q655">
        <v>30515637210</v>
      </c>
      <c r="R655" t="s">
        <v>1933</v>
      </c>
      <c r="S655" t="s">
        <v>5</v>
      </c>
      <c r="T655">
        <v>3300</v>
      </c>
      <c r="U655" t="s">
        <v>6</v>
      </c>
      <c r="V655" t="s">
        <v>7</v>
      </c>
      <c r="W655">
        <v>376</v>
      </c>
      <c r="X655">
        <v>4481240</v>
      </c>
      <c r="Z655">
        <v>9</v>
      </c>
      <c r="AA655">
        <v>42727</v>
      </c>
      <c r="AB655">
        <v>149545</v>
      </c>
      <c r="AC655">
        <v>0</v>
      </c>
      <c r="AD655">
        <v>350</v>
      </c>
      <c r="AE655">
        <v>400849</v>
      </c>
      <c r="AF655">
        <v>53676</v>
      </c>
      <c r="AG655" t="s">
        <v>1213</v>
      </c>
      <c r="AH655" t="s">
        <v>101</v>
      </c>
    </row>
    <row r="656" spans="1:34" x14ac:dyDescent="0.25">
      <c r="A656">
        <v>116953</v>
      </c>
      <c r="B656" t="s">
        <v>3041</v>
      </c>
      <c r="C656" t="s">
        <v>1159</v>
      </c>
      <c r="D656">
        <v>2014</v>
      </c>
      <c r="E656" t="s">
        <v>1128</v>
      </c>
      <c r="F656" s="8">
        <v>42054</v>
      </c>
      <c r="G656" s="1">
        <v>0.52361111111111114</v>
      </c>
      <c r="H656">
        <v>15879</v>
      </c>
      <c r="I656" s="8">
        <v>42054</v>
      </c>
      <c r="J656" s="1">
        <v>0.77430555555555547</v>
      </c>
      <c r="K656">
        <v>15879</v>
      </c>
      <c r="L656">
        <v>1</v>
      </c>
      <c r="M656" t="s">
        <v>3042</v>
      </c>
      <c r="O656" t="s">
        <v>15</v>
      </c>
      <c r="P656" t="s">
        <v>3043</v>
      </c>
      <c r="Q656">
        <v>30707148159</v>
      </c>
      <c r="R656" t="s">
        <v>3044</v>
      </c>
      <c r="S656" t="s">
        <v>3045</v>
      </c>
      <c r="T656">
        <v>3600</v>
      </c>
      <c r="U656" t="s">
        <v>3046</v>
      </c>
      <c r="V656" t="s">
        <v>7</v>
      </c>
      <c r="W656">
        <v>370</v>
      </c>
      <c r="X656">
        <v>4433391</v>
      </c>
      <c r="Z656">
        <v>9</v>
      </c>
      <c r="AA656">
        <v>48471</v>
      </c>
      <c r="AB656">
        <v>72707</v>
      </c>
      <c r="AC656">
        <v>0</v>
      </c>
      <c r="AD656">
        <v>150</v>
      </c>
      <c r="AE656">
        <v>224639</v>
      </c>
      <c r="AF656">
        <v>0</v>
      </c>
      <c r="AG656" t="s">
        <v>1213</v>
      </c>
      <c r="AH656" t="s">
        <v>10</v>
      </c>
    </row>
    <row r="657" spans="1:34" x14ac:dyDescent="0.25">
      <c r="A657">
        <v>116836</v>
      </c>
      <c r="B657" t="s">
        <v>3047</v>
      </c>
      <c r="C657" t="s">
        <v>1800</v>
      </c>
      <c r="D657">
        <v>2013</v>
      </c>
      <c r="E657" t="s">
        <v>1128</v>
      </c>
      <c r="F657" s="8">
        <v>42037</v>
      </c>
      <c r="G657" s="1">
        <v>0.33333333333333331</v>
      </c>
      <c r="H657">
        <v>451</v>
      </c>
      <c r="I657" s="8">
        <v>42037</v>
      </c>
      <c r="J657" s="1">
        <v>0.39583333333333331</v>
      </c>
      <c r="K657">
        <v>451</v>
      </c>
      <c r="L657">
        <v>1</v>
      </c>
      <c r="M657" t="s">
        <v>3048</v>
      </c>
      <c r="O657" t="s">
        <v>15</v>
      </c>
      <c r="P657" t="s">
        <v>3049</v>
      </c>
      <c r="Q657">
        <v>20106886971</v>
      </c>
      <c r="R657" t="s">
        <v>3050</v>
      </c>
      <c r="S657" t="s">
        <v>3051</v>
      </c>
      <c r="T657">
        <v>3700</v>
      </c>
      <c r="U657" t="s">
        <v>773</v>
      </c>
      <c r="V657" t="s">
        <v>7</v>
      </c>
      <c r="Z657">
        <v>9</v>
      </c>
      <c r="AA657">
        <v>42727</v>
      </c>
      <c r="AB657">
        <v>217908</v>
      </c>
      <c r="AC657">
        <v>467835</v>
      </c>
      <c r="AD657">
        <v>510</v>
      </c>
      <c r="AE657">
        <v>263866</v>
      </c>
      <c r="AF657">
        <v>0</v>
      </c>
      <c r="AG657" t="s">
        <v>1213</v>
      </c>
      <c r="AH657" t="s">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I867"/>
  <sheetViews>
    <sheetView topLeftCell="U752" workbookViewId="0">
      <selection sqref="A1:AI866"/>
    </sheetView>
  </sheetViews>
  <sheetFormatPr baseColWidth="10" defaultRowHeight="15" x14ac:dyDescent="0.25"/>
  <cols>
    <col min="2" max="2" width="21.7109375" bestFit="1" customWidth="1"/>
    <col min="3" max="3" width="31" bestFit="1" customWidth="1"/>
  </cols>
  <sheetData>
    <row r="1" spans="1:35" x14ac:dyDescent="0.25">
      <c r="A1">
        <v>211912</v>
      </c>
      <c r="B1" t="s">
        <v>3052</v>
      </c>
      <c r="C1" t="s">
        <v>3053</v>
      </c>
      <c r="D1" t="s">
        <v>1712</v>
      </c>
      <c r="E1">
        <v>12</v>
      </c>
      <c r="F1" t="s">
        <v>3054</v>
      </c>
      <c r="G1" s="1">
        <v>0.16666666666666666</v>
      </c>
      <c r="H1">
        <v>447842</v>
      </c>
      <c r="I1" t="s">
        <v>3054</v>
      </c>
      <c r="J1" s="1">
        <v>0.3125</v>
      </c>
      <c r="K1">
        <v>447840</v>
      </c>
      <c r="L1" t="s">
        <v>1715</v>
      </c>
      <c r="M1" t="s">
        <v>3055</v>
      </c>
      <c r="O1" t="s">
        <v>3056</v>
      </c>
      <c r="P1" t="s">
        <v>3057</v>
      </c>
      <c r="Q1">
        <v>30687083179</v>
      </c>
      <c r="R1" t="s">
        <v>3058</v>
      </c>
      <c r="S1" t="s">
        <v>3059</v>
      </c>
      <c r="U1">
        <v>1629</v>
      </c>
      <c r="V1" t="s">
        <v>2202</v>
      </c>
      <c r="W1" t="s">
        <v>7</v>
      </c>
      <c r="AA1">
        <v>9</v>
      </c>
      <c r="AB1">
        <v>42727</v>
      </c>
      <c r="AC1">
        <v>128181</v>
      </c>
      <c r="AD1">
        <v>0</v>
      </c>
      <c r="AE1">
        <v>300</v>
      </c>
      <c r="AF1">
        <v>119186</v>
      </c>
      <c r="AG1" t="s">
        <v>3060</v>
      </c>
      <c r="AH1" t="s">
        <v>1721</v>
      </c>
      <c r="AI1" t="s">
        <v>101</v>
      </c>
    </row>
    <row r="2" spans="1:35" hidden="1" x14ac:dyDescent="0.25">
      <c r="A2">
        <v>21420</v>
      </c>
      <c r="B2" t="s">
        <v>3061</v>
      </c>
      <c r="C2" t="s">
        <v>2101</v>
      </c>
      <c r="D2">
        <v>2014</v>
      </c>
      <c r="E2" t="s">
        <v>1128</v>
      </c>
      <c r="F2" s="8">
        <v>42124</v>
      </c>
      <c r="G2" s="1">
        <v>0.41666666666666669</v>
      </c>
      <c r="H2">
        <v>19654</v>
      </c>
      <c r="I2" s="8">
        <v>42124</v>
      </c>
      <c r="J2" s="1">
        <v>0.66319444444444442</v>
      </c>
      <c r="K2">
        <v>19654</v>
      </c>
      <c r="L2">
        <v>1</v>
      </c>
      <c r="M2" t="s">
        <v>76</v>
      </c>
      <c r="O2" t="s">
        <v>2</v>
      </c>
      <c r="P2" t="s">
        <v>2139</v>
      </c>
      <c r="Q2">
        <v>30672387120</v>
      </c>
      <c r="R2" t="s">
        <v>2140</v>
      </c>
      <c r="S2" t="s">
        <v>5</v>
      </c>
      <c r="U2">
        <v>3300</v>
      </c>
      <c r="V2" t="s">
        <v>6</v>
      </c>
      <c r="W2" t="s">
        <v>7</v>
      </c>
      <c r="X2">
        <v>376</v>
      </c>
      <c r="Y2">
        <v>154246473</v>
      </c>
      <c r="Z2" t="s">
        <v>2141</v>
      </c>
      <c r="AA2">
        <v>9</v>
      </c>
      <c r="AB2">
        <v>42727</v>
      </c>
      <c r="AC2">
        <v>85454</v>
      </c>
      <c r="AD2">
        <v>0</v>
      </c>
      <c r="AE2">
        <v>200</v>
      </c>
      <c r="AF2">
        <v>225648</v>
      </c>
      <c r="AG2">
        <v>141456</v>
      </c>
      <c r="AH2" t="s">
        <v>1213</v>
      </c>
      <c r="AI2" t="s">
        <v>1722</v>
      </c>
    </row>
    <row r="3" spans="1:35" hidden="1" x14ac:dyDescent="0.25">
      <c r="A3">
        <v>21415</v>
      </c>
      <c r="B3" t="s">
        <v>1941</v>
      </c>
      <c r="C3" t="s">
        <v>1770</v>
      </c>
      <c r="D3">
        <v>2013</v>
      </c>
      <c r="E3" t="s">
        <v>1128</v>
      </c>
      <c r="F3" s="8">
        <v>42124</v>
      </c>
      <c r="G3" s="1">
        <v>0.375</v>
      </c>
      <c r="H3">
        <v>144206</v>
      </c>
      <c r="I3" s="8">
        <v>42124</v>
      </c>
      <c r="J3" s="1">
        <v>0.70833333333333337</v>
      </c>
      <c r="K3">
        <v>144206</v>
      </c>
      <c r="L3">
        <v>1</v>
      </c>
      <c r="M3" t="s">
        <v>2532</v>
      </c>
      <c r="O3" t="s">
        <v>15</v>
      </c>
      <c r="P3" t="s">
        <v>1942</v>
      </c>
      <c r="Q3">
        <v>20206448297</v>
      </c>
      <c r="R3" t="s">
        <v>1943</v>
      </c>
      <c r="S3" t="s">
        <v>5</v>
      </c>
      <c r="U3">
        <v>3300</v>
      </c>
      <c r="V3" t="s">
        <v>6</v>
      </c>
      <c r="W3" t="s">
        <v>7</v>
      </c>
      <c r="X3">
        <v>376</v>
      </c>
      <c r="Y3">
        <v>15435418</v>
      </c>
      <c r="AA3">
        <v>9</v>
      </c>
      <c r="AB3">
        <v>42727</v>
      </c>
      <c r="AC3">
        <v>102545</v>
      </c>
      <c r="AD3">
        <v>0</v>
      </c>
      <c r="AE3">
        <v>240</v>
      </c>
      <c r="AF3">
        <v>326692</v>
      </c>
      <c r="AG3">
        <v>0</v>
      </c>
      <c r="AH3" t="s">
        <v>1213</v>
      </c>
      <c r="AI3" t="s">
        <v>1722</v>
      </c>
    </row>
    <row r="4" spans="1:35" hidden="1" x14ac:dyDescent="0.25">
      <c r="A4">
        <v>21098</v>
      </c>
      <c r="B4" t="s">
        <v>2378</v>
      </c>
      <c r="C4" t="s">
        <v>1724</v>
      </c>
      <c r="D4">
        <v>2014</v>
      </c>
      <c r="E4" t="s">
        <v>1128</v>
      </c>
      <c r="F4" s="8">
        <v>42075</v>
      </c>
      <c r="G4" s="1">
        <v>0.58333333333333337</v>
      </c>
      <c r="H4">
        <v>75931</v>
      </c>
      <c r="I4" s="8">
        <v>42075</v>
      </c>
      <c r="J4" s="1">
        <v>0.70833333333333337</v>
      </c>
      <c r="K4">
        <v>75931</v>
      </c>
      <c r="L4">
        <v>1</v>
      </c>
      <c r="M4" t="s">
        <v>2759</v>
      </c>
      <c r="O4" t="s">
        <v>15</v>
      </c>
      <c r="P4" t="s">
        <v>2380</v>
      </c>
      <c r="Q4">
        <v>30711087164</v>
      </c>
      <c r="R4" t="s">
        <v>2381</v>
      </c>
      <c r="S4" t="s">
        <v>183</v>
      </c>
      <c r="U4">
        <v>3300</v>
      </c>
      <c r="V4" t="s">
        <v>6</v>
      </c>
      <c r="W4" t="s">
        <v>7</v>
      </c>
      <c r="X4">
        <v>376</v>
      </c>
      <c r="Y4">
        <v>154641432</v>
      </c>
      <c r="AA4">
        <v>9</v>
      </c>
      <c r="AB4">
        <v>42727</v>
      </c>
      <c r="AC4">
        <v>149545</v>
      </c>
      <c r="AD4">
        <v>0</v>
      </c>
      <c r="AE4">
        <v>350</v>
      </c>
      <c r="AF4">
        <v>2074390</v>
      </c>
      <c r="AG4">
        <v>0</v>
      </c>
      <c r="AH4" t="s">
        <v>1213</v>
      </c>
      <c r="AI4" t="s">
        <v>101</v>
      </c>
    </row>
    <row r="5" spans="1:35" hidden="1" x14ac:dyDescent="0.25">
      <c r="A5">
        <v>21925</v>
      </c>
      <c r="B5" t="s">
        <v>3062</v>
      </c>
      <c r="C5" t="s">
        <v>1831</v>
      </c>
      <c r="D5">
        <v>2015</v>
      </c>
      <c r="E5" t="s">
        <v>1128</v>
      </c>
      <c r="F5" s="8">
        <v>42200</v>
      </c>
      <c r="G5" s="1">
        <v>0.58333333333333337</v>
      </c>
      <c r="H5">
        <v>8589</v>
      </c>
      <c r="I5" s="8">
        <v>42200</v>
      </c>
      <c r="J5" s="1">
        <v>0.75</v>
      </c>
      <c r="K5">
        <v>8589</v>
      </c>
      <c r="L5">
        <v>1</v>
      </c>
      <c r="M5" t="s">
        <v>3063</v>
      </c>
      <c r="O5" t="s">
        <v>2</v>
      </c>
      <c r="P5" t="s">
        <v>3064</v>
      </c>
      <c r="Q5">
        <v>30541045437</v>
      </c>
      <c r="R5" t="s">
        <v>3065</v>
      </c>
      <c r="S5" t="s">
        <v>3066</v>
      </c>
      <c r="T5" t="s">
        <v>3067</v>
      </c>
      <c r="U5">
        <v>1001</v>
      </c>
      <c r="V5" t="s">
        <v>117</v>
      </c>
      <c r="W5" t="s">
        <v>7</v>
      </c>
      <c r="X5" t="s">
        <v>118</v>
      </c>
      <c r="Y5">
        <v>564182522</v>
      </c>
      <c r="AA5">
        <v>9</v>
      </c>
      <c r="AB5">
        <v>42727</v>
      </c>
      <c r="AC5">
        <v>119636</v>
      </c>
      <c r="AD5">
        <v>0</v>
      </c>
      <c r="AE5">
        <v>280</v>
      </c>
      <c r="AF5">
        <v>1380480</v>
      </c>
      <c r="AG5">
        <v>0</v>
      </c>
      <c r="AH5" t="s">
        <v>1213</v>
      </c>
      <c r="AI5" t="s">
        <v>1722</v>
      </c>
    </row>
    <row r="6" spans="1:35" hidden="1" x14ac:dyDescent="0.25">
      <c r="A6">
        <v>21824</v>
      </c>
      <c r="B6" t="s">
        <v>3062</v>
      </c>
      <c r="C6" t="s">
        <v>1831</v>
      </c>
      <c r="D6">
        <v>2014</v>
      </c>
      <c r="E6" t="s">
        <v>1128</v>
      </c>
      <c r="F6" s="8">
        <v>42186</v>
      </c>
      <c r="G6" s="1">
        <v>0.33333333333333331</v>
      </c>
      <c r="H6">
        <v>8589</v>
      </c>
      <c r="I6" s="8">
        <v>42186</v>
      </c>
      <c r="J6" s="1">
        <v>0.75</v>
      </c>
      <c r="K6">
        <v>8589</v>
      </c>
      <c r="L6">
        <v>1</v>
      </c>
      <c r="M6" t="s">
        <v>3068</v>
      </c>
      <c r="N6" t="s">
        <v>3069</v>
      </c>
      <c r="O6" t="s">
        <v>3070</v>
      </c>
      <c r="P6" t="s">
        <v>3064</v>
      </c>
      <c r="Q6">
        <v>30541045437</v>
      </c>
      <c r="R6" t="s">
        <v>3065</v>
      </c>
      <c r="S6" t="s">
        <v>3066</v>
      </c>
      <c r="T6" t="s">
        <v>3067</v>
      </c>
      <c r="U6">
        <v>1001</v>
      </c>
      <c r="V6" t="s">
        <v>117</v>
      </c>
      <c r="W6" t="s">
        <v>7</v>
      </c>
      <c r="X6" t="s">
        <v>118</v>
      </c>
      <c r="Y6">
        <v>564182522</v>
      </c>
      <c r="AA6">
        <v>9</v>
      </c>
      <c r="AB6">
        <v>42727</v>
      </c>
      <c r="AC6">
        <v>55545</v>
      </c>
      <c r="AD6">
        <v>0</v>
      </c>
      <c r="AE6">
        <v>130</v>
      </c>
      <c r="AF6">
        <v>3532</v>
      </c>
      <c r="AG6">
        <v>0</v>
      </c>
      <c r="AH6" t="s">
        <v>1213</v>
      </c>
      <c r="AI6" t="s">
        <v>1722</v>
      </c>
    </row>
    <row r="7" spans="1:35" hidden="1" x14ac:dyDescent="0.25">
      <c r="A7">
        <v>21475</v>
      </c>
      <c r="B7" t="s">
        <v>3071</v>
      </c>
      <c r="C7" t="s">
        <v>1831</v>
      </c>
      <c r="D7">
        <v>2014</v>
      </c>
      <c r="E7" t="s">
        <v>1128</v>
      </c>
      <c r="F7" s="8">
        <v>42136</v>
      </c>
      <c r="G7" s="1">
        <v>0.35416666666666669</v>
      </c>
      <c r="H7">
        <v>52764</v>
      </c>
      <c r="I7" s="8">
        <v>42136</v>
      </c>
      <c r="J7" s="1">
        <v>0.39583333333333331</v>
      </c>
      <c r="K7">
        <v>52764</v>
      </c>
      <c r="L7">
        <v>1</v>
      </c>
      <c r="M7" t="s">
        <v>933</v>
      </c>
      <c r="O7" t="s">
        <v>15</v>
      </c>
      <c r="P7" t="s">
        <v>3072</v>
      </c>
      <c r="Q7">
        <v>30643922157</v>
      </c>
      <c r="R7" t="s">
        <v>3073</v>
      </c>
      <c r="S7" t="s">
        <v>3074</v>
      </c>
      <c r="T7" t="s">
        <v>3075</v>
      </c>
      <c r="U7">
        <v>1009</v>
      </c>
      <c r="V7" t="s">
        <v>117</v>
      </c>
      <c r="W7" t="s">
        <v>7</v>
      </c>
      <c r="X7">
        <v>376</v>
      </c>
      <c r="Y7">
        <v>4471778</v>
      </c>
      <c r="Z7" t="s">
        <v>3076</v>
      </c>
      <c r="AA7">
        <v>9</v>
      </c>
      <c r="AB7">
        <v>42727</v>
      </c>
      <c r="AC7">
        <v>21364</v>
      </c>
      <c r="AD7">
        <v>0</v>
      </c>
      <c r="AE7">
        <v>50</v>
      </c>
      <c r="AF7">
        <v>5188</v>
      </c>
      <c r="AG7">
        <v>0</v>
      </c>
      <c r="AH7" t="s">
        <v>1213</v>
      </c>
      <c r="AI7" t="s">
        <v>1722</v>
      </c>
    </row>
    <row r="8" spans="1:35" hidden="1" x14ac:dyDescent="0.25">
      <c r="A8">
        <v>21905</v>
      </c>
      <c r="B8" t="s">
        <v>3077</v>
      </c>
      <c r="C8" t="s">
        <v>1800</v>
      </c>
      <c r="D8">
        <v>2007</v>
      </c>
      <c r="E8" t="s">
        <v>1128</v>
      </c>
      <c r="F8" s="8">
        <v>42199</v>
      </c>
      <c r="G8" s="1">
        <v>0.39583333333333331</v>
      </c>
      <c r="H8">
        <v>5159</v>
      </c>
      <c r="I8" s="8">
        <v>42199</v>
      </c>
      <c r="J8" s="1">
        <v>0.54166666666666663</v>
      </c>
      <c r="K8">
        <v>5159</v>
      </c>
      <c r="L8">
        <v>1</v>
      </c>
      <c r="M8" t="s">
        <v>3078</v>
      </c>
      <c r="O8" t="s">
        <v>15</v>
      </c>
      <c r="P8" t="s">
        <v>2086</v>
      </c>
      <c r="Q8">
        <v>33707712029</v>
      </c>
      <c r="R8" t="s">
        <v>2087</v>
      </c>
      <c r="S8" t="s">
        <v>3074</v>
      </c>
      <c r="T8" t="s">
        <v>3075</v>
      </c>
      <c r="U8">
        <v>1010</v>
      </c>
      <c r="V8" t="s">
        <v>117</v>
      </c>
      <c r="W8" t="s">
        <v>7</v>
      </c>
      <c r="X8">
        <v>37644</v>
      </c>
      <c r="Y8">
        <v>51800445</v>
      </c>
      <c r="AA8">
        <v>9</v>
      </c>
      <c r="AB8">
        <v>42727</v>
      </c>
      <c r="AC8">
        <v>153817</v>
      </c>
      <c r="AD8">
        <v>0</v>
      </c>
      <c r="AE8">
        <v>360</v>
      </c>
      <c r="AF8">
        <v>309995</v>
      </c>
      <c r="AG8">
        <v>119070</v>
      </c>
      <c r="AH8" t="s">
        <v>1213</v>
      </c>
      <c r="AI8" t="s">
        <v>101</v>
      </c>
    </row>
    <row r="9" spans="1:35" hidden="1" x14ac:dyDescent="0.25">
      <c r="A9">
        <v>21262</v>
      </c>
      <c r="B9" t="s">
        <v>2083</v>
      </c>
      <c r="C9" t="s">
        <v>2084</v>
      </c>
      <c r="D9">
        <v>2014</v>
      </c>
      <c r="E9" t="s">
        <v>1128</v>
      </c>
      <c r="F9" s="8">
        <v>42102</v>
      </c>
      <c r="G9" s="1">
        <v>0.58333333333333337</v>
      </c>
      <c r="H9">
        <v>30729</v>
      </c>
      <c r="I9" s="8">
        <v>42102</v>
      </c>
      <c r="J9" s="1">
        <v>0.75</v>
      </c>
      <c r="K9">
        <v>30729</v>
      </c>
      <c r="L9">
        <v>1</v>
      </c>
      <c r="M9" t="s">
        <v>2590</v>
      </c>
      <c r="O9" t="s">
        <v>15</v>
      </c>
      <c r="P9" t="s">
        <v>2086</v>
      </c>
      <c r="Q9">
        <v>33707712029</v>
      </c>
      <c r="R9" t="s">
        <v>2087</v>
      </c>
      <c r="S9" t="s">
        <v>3074</v>
      </c>
      <c r="T9" t="s">
        <v>3075</v>
      </c>
      <c r="U9">
        <v>1010</v>
      </c>
      <c r="V9" t="s">
        <v>117</v>
      </c>
      <c r="W9" t="s">
        <v>7</v>
      </c>
      <c r="X9">
        <v>37644</v>
      </c>
      <c r="Y9">
        <v>51800445</v>
      </c>
      <c r="AA9">
        <v>9</v>
      </c>
      <c r="AB9">
        <v>42727</v>
      </c>
      <c r="AC9">
        <v>162363</v>
      </c>
      <c r="AD9">
        <v>0</v>
      </c>
      <c r="AE9">
        <v>380</v>
      </c>
      <c r="AF9">
        <v>343889</v>
      </c>
      <c r="AG9">
        <v>173442</v>
      </c>
      <c r="AH9" t="s">
        <v>1213</v>
      </c>
      <c r="AI9" t="s">
        <v>101</v>
      </c>
    </row>
    <row r="10" spans="1:35" hidden="1" x14ac:dyDescent="0.25">
      <c r="A10">
        <v>21906</v>
      </c>
      <c r="B10" t="s">
        <v>2083</v>
      </c>
      <c r="C10" t="s">
        <v>2084</v>
      </c>
      <c r="D10">
        <v>2014</v>
      </c>
      <c r="E10" t="s">
        <v>1128</v>
      </c>
      <c r="F10" s="8">
        <v>42199</v>
      </c>
      <c r="G10" s="1">
        <v>0.41666666666666669</v>
      </c>
      <c r="H10">
        <v>30729</v>
      </c>
      <c r="I10" s="8">
        <v>42199</v>
      </c>
      <c r="J10" s="1">
        <v>0.66666666666666663</v>
      </c>
      <c r="K10">
        <v>30729</v>
      </c>
      <c r="L10">
        <v>1</v>
      </c>
      <c r="M10" t="s">
        <v>2085</v>
      </c>
      <c r="O10" t="s">
        <v>15</v>
      </c>
      <c r="P10" t="s">
        <v>2086</v>
      </c>
      <c r="Q10">
        <v>33707712029</v>
      </c>
      <c r="R10" t="s">
        <v>2087</v>
      </c>
      <c r="S10" t="s">
        <v>3074</v>
      </c>
      <c r="T10" t="s">
        <v>3075</v>
      </c>
      <c r="U10">
        <v>1010</v>
      </c>
      <c r="V10" t="s">
        <v>117</v>
      </c>
      <c r="W10" t="s">
        <v>7</v>
      </c>
      <c r="X10">
        <v>37644</v>
      </c>
      <c r="Y10">
        <v>51800445</v>
      </c>
      <c r="AA10">
        <v>9</v>
      </c>
      <c r="AB10">
        <v>42727</v>
      </c>
      <c r="AC10">
        <v>149545</v>
      </c>
      <c r="AD10">
        <v>0</v>
      </c>
      <c r="AE10">
        <v>350</v>
      </c>
      <c r="AF10">
        <v>309995</v>
      </c>
      <c r="AG10">
        <v>119070</v>
      </c>
      <c r="AH10" t="s">
        <v>1213</v>
      </c>
      <c r="AI10" t="s">
        <v>101</v>
      </c>
    </row>
    <row r="11" spans="1:35" hidden="1" x14ac:dyDescent="0.25">
      <c r="A11">
        <v>21159</v>
      </c>
      <c r="B11" t="s">
        <v>1776</v>
      </c>
      <c r="C11" t="s">
        <v>1777</v>
      </c>
      <c r="D11">
        <v>2014</v>
      </c>
      <c r="E11" t="s">
        <v>1128</v>
      </c>
      <c r="F11" s="8">
        <v>42083</v>
      </c>
      <c r="G11" s="1">
        <v>0.33333333333333331</v>
      </c>
      <c r="H11">
        <v>59553</v>
      </c>
      <c r="I11" s="8">
        <v>42083</v>
      </c>
      <c r="J11" s="1">
        <v>0.625</v>
      </c>
      <c r="K11">
        <v>59553</v>
      </c>
      <c r="L11">
        <v>1</v>
      </c>
      <c r="M11" t="s">
        <v>2173</v>
      </c>
      <c r="O11" t="s">
        <v>2</v>
      </c>
      <c r="P11" t="s">
        <v>1779</v>
      </c>
      <c r="Q11">
        <v>30707493468</v>
      </c>
      <c r="R11" t="s">
        <v>1780</v>
      </c>
      <c r="S11" t="s">
        <v>3074</v>
      </c>
      <c r="T11" t="s">
        <v>3075</v>
      </c>
      <c r="U11">
        <v>1023</v>
      </c>
      <c r="V11" t="s">
        <v>117</v>
      </c>
      <c r="W11" t="s">
        <v>7</v>
      </c>
      <c r="X11">
        <v>3751</v>
      </c>
      <c r="Y11">
        <v>15406066</v>
      </c>
      <c r="AA11">
        <v>9</v>
      </c>
      <c r="AB11">
        <v>42727</v>
      </c>
      <c r="AC11">
        <v>93999</v>
      </c>
      <c r="AD11">
        <v>0</v>
      </c>
      <c r="AE11">
        <v>220</v>
      </c>
      <c r="AF11">
        <v>215234</v>
      </c>
      <c r="AG11">
        <v>141456</v>
      </c>
      <c r="AH11" t="s">
        <v>1213</v>
      </c>
      <c r="AI11" t="s">
        <v>1722</v>
      </c>
    </row>
    <row r="12" spans="1:35" hidden="1" x14ac:dyDescent="0.25">
      <c r="A12">
        <v>21759</v>
      </c>
      <c r="B12" t="s">
        <v>1776</v>
      </c>
      <c r="C12" t="s">
        <v>1777</v>
      </c>
      <c r="D12">
        <v>2014</v>
      </c>
      <c r="E12" t="s">
        <v>1128</v>
      </c>
      <c r="F12" s="8">
        <v>42178</v>
      </c>
      <c r="G12" s="1">
        <v>0.375</v>
      </c>
      <c r="H12">
        <v>59553</v>
      </c>
      <c r="I12" s="8">
        <v>42178</v>
      </c>
      <c r="J12" s="1">
        <v>0.54166666666666663</v>
      </c>
      <c r="K12">
        <v>59553</v>
      </c>
      <c r="L12">
        <v>1</v>
      </c>
      <c r="M12" t="s">
        <v>76</v>
      </c>
      <c r="O12" t="s">
        <v>2</v>
      </c>
      <c r="P12" t="s">
        <v>1779</v>
      </c>
      <c r="Q12">
        <v>30707493468</v>
      </c>
      <c r="R12" t="s">
        <v>1780</v>
      </c>
      <c r="S12" t="s">
        <v>3074</v>
      </c>
      <c r="T12" t="s">
        <v>3075</v>
      </c>
      <c r="U12">
        <v>1023</v>
      </c>
      <c r="V12" t="s">
        <v>117</v>
      </c>
      <c r="W12" t="s">
        <v>7</v>
      </c>
      <c r="X12">
        <v>3751</v>
      </c>
      <c r="Y12">
        <v>15406066</v>
      </c>
      <c r="AA12">
        <v>9</v>
      </c>
      <c r="AB12">
        <v>42727</v>
      </c>
      <c r="AC12">
        <v>98272</v>
      </c>
      <c r="AD12">
        <v>0</v>
      </c>
      <c r="AE12">
        <v>230</v>
      </c>
      <c r="AF12">
        <v>432062</v>
      </c>
      <c r="AG12">
        <v>0</v>
      </c>
      <c r="AH12" t="s">
        <v>1213</v>
      </c>
      <c r="AI12" t="s">
        <v>1722</v>
      </c>
    </row>
    <row r="13" spans="1:35" hidden="1" x14ac:dyDescent="0.25">
      <c r="A13">
        <v>21553</v>
      </c>
      <c r="B13" t="s">
        <v>1912</v>
      </c>
      <c r="C13" t="s">
        <v>1913</v>
      </c>
      <c r="D13">
        <v>2012</v>
      </c>
      <c r="E13" t="s">
        <v>1128</v>
      </c>
      <c r="F13" s="8">
        <v>42150</v>
      </c>
      <c r="G13" s="1">
        <v>0.4375</v>
      </c>
      <c r="H13">
        <v>94595</v>
      </c>
      <c r="I13" s="8">
        <v>42150</v>
      </c>
      <c r="J13" s="1">
        <v>0.72916666666666663</v>
      </c>
      <c r="K13">
        <v>94595</v>
      </c>
      <c r="L13">
        <v>1</v>
      </c>
      <c r="M13" t="s">
        <v>2427</v>
      </c>
      <c r="O13" t="s">
        <v>2</v>
      </c>
      <c r="P13" t="s">
        <v>1914</v>
      </c>
      <c r="Q13">
        <v>30686318865</v>
      </c>
      <c r="R13" t="s">
        <v>1915</v>
      </c>
      <c r="S13" t="s">
        <v>3074</v>
      </c>
      <c r="T13" t="s">
        <v>3075</v>
      </c>
      <c r="U13">
        <v>1067</v>
      </c>
      <c r="V13" t="s">
        <v>117</v>
      </c>
      <c r="W13" t="s">
        <v>7</v>
      </c>
      <c r="X13">
        <v>376</v>
      </c>
      <c r="Y13">
        <v>4468819</v>
      </c>
      <c r="Z13" t="s">
        <v>1916</v>
      </c>
      <c r="AA13">
        <v>9</v>
      </c>
      <c r="AB13">
        <v>42727</v>
      </c>
      <c r="AC13">
        <v>93999</v>
      </c>
      <c r="AD13">
        <v>0</v>
      </c>
      <c r="AE13">
        <v>220</v>
      </c>
      <c r="AF13">
        <v>500850</v>
      </c>
      <c r="AG13">
        <v>0</v>
      </c>
      <c r="AH13" t="s">
        <v>1213</v>
      </c>
      <c r="AI13" t="s">
        <v>1722</v>
      </c>
    </row>
    <row r="14" spans="1:35" hidden="1" x14ac:dyDescent="0.25">
      <c r="A14">
        <v>21766</v>
      </c>
      <c r="B14" t="s">
        <v>3079</v>
      </c>
      <c r="C14" t="s">
        <v>1913</v>
      </c>
      <c r="D14">
        <v>2014</v>
      </c>
      <c r="E14" t="s">
        <v>1128</v>
      </c>
      <c r="F14" s="8">
        <v>42179</v>
      </c>
      <c r="G14" s="1">
        <v>0.375</v>
      </c>
      <c r="H14">
        <v>62839</v>
      </c>
      <c r="I14" s="8">
        <v>42180</v>
      </c>
      <c r="J14" s="1">
        <v>0.75</v>
      </c>
      <c r="K14">
        <v>62839</v>
      </c>
      <c r="L14">
        <v>1</v>
      </c>
      <c r="M14" t="s">
        <v>3080</v>
      </c>
      <c r="O14" t="s">
        <v>2</v>
      </c>
      <c r="P14" t="s">
        <v>2199</v>
      </c>
      <c r="Q14">
        <v>33693450239</v>
      </c>
      <c r="R14" t="s">
        <v>2200</v>
      </c>
      <c r="S14" t="s">
        <v>3066</v>
      </c>
      <c r="T14" t="s">
        <v>3081</v>
      </c>
      <c r="U14">
        <v>1086</v>
      </c>
      <c r="V14" t="s">
        <v>2202</v>
      </c>
      <c r="W14" t="s">
        <v>7</v>
      </c>
      <c r="X14">
        <v>376</v>
      </c>
      <c r="Y14">
        <v>154712358</v>
      </c>
      <c r="AA14">
        <v>9</v>
      </c>
      <c r="AB14">
        <v>42727</v>
      </c>
      <c r="AC14">
        <v>245680</v>
      </c>
      <c r="AD14">
        <v>0</v>
      </c>
      <c r="AE14">
        <v>575</v>
      </c>
      <c r="AF14">
        <v>578265</v>
      </c>
      <c r="AG14">
        <v>49314</v>
      </c>
      <c r="AH14" t="s">
        <v>1213</v>
      </c>
      <c r="AI14" t="s">
        <v>1722</v>
      </c>
    </row>
    <row r="15" spans="1:35" hidden="1" x14ac:dyDescent="0.25">
      <c r="A15">
        <v>21725</v>
      </c>
      <c r="B15" t="s">
        <v>2196</v>
      </c>
      <c r="C15" t="s">
        <v>2197</v>
      </c>
      <c r="D15">
        <v>2008</v>
      </c>
      <c r="E15" t="s">
        <v>1128</v>
      </c>
      <c r="F15" s="8">
        <v>42172</v>
      </c>
      <c r="G15" s="1">
        <v>0.33333333333333331</v>
      </c>
      <c r="H15">
        <v>67605</v>
      </c>
      <c r="I15" s="8">
        <v>42172</v>
      </c>
      <c r="J15" s="1">
        <v>0.37291666666666662</v>
      </c>
      <c r="K15">
        <v>67605</v>
      </c>
      <c r="L15">
        <v>1</v>
      </c>
      <c r="M15" t="s">
        <v>3082</v>
      </c>
      <c r="N15" t="s">
        <v>172</v>
      </c>
      <c r="O15" t="s">
        <v>2</v>
      </c>
      <c r="P15" t="s">
        <v>2199</v>
      </c>
      <c r="Q15">
        <v>33693450239</v>
      </c>
      <c r="R15" t="s">
        <v>2200</v>
      </c>
      <c r="S15" t="s">
        <v>3066</v>
      </c>
      <c r="T15" t="s">
        <v>3081</v>
      </c>
      <c r="U15">
        <v>1086</v>
      </c>
      <c r="V15" t="s">
        <v>2202</v>
      </c>
      <c r="W15" t="s">
        <v>7</v>
      </c>
      <c r="X15">
        <v>376</v>
      </c>
      <c r="Y15">
        <v>154712358</v>
      </c>
      <c r="AA15">
        <v>9</v>
      </c>
      <c r="AB15">
        <v>42727</v>
      </c>
      <c r="AC15">
        <v>132454</v>
      </c>
      <c r="AD15">
        <v>0</v>
      </c>
      <c r="AE15">
        <v>310</v>
      </c>
      <c r="AF15">
        <v>154111</v>
      </c>
      <c r="AG15">
        <v>49314</v>
      </c>
      <c r="AH15" t="s">
        <v>1213</v>
      </c>
      <c r="AI15" t="s">
        <v>1722</v>
      </c>
    </row>
    <row r="16" spans="1:35" hidden="1" x14ac:dyDescent="0.25">
      <c r="A16">
        <v>21827</v>
      </c>
      <c r="B16" t="s">
        <v>2196</v>
      </c>
      <c r="C16" t="s">
        <v>2197</v>
      </c>
      <c r="D16">
        <v>2008</v>
      </c>
      <c r="E16" t="s">
        <v>1128</v>
      </c>
      <c r="F16" s="8">
        <v>42186</v>
      </c>
      <c r="G16" s="1">
        <v>0.70833333333333337</v>
      </c>
      <c r="H16">
        <v>67605</v>
      </c>
      <c r="I16" s="8">
        <v>42187</v>
      </c>
      <c r="J16" s="1">
        <v>0.75</v>
      </c>
      <c r="K16">
        <v>67605</v>
      </c>
      <c r="L16">
        <v>1</v>
      </c>
      <c r="M16" t="s">
        <v>2198</v>
      </c>
      <c r="O16" t="s">
        <v>2</v>
      </c>
      <c r="P16" t="s">
        <v>2199</v>
      </c>
      <c r="Q16">
        <v>33693450239</v>
      </c>
      <c r="R16" t="s">
        <v>2200</v>
      </c>
      <c r="S16" t="s">
        <v>3066</v>
      </c>
      <c r="T16" t="s">
        <v>3081</v>
      </c>
      <c r="U16">
        <v>1086</v>
      </c>
      <c r="V16" t="s">
        <v>2202</v>
      </c>
      <c r="W16" t="s">
        <v>7</v>
      </c>
      <c r="X16">
        <v>376</v>
      </c>
      <c r="Y16">
        <v>154712358</v>
      </c>
      <c r="AA16">
        <v>9</v>
      </c>
      <c r="AB16">
        <v>42727</v>
      </c>
      <c r="AC16">
        <v>81181</v>
      </c>
      <c r="AD16">
        <v>0</v>
      </c>
      <c r="AE16">
        <v>190</v>
      </c>
      <c r="AF16">
        <v>517197</v>
      </c>
      <c r="AG16">
        <v>0</v>
      </c>
      <c r="AH16" t="s">
        <v>1213</v>
      </c>
      <c r="AI16" t="s">
        <v>1722</v>
      </c>
    </row>
    <row r="17" spans="1:35" hidden="1" x14ac:dyDescent="0.25">
      <c r="A17">
        <v>21797</v>
      </c>
      <c r="B17" t="s">
        <v>2212</v>
      </c>
      <c r="C17" t="s">
        <v>1805</v>
      </c>
      <c r="D17">
        <v>2007</v>
      </c>
      <c r="E17" t="s">
        <v>1128</v>
      </c>
      <c r="F17" s="8">
        <v>42181</v>
      </c>
      <c r="G17" s="1">
        <v>0.33333333333333331</v>
      </c>
      <c r="H17">
        <v>528863</v>
      </c>
      <c r="I17" s="8">
        <v>42181</v>
      </c>
      <c r="J17" s="1">
        <v>0.70833333333333337</v>
      </c>
      <c r="K17">
        <v>528863</v>
      </c>
      <c r="L17">
        <v>1</v>
      </c>
      <c r="M17" t="s">
        <v>2213</v>
      </c>
      <c r="O17" t="s">
        <v>15</v>
      </c>
      <c r="P17" t="s">
        <v>2214</v>
      </c>
      <c r="Q17">
        <v>30554496101</v>
      </c>
      <c r="R17" t="s">
        <v>2215</v>
      </c>
      <c r="S17" t="s">
        <v>3074</v>
      </c>
      <c r="T17" t="s">
        <v>3075</v>
      </c>
      <c r="U17">
        <v>1091</v>
      </c>
      <c r="V17" t="s">
        <v>117</v>
      </c>
      <c r="W17" t="s">
        <v>7</v>
      </c>
      <c r="X17">
        <v>376</v>
      </c>
      <c r="Y17">
        <v>4480460</v>
      </c>
      <c r="AA17">
        <v>9</v>
      </c>
      <c r="AB17">
        <v>42727</v>
      </c>
      <c r="AC17">
        <v>187999</v>
      </c>
      <c r="AD17">
        <v>0</v>
      </c>
      <c r="AE17">
        <v>440</v>
      </c>
      <c r="AF17">
        <v>341270</v>
      </c>
      <c r="AG17">
        <v>173442</v>
      </c>
      <c r="AH17" t="s">
        <v>1213</v>
      </c>
      <c r="AI17" t="s">
        <v>101</v>
      </c>
    </row>
    <row r="18" spans="1:35" hidden="1" x14ac:dyDescent="0.25">
      <c r="A18">
        <v>21090</v>
      </c>
      <c r="B18" t="s">
        <v>2172</v>
      </c>
      <c r="C18" t="s">
        <v>1927</v>
      </c>
      <c r="D18">
        <v>2014</v>
      </c>
      <c r="E18" t="s">
        <v>1128</v>
      </c>
      <c r="F18" s="8">
        <v>42074</v>
      </c>
      <c r="G18" s="1">
        <v>0.58333333333333337</v>
      </c>
      <c r="H18">
        <v>100184</v>
      </c>
      <c r="I18" s="8">
        <v>42074</v>
      </c>
      <c r="J18" s="1">
        <v>0.75</v>
      </c>
      <c r="K18">
        <v>100184</v>
      </c>
      <c r="L18">
        <v>1</v>
      </c>
      <c r="M18" t="s">
        <v>76</v>
      </c>
      <c r="O18" t="s">
        <v>15</v>
      </c>
      <c r="P18" t="s">
        <v>1929</v>
      </c>
      <c r="Q18">
        <v>30551314541</v>
      </c>
      <c r="R18" t="s">
        <v>1930</v>
      </c>
      <c r="S18" t="s">
        <v>3074</v>
      </c>
      <c r="T18" t="s">
        <v>3075</v>
      </c>
      <c r="U18">
        <v>1161</v>
      </c>
      <c r="V18" t="s">
        <v>117</v>
      </c>
      <c r="W18" t="s">
        <v>7</v>
      </c>
      <c r="X18" t="s">
        <v>118</v>
      </c>
      <c r="Y18">
        <v>532376115</v>
      </c>
      <c r="AA18">
        <v>9</v>
      </c>
      <c r="AB18">
        <v>42727</v>
      </c>
      <c r="AC18">
        <v>149545</v>
      </c>
      <c r="AD18">
        <v>0</v>
      </c>
      <c r="AE18">
        <v>350</v>
      </c>
      <c r="AF18">
        <v>291067</v>
      </c>
      <c r="AG18">
        <v>424368</v>
      </c>
      <c r="AH18" t="s">
        <v>1213</v>
      </c>
      <c r="AI18" t="s">
        <v>101</v>
      </c>
    </row>
    <row r="19" spans="1:35" hidden="1" x14ac:dyDescent="0.25">
      <c r="A19">
        <v>21418</v>
      </c>
      <c r="B19" t="s">
        <v>1926</v>
      </c>
      <c r="C19" t="s">
        <v>1927</v>
      </c>
      <c r="D19">
        <v>2013</v>
      </c>
      <c r="E19" t="s">
        <v>1128</v>
      </c>
      <c r="F19" s="8">
        <v>42124</v>
      </c>
      <c r="G19" s="1">
        <v>0.33333333333333331</v>
      </c>
      <c r="H19">
        <v>223103</v>
      </c>
      <c r="I19" s="8">
        <v>42124</v>
      </c>
      <c r="J19" s="1">
        <v>0.75</v>
      </c>
      <c r="K19">
        <v>223103</v>
      </c>
      <c r="L19">
        <v>1</v>
      </c>
      <c r="M19" t="s">
        <v>3083</v>
      </c>
      <c r="O19" t="s">
        <v>15</v>
      </c>
      <c r="P19" t="s">
        <v>1929</v>
      </c>
      <c r="Q19">
        <v>30551314541</v>
      </c>
      <c r="R19" t="s">
        <v>1930</v>
      </c>
      <c r="S19" t="s">
        <v>3074</v>
      </c>
      <c r="T19" t="s">
        <v>3075</v>
      </c>
      <c r="U19">
        <v>1161</v>
      </c>
      <c r="V19" t="s">
        <v>117</v>
      </c>
      <c r="W19" t="s">
        <v>7</v>
      </c>
      <c r="X19" t="s">
        <v>118</v>
      </c>
      <c r="Y19">
        <v>532376115</v>
      </c>
      <c r="AA19">
        <v>9</v>
      </c>
      <c r="AB19">
        <v>42727</v>
      </c>
      <c r="AC19">
        <v>123908</v>
      </c>
      <c r="AD19">
        <v>0</v>
      </c>
      <c r="AE19">
        <v>290</v>
      </c>
      <c r="AF19">
        <v>308801</v>
      </c>
      <c r="AG19">
        <v>424368</v>
      </c>
      <c r="AH19" t="s">
        <v>1213</v>
      </c>
      <c r="AI19" t="s">
        <v>101</v>
      </c>
    </row>
    <row r="20" spans="1:35" hidden="1" x14ac:dyDescent="0.25">
      <c r="A20">
        <v>21189</v>
      </c>
      <c r="B20" t="s">
        <v>1926</v>
      </c>
      <c r="C20" t="s">
        <v>1927</v>
      </c>
      <c r="D20">
        <v>2013</v>
      </c>
      <c r="E20" t="s">
        <v>1128</v>
      </c>
      <c r="F20" s="8">
        <v>42090</v>
      </c>
      <c r="G20" s="1">
        <v>0.33333333333333331</v>
      </c>
      <c r="H20">
        <v>223103</v>
      </c>
      <c r="I20" s="8">
        <v>42090</v>
      </c>
      <c r="J20" s="1">
        <v>0.75</v>
      </c>
      <c r="K20">
        <v>223103</v>
      </c>
      <c r="L20">
        <v>1</v>
      </c>
      <c r="M20" t="s">
        <v>3084</v>
      </c>
      <c r="N20" t="s">
        <v>3085</v>
      </c>
      <c r="O20" t="s">
        <v>3086</v>
      </c>
      <c r="P20" t="s">
        <v>1929</v>
      </c>
      <c r="Q20">
        <v>30551314541</v>
      </c>
      <c r="R20" t="s">
        <v>1930</v>
      </c>
      <c r="S20" t="s">
        <v>3074</v>
      </c>
      <c r="T20" t="s">
        <v>3075</v>
      </c>
      <c r="U20">
        <v>1161</v>
      </c>
      <c r="V20" t="s">
        <v>117</v>
      </c>
      <c r="W20" t="s">
        <v>7</v>
      </c>
      <c r="X20" t="s">
        <v>118</v>
      </c>
      <c r="Y20">
        <v>532376115</v>
      </c>
      <c r="AA20">
        <v>9</v>
      </c>
      <c r="AB20">
        <v>42727</v>
      </c>
      <c r="AC20">
        <v>465724</v>
      </c>
      <c r="AD20">
        <v>0</v>
      </c>
      <c r="AE20">
        <v>1090</v>
      </c>
      <c r="AF20">
        <v>236216</v>
      </c>
      <c r="AG20">
        <v>0</v>
      </c>
      <c r="AH20" t="s">
        <v>1213</v>
      </c>
      <c r="AI20" t="s">
        <v>101</v>
      </c>
    </row>
    <row r="21" spans="1:35" hidden="1" x14ac:dyDescent="0.25">
      <c r="A21">
        <v>21876</v>
      </c>
      <c r="B21" t="s">
        <v>2129</v>
      </c>
      <c r="C21" t="s">
        <v>2130</v>
      </c>
      <c r="D21">
        <v>2013</v>
      </c>
      <c r="E21" t="s">
        <v>1128</v>
      </c>
      <c r="F21" s="8">
        <v>42193</v>
      </c>
      <c r="G21" s="1">
        <v>0.375</v>
      </c>
      <c r="H21">
        <v>212132</v>
      </c>
      <c r="I21" s="8">
        <v>42193</v>
      </c>
      <c r="J21" s="1">
        <v>0.625</v>
      </c>
      <c r="K21">
        <v>212132</v>
      </c>
      <c r="L21">
        <v>1</v>
      </c>
      <c r="M21" t="s">
        <v>2131</v>
      </c>
      <c r="O21" t="s">
        <v>15</v>
      </c>
      <c r="P21" t="s">
        <v>1929</v>
      </c>
      <c r="Q21">
        <v>30551314541</v>
      </c>
      <c r="R21" t="s">
        <v>1930</v>
      </c>
      <c r="S21" t="s">
        <v>3074</v>
      </c>
      <c r="T21" t="s">
        <v>3075</v>
      </c>
      <c r="U21">
        <v>1161</v>
      </c>
      <c r="V21" t="s">
        <v>117</v>
      </c>
      <c r="W21" t="s">
        <v>7</v>
      </c>
      <c r="X21" t="s">
        <v>118</v>
      </c>
      <c r="Y21">
        <v>532376115</v>
      </c>
      <c r="AA21">
        <v>9</v>
      </c>
      <c r="AB21">
        <v>42727</v>
      </c>
      <c r="AC21">
        <v>187999</v>
      </c>
      <c r="AD21">
        <v>0</v>
      </c>
      <c r="AE21">
        <v>440</v>
      </c>
      <c r="AF21">
        <v>876038</v>
      </c>
      <c r="AG21">
        <v>0</v>
      </c>
      <c r="AH21" t="s">
        <v>1213</v>
      </c>
      <c r="AI21" t="s">
        <v>101</v>
      </c>
    </row>
    <row r="22" spans="1:35" hidden="1" x14ac:dyDescent="0.25">
      <c r="A22">
        <v>21156</v>
      </c>
      <c r="B22" t="s">
        <v>2129</v>
      </c>
      <c r="C22" t="s">
        <v>2130</v>
      </c>
      <c r="D22">
        <v>2013</v>
      </c>
      <c r="E22" t="s">
        <v>1128</v>
      </c>
      <c r="F22" s="8">
        <v>42083</v>
      </c>
      <c r="G22" s="1">
        <v>0.33333333333333331</v>
      </c>
      <c r="H22">
        <v>212132</v>
      </c>
      <c r="I22" s="8">
        <v>42083</v>
      </c>
      <c r="J22" s="1">
        <v>0.72916666666666663</v>
      </c>
      <c r="K22">
        <v>212132</v>
      </c>
      <c r="L22">
        <v>1</v>
      </c>
      <c r="M22" t="s">
        <v>2730</v>
      </c>
      <c r="O22" t="s">
        <v>15</v>
      </c>
      <c r="P22" t="s">
        <v>1929</v>
      </c>
      <c r="Q22">
        <v>30551314541</v>
      </c>
      <c r="R22" t="s">
        <v>1930</v>
      </c>
      <c r="S22" t="s">
        <v>3074</v>
      </c>
      <c r="T22" t="s">
        <v>3075</v>
      </c>
      <c r="U22">
        <v>1161</v>
      </c>
      <c r="V22" t="s">
        <v>117</v>
      </c>
      <c r="W22" t="s">
        <v>7</v>
      </c>
      <c r="X22" t="s">
        <v>118</v>
      </c>
      <c r="Y22">
        <v>532376115</v>
      </c>
      <c r="AA22">
        <v>9</v>
      </c>
      <c r="AB22">
        <v>42727</v>
      </c>
      <c r="AC22">
        <v>140999</v>
      </c>
      <c r="AD22">
        <v>0</v>
      </c>
      <c r="AE22">
        <v>330</v>
      </c>
      <c r="AF22">
        <v>295740</v>
      </c>
      <c r="AG22">
        <v>412580</v>
      </c>
      <c r="AH22" t="s">
        <v>1213</v>
      </c>
      <c r="AI22" t="s">
        <v>101</v>
      </c>
    </row>
    <row r="23" spans="1:35" hidden="1" x14ac:dyDescent="0.25">
      <c r="A23">
        <v>21488</v>
      </c>
      <c r="B23" t="s">
        <v>2493</v>
      </c>
      <c r="C23" t="s">
        <v>2130</v>
      </c>
      <c r="D23">
        <v>2013</v>
      </c>
      <c r="E23" t="s">
        <v>1128</v>
      </c>
      <c r="F23" s="8">
        <v>42137</v>
      </c>
      <c r="G23" s="1">
        <v>0.60416666666666663</v>
      </c>
      <c r="H23">
        <v>179152</v>
      </c>
      <c r="I23" s="8">
        <v>42137</v>
      </c>
      <c r="J23" s="1">
        <v>0.75</v>
      </c>
      <c r="K23">
        <v>179152</v>
      </c>
      <c r="L23">
        <v>1</v>
      </c>
      <c r="M23" t="s">
        <v>76</v>
      </c>
      <c r="O23" t="s">
        <v>15</v>
      </c>
      <c r="P23" t="s">
        <v>1929</v>
      </c>
      <c r="Q23">
        <v>30551314541</v>
      </c>
      <c r="R23" t="s">
        <v>1930</v>
      </c>
      <c r="S23" t="s">
        <v>3074</v>
      </c>
      <c r="T23" t="s">
        <v>3075</v>
      </c>
      <c r="U23">
        <v>1161</v>
      </c>
      <c r="V23" t="s">
        <v>117</v>
      </c>
      <c r="W23" t="s">
        <v>7</v>
      </c>
      <c r="X23" t="s">
        <v>118</v>
      </c>
      <c r="Y23">
        <v>532376115</v>
      </c>
      <c r="AA23">
        <v>9</v>
      </c>
      <c r="AB23">
        <v>42727</v>
      </c>
      <c r="AC23">
        <v>175181</v>
      </c>
      <c r="AD23">
        <v>0</v>
      </c>
      <c r="AE23">
        <v>410</v>
      </c>
      <c r="AF23">
        <v>457343</v>
      </c>
      <c r="AG23">
        <v>424368</v>
      </c>
      <c r="AH23" t="s">
        <v>1213</v>
      </c>
      <c r="AI23" t="s">
        <v>101</v>
      </c>
    </row>
    <row r="24" spans="1:35" hidden="1" x14ac:dyDescent="0.25">
      <c r="A24">
        <v>21509</v>
      </c>
      <c r="B24" t="s">
        <v>3087</v>
      </c>
      <c r="C24">
        <v>2636</v>
      </c>
      <c r="D24">
        <v>2013</v>
      </c>
      <c r="E24" t="s">
        <v>1128</v>
      </c>
      <c r="F24" s="8">
        <v>42142</v>
      </c>
      <c r="G24" s="1">
        <v>0.41666666666666669</v>
      </c>
      <c r="H24">
        <v>192038</v>
      </c>
      <c r="I24" s="8">
        <v>42143</v>
      </c>
      <c r="J24" s="1">
        <v>0.6333333333333333</v>
      </c>
      <c r="K24">
        <v>192038</v>
      </c>
      <c r="L24">
        <v>1</v>
      </c>
      <c r="M24" t="s">
        <v>3088</v>
      </c>
      <c r="O24" t="s">
        <v>15</v>
      </c>
      <c r="P24" t="s">
        <v>1929</v>
      </c>
      <c r="Q24">
        <v>30551314541</v>
      </c>
      <c r="R24" t="s">
        <v>1930</v>
      </c>
      <c r="S24" t="s">
        <v>3074</v>
      </c>
      <c r="T24" t="s">
        <v>3075</v>
      </c>
      <c r="U24">
        <v>1161</v>
      </c>
      <c r="V24" t="s">
        <v>117</v>
      </c>
      <c r="W24" t="s">
        <v>7</v>
      </c>
      <c r="X24" t="s">
        <v>118</v>
      </c>
      <c r="Y24">
        <v>532376115</v>
      </c>
      <c r="AA24">
        <v>9</v>
      </c>
      <c r="AB24">
        <v>42727</v>
      </c>
      <c r="AC24">
        <v>418725</v>
      </c>
      <c r="AD24">
        <v>0</v>
      </c>
      <c r="AE24">
        <v>980</v>
      </c>
      <c r="AF24">
        <v>1409755</v>
      </c>
      <c r="AG24">
        <v>0</v>
      </c>
      <c r="AH24" t="s">
        <v>1213</v>
      </c>
      <c r="AI24" t="s">
        <v>101</v>
      </c>
    </row>
    <row r="25" spans="1:35" hidden="1" x14ac:dyDescent="0.25">
      <c r="A25">
        <v>21846</v>
      </c>
      <c r="B25" t="s">
        <v>2172</v>
      </c>
      <c r="C25" t="s">
        <v>1927</v>
      </c>
      <c r="D25">
        <v>2014</v>
      </c>
      <c r="E25" t="s">
        <v>1128</v>
      </c>
      <c r="F25" s="8">
        <v>42188</v>
      </c>
      <c r="G25" s="1">
        <v>0.4375</v>
      </c>
      <c r="H25">
        <v>100184</v>
      </c>
      <c r="I25" s="8">
        <v>42188</v>
      </c>
      <c r="J25" s="1">
        <v>0.72916666666666663</v>
      </c>
      <c r="K25">
        <v>100184</v>
      </c>
      <c r="L25">
        <v>1</v>
      </c>
      <c r="M25" t="s">
        <v>2173</v>
      </c>
      <c r="O25" t="s">
        <v>15</v>
      </c>
      <c r="P25" t="s">
        <v>1929</v>
      </c>
      <c r="Q25">
        <v>30551314541</v>
      </c>
      <c r="R25" t="s">
        <v>1930</v>
      </c>
      <c r="S25" t="s">
        <v>3074</v>
      </c>
      <c r="T25" t="s">
        <v>3075</v>
      </c>
      <c r="U25">
        <v>1161</v>
      </c>
      <c r="V25" t="s">
        <v>117</v>
      </c>
      <c r="W25" t="s">
        <v>7</v>
      </c>
      <c r="X25" t="s">
        <v>118</v>
      </c>
      <c r="Y25">
        <v>532376115</v>
      </c>
      <c r="AA25">
        <v>9</v>
      </c>
      <c r="AB25">
        <v>42727</v>
      </c>
      <c r="AC25">
        <v>192272</v>
      </c>
      <c r="AD25">
        <v>0</v>
      </c>
      <c r="AE25">
        <v>450</v>
      </c>
      <c r="AF25">
        <v>502826</v>
      </c>
      <c r="AG25">
        <v>158760</v>
      </c>
      <c r="AH25" t="s">
        <v>1213</v>
      </c>
      <c r="AI25" t="s">
        <v>101</v>
      </c>
    </row>
    <row r="26" spans="1:35" hidden="1" x14ac:dyDescent="0.25">
      <c r="A26">
        <v>21834</v>
      </c>
      <c r="B26" t="s">
        <v>2184</v>
      </c>
      <c r="C26" t="s">
        <v>2031</v>
      </c>
      <c r="D26">
        <v>2007</v>
      </c>
      <c r="E26" t="s">
        <v>1128</v>
      </c>
      <c r="F26" s="8">
        <v>42188</v>
      </c>
      <c r="G26" s="1">
        <v>0.36458333333333331</v>
      </c>
      <c r="H26">
        <v>743259</v>
      </c>
      <c r="I26" s="8">
        <v>42187</v>
      </c>
      <c r="J26" s="1">
        <v>0.72916666666666663</v>
      </c>
      <c r="K26">
        <v>743259</v>
      </c>
      <c r="L26">
        <v>1</v>
      </c>
      <c r="M26" t="s">
        <v>2185</v>
      </c>
      <c r="O26" t="s">
        <v>15</v>
      </c>
      <c r="P26" t="s">
        <v>1929</v>
      </c>
      <c r="Q26">
        <v>30551314541</v>
      </c>
      <c r="R26" t="s">
        <v>1930</v>
      </c>
      <c r="S26" t="s">
        <v>3074</v>
      </c>
      <c r="T26" t="s">
        <v>3075</v>
      </c>
      <c r="U26">
        <v>1161</v>
      </c>
      <c r="V26" t="s">
        <v>117</v>
      </c>
      <c r="W26" t="s">
        <v>7</v>
      </c>
      <c r="X26" t="s">
        <v>118</v>
      </c>
      <c r="Y26">
        <v>532376115</v>
      </c>
      <c r="AA26">
        <v>9</v>
      </c>
      <c r="AB26">
        <v>42727</v>
      </c>
      <c r="AC26">
        <v>192272</v>
      </c>
      <c r="AD26">
        <v>0</v>
      </c>
      <c r="AE26">
        <v>450</v>
      </c>
      <c r="AF26">
        <v>333287</v>
      </c>
      <c r="AG26">
        <v>158760</v>
      </c>
      <c r="AH26" t="s">
        <v>1213</v>
      </c>
      <c r="AI26" t="s">
        <v>101</v>
      </c>
    </row>
    <row r="27" spans="1:35" hidden="1" x14ac:dyDescent="0.25">
      <c r="A27">
        <v>21591</v>
      </c>
      <c r="B27" t="s">
        <v>3089</v>
      </c>
      <c r="C27" t="s">
        <v>1741</v>
      </c>
      <c r="D27">
        <v>2013</v>
      </c>
      <c r="E27" t="s">
        <v>1128</v>
      </c>
      <c r="F27" s="8">
        <v>42153</v>
      </c>
      <c r="G27" s="1">
        <v>0.64513888888888882</v>
      </c>
      <c r="H27">
        <v>240335</v>
      </c>
      <c r="I27" s="8">
        <v>42153</v>
      </c>
      <c r="J27" s="1">
        <v>0.75</v>
      </c>
      <c r="K27">
        <v>240335</v>
      </c>
      <c r="L27">
        <v>1</v>
      </c>
      <c r="M27" t="s">
        <v>3090</v>
      </c>
      <c r="O27" t="s">
        <v>2</v>
      </c>
      <c r="P27" t="s">
        <v>3091</v>
      </c>
      <c r="Q27">
        <v>30546671549</v>
      </c>
      <c r="R27" t="s">
        <v>3092</v>
      </c>
      <c r="S27" t="s">
        <v>3093</v>
      </c>
      <c r="T27" t="s">
        <v>3094</v>
      </c>
      <c r="U27">
        <v>1190</v>
      </c>
      <c r="V27" t="s">
        <v>117</v>
      </c>
      <c r="W27" t="s">
        <v>7</v>
      </c>
      <c r="X27" t="s">
        <v>3095</v>
      </c>
      <c r="Y27">
        <v>5669196</v>
      </c>
      <c r="AA27">
        <v>9</v>
      </c>
      <c r="AB27">
        <v>42727</v>
      </c>
      <c r="AC27">
        <v>106818</v>
      </c>
      <c r="AD27">
        <v>0</v>
      </c>
      <c r="AE27">
        <v>250</v>
      </c>
      <c r="AF27">
        <v>191411</v>
      </c>
      <c r="AG27">
        <v>0</v>
      </c>
      <c r="AH27" t="s">
        <v>1213</v>
      </c>
      <c r="AI27" t="s">
        <v>1722</v>
      </c>
    </row>
    <row r="28" spans="1:35" x14ac:dyDescent="0.25">
      <c r="A28">
        <v>21972</v>
      </c>
      <c r="B28" t="s">
        <v>1124</v>
      </c>
      <c r="C28" t="s">
        <v>1127</v>
      </c>
      <c r="D28">
        <v>2000</v>
      </c>
      <c r="E28" t="s">
        <v>1128</v>
      </c>
      <c r="F28" s="8">
        <v>42209</v>
      </c>
      <c r="G28" s="1">
        <v>0.35416666666666669</v>
      </c>
      <c r="H28">
        <v>111165</v>
      </c>
      <c r="I28" s="8">
        <v>42209</v>
      </c>
      <c r="J28" s="1">
        <v>0.73958333333333337</v>
      </c>
      <c r="K28">
        <v>111165</v>
      </c>
      <c r="L28">
        <v>1</v>
      </c>
      <c r="M28" t="s">
        <v>1087</v>
      </c>
      <c r="O28" t="s">
        <v>2</v>
      </c>
      <c r="P28" t="s">
        <v>1088</v>
      </c>
      <c r="Q28">
        <v>30136396</v>
      </c>
      <c r="R28" t="s">
        <v>1089</v>
      </c>
      <c r="S28" t="s">
        <v>1090</v>
      </c>
      <c r="U28">
        <v>1408</v>
      </c>
      <c r="V28" t="s">
        <v>117</v>
      </c>
      <c r="W28" t="s">
        <v>7</v>
      </c>
      <c r="X28" t="s">
        <v>118</v>
      </c>
      <c r="Y28">
        <v>553466896</v>
      </c>
      <c r="Z28" t="s">
        <v>1091</v>
      </c>
      <c r="AA28">
        <v>9</v>
      </c>
      <c r="AB28">
        <v>48471</v>
      </c>
      <c r="AC28">
        <v>193884</v>
      </c>
      <c r="AD28">
        <v>0</v>
      </c>
      <c r="AE28">
        <v>400</v>
      </c>
      <c r="AF28">
        <v>690641</v>
      </c>
      <c r="AG28">
        <v>0</v>
      </c>
      <c r="AH28" t="s">
        <v>1213</v>
      </c>
      <c r="AI28" t="s">
        <v>10</v>
      </c>
    </row>
    <row r="29" spans="1:35" hidden="1" x14ac:dyDescent="0.25">
      <c r="A29">
        <v>21502</v>
      </c>
      <c r="B29" t="s">
        <v>3096</v>
      </c>
      <c r="C29" t="s">
        <v>3097</v>
      </c>
      <c r="D29">
        <v>2000</v>
      </c>
      <c r="E29" t="s">
        <v>1128</v>
      </c>
      <c r="F29" s="8">
        <v>42139</v>
      </c>
      <c r="G29" s="1">
        <v>0.33333333333333331</v>
      </c>
      <c r="H29">
        <v>320454</v>
      </c>
      <c r="I29" s="8">
        <v>42139</v>
      </c>
      <c r="J29" s="1">
        <v>0.54166666666666663</v>
      </c>
      <c r="K29">
        <v>320454</v>
      </c>
      <c r="L29">
        <v>1</v>
      </c>
      <c r="M29" t="s">
        <v>3098</v>
      </c>
      <c r="O29" t="s">
        <v>2</v>
      </c>
      <c r="P29" t="s">
        <v>3099</v>
      </c>
      <c r="Q29">
        <v>93861164</v>
      </c>
      <c r="R29" t="s">
        <v>3100</v>
      </c>
      <c r="S29" t="s">
        <v>3101</v>
      </c>
      <c r="T29" t="s">
        <v>3102</v>
      </c>
      <c r="U29">
        <v>1414</v>
      </c>
      <c r="V29" t="s">
        <v>6</v>
      </c>
      <c r="W29" t="s">
        <v>7</v>
      </c>
      <c r="X29" t="s">
        <v>118</v>
      </c>
      <c r="Y29">
        <v>530795561</v>
      </c>
      <c r="AA29">
        <v>9</v>
      </c>
      <c r="AB29">
        <v>48471</v>
      </c>
      <c r="AC29">
        <v>193884</v>
      </c>
      <c r="AD29">
        <v>0</v>
      </c>
      <c r="AE29">
        <v>400</v>
      </c>
      <c r="AF29">
        <v>0</v>
      </c>
      <c r="AG29">
        <v>0</v>
      </c>
      <c r="AH29" t="s">
        <v>1213</v>
      </c>
      <c r="AI29" t="s">
        <v>10</v>
      </c>
    </row>
    <row r="30" spans="1:35" hidden="1" x14ac:dyDescent="0.25">
      <c r="A30">
        <v>21850</v>
      </c>
      <c r="B30" t="s">
        <v>3103</v>
      </c>
      <c r="C30" t="s">
        <v>1783</v>
      </c>
      <c r="D30">
        <v>2014</v>
      </c>
      <c r="E30" t="s">
        <v>1128</v>
      </c>
      <c r="F30" s="8">
        <v>42191</v>
      </c>
      <c r="G30" s="1">
        <v>0.35416666666666669</v>
      </c>
      <c r="H30">
        <v>82202</v>
      </c>
      <c r="I30" s="8">
        <v>42191</v>
      </c>
      <c r="J30" s="1">
        <v>0.72916666666666663</v>
      </c>
      <c r="K30">
        <v>82202</v>
      </c>
      <c r="L30">
        <v>1</v>
      </c>
      <c r="M30" t="s">
        <v>3104</v>
      </c>
      <c r="O30" t="s">
        <v>15</v>
      </c>
      <c r="P30" t="s">
        <v>3105</v>
      </c>
      <c r="Q30">
        <v>30568558142</v>
      </c>
      <c r="R30" t="s">
        <v>3106</v>
      </c>
      <c r="S30" t="s">
        <v>3107</v>
      </c>
      <c r="T30" t="s">
        <v>3108</v>
      </c>
      <c r="U30">
        <v>1615</v>
      </c>
      <c r="V30" t="s">
        <v>117</v>
      </c>
      <c r="W30" t="s">
        <v>7</v>
      </c>
      <c r="X30" t="s">
        <v>118</v>
      </c>
      <c r="Y30">
        <v>553293176</v>
      </c>
      <c r="AA30">
        <v>9</v>
      </c>
      <c r="AB30">
        <v>42727</v>
      </c>
      <c r="AC30">
        <v>209362</v>
      </c>
      <c r="AD30">
        <v>0</v>
      </c>
      <c r="AE30">
        <v>490</v>
      </c>
      <c r="AF30">
        <v>323857</v>
      </c>
      <c r="AG30">
        <v>258442</v>
      </c>
      <c r="AH30" t="s">
        <v>1213</v>
      </c>
      <c r="AI30" t="s">
        <v>101</v>
      </c>
    </row>
    <row r="31" spans="1:35" hidden="1" x14ac:dyDescent="0.25">
      <c r="A31">
        <v>21288</v>
      </c>
      <c r="B31" t="s">
        <v>2617</v>
      </c>
      <c r="C31" t="s">
        <v>2618</v>
      </c>
      <c r="D31">
        <v>2013</v>
      </c>
      <c r="E31" t="s">
        <v>1128</v>
      </c>
      <c r="F31" s="8">
        <v>42107</v>
      </c>
      <c r="G31" s="1">
        <v>0.58333333333333337</v>
      </c>
      <c r="H31">
        <v>314714</v>
      </c>
      <c r="I31" s="8">
        <v>42107</v>
      </c>
      <c r="J31" s="1">
        <v>0.75</v>
      </c>
      <c r="K31">
        <v>314714</v>
      </c>
      <c r="L31">
        <v>1</v>
      </c>
      <c r="M31" t="s">
        <v>2619</v>
      </c>
      <c r="O31" t="s">
        <v>15</v>
      </c>
      <c r="P31" t="s">
        <v>2620</v>
      </c>
      <c r="Q31">
        <v>30711237824</v>
      </c>
      <c r="R31" t="s">
        <v>2621</v>
      </c>
      <c r="S31" t="s">
        <v>3101</v>
      </c>
      <c r="T31" t="s">
        <v>3102</v>
      </c>
      <c r="U31">
        <v>1623</v>
      </c>
      <c r="V31" t="s">
        <v>117</v>
      </c>
      <c r="W31" t="s">
        <v>7</v>
      </c>
      <c r="AA31">
        <v>9</v>
      </c>
      <c r="AB31">
        <v>42727</v>
      </c>
      <c r="AC31">
        <v>290544</v>
      </c>
      <c r="AD31">
        <v>1297725</v>
      </c>
      <c r="AE31">
        <v>680</v>
      </c>
      <c r="AF31">
        <v>136184</v>
      </c>
      <c r="AG31">
        <v>0</v>
      </c>
      <c r="AH31" t="s">
        <v>1213</v>
      </c>
      <c r="AI31" t="s">
        <v>101</v>
      </c>
    </row>
    <row r="32" spans="1:35" hidden="1" x14ac:dyDescent="0.25">
      <c r="A32">
        <v>21909</v>
      </c>
      <c r="B32" t="s">
        <v>3109</v>
      </c>
      <c r="C32" t="s">
        <v>3110</v>
      </c>
      <c r="D32">
        <v>2011</v>
      </c>
      <c r="E32" t="s">
        <v>1128</v>
      </c>
      <c r="F32" s="8">
        <v>42199</v>
      </c>
      <c r="G32" s="1">
        <v>0.39583333333333331</v>
      </c>
      <c r="H32">
        <v>428889</v>
      </c>
      <c r="I32" s="8">
        <v>42199</v>
      </c>
      <c r="J32" s="1">
        <v>0.72916666666666663</v>
      </c>
      <c r="K32">
        <v>428889</v>
      </c>
      <c r="L32">
        <v>1</v>
      </c>
      <c r="M32" t="s">
        <v>3111</v>
      </c>
      <c r="O32" t="s">
        <v>15</v>
      </c>
      <c r="P32" t="s">
        <v>3112</v>
      </c>
      <c r="Q32">
        <v>20230282766</v>
      </c>
      <c r="R32" t="s">
        <v>3113</v>
      </c>
      <c r="S32" t="s">
        <v>3114</v>
      </c>
      <c r="T32" t="s">
        <v>3115</v>
      </c>
      <c r="U32">
        <v>1640</v>
      </c>
      <c r="V32" t="s">
        <v>117</v>
      </c>
      <c r="W32" t="s">
        <v>7</v>
      </c>
      <c r="X32" t="s">
        <v>118</v>
      </c>
      <c r="Y32">
        <v>532782340</v>
      </c>
      <c r="Z32" t="s">
        <v>3116</v>
      </c>
      <c r="AA32">
        <v>9</v>
      </c>
      <c r="AB32">
        <v>42727</v>
      </c>
      <c r="AC32">
        <v>311907</v>
      </c>
      <c r="AD32">
        <v>0</v>
      </c>
      <c r="AE32">
        <v>730</v>
      </c>
      <c r="AF32">
        <v>88756</v>
      </c>
      <c r="AG32">
        <v>0</v>
      </c>
      <c r="AH32" t="s">
        <v>1213</v>
      </c>
      <c r="AI32" t="s">
        <v>1841</v>
      </c>
    </row>
    <row r="33" spans="1:35" x14ac:dyDescent="0.25">
      <c r="A33">
        <v>21762</v>
      </c>
      <c r="B33" t="s">
        <v>1539</v>
      </c>
      <c r="C33" t="s">
        <v>1149</v>
      </c>
      <c r="D33">
        <v>2015</v>
      </c>
      <c r="E33" t="s">
        <v>1128</v>
      </c>
      <c r="F33" s="8">
        <v>42178</v>
      </c>
      <c r="G33" s="1">
        <v>0.6791666666666667</v>
      </c>
      <c r="H33">
        <v>0</v>
      </c>
      <c r="I33" s="8">
        <v>42178</v>
      </c>
      <c r="J33" s="1">
        <v>0.72916666666666663</v>
      </c>
      <c r="K33">
        <v>0</v>
      </c>
      <c r="L33">
        <v>1</v>
      </c>
      <c r="M33" t="s">
        <v>113</v>
      </c>
      <c r="O33" t="s">
        <v>2</v>
      </c>
      <c r="P33" t="s">
        <v>114</v>
      </c>
      <c r="Q33">
        <v>22100716</v>
      </c>
      <c r="R33" t="s">
        <v>115</v>
      </c>
      <c r="S33" t="s">
        <v>1540</v>
      </c>
      <c r="T33" t="s">
        <v>3117</v>
      </c>
      <c r="U33">
        <v>1642</v>
      </c>
      <c r="V33" t="s">
        <v>117</v>
      </c>
      <c r="W33" t="s">
        <v>7</v>
      </c>
      <c r="X33" t="s">
        <v>118</v>
      </c>
      <c r="Y33">
        <v>536183259</v>
      </c>
      <c r="Z33" t="s">
        <v>119</v>
      </c>
      <c r="AA33">
        <v>9</v>
      </c>
      <c r="AB33">
        <v>48471</v>
      </c>
      <c r="AC33">
        <v>256896</v>
      </c>
      <c r="AD33">
        <v>0</v>
      </c>
      <c r="AE33">
        <v>530</v>
      </c>
      <c r="AF33">
        <v>1734456</v>
      </c>
      <c r="AG33">
        <v>0</v>
      </c>
      <c r="AH33" t="s">
        <v>1213</v>
      </c>
      <c r="AI33" t="s">
        <v>10</v>
      </c>
    </row>
    <row r="34" spans="1:35" hidden="1" x14ac:dyDescent="0.25">
      <c r="A34">
        <v>21960</v>
      </c>
      <c r="B34" t="s">
        <v>1950</v>
      </c>
      <c r="C34" t="s">
        <v>1913</v>
      </c>
      <c r="D34">
        <v>2012</v>
      </c>
      <c r="E34" t="s">
        <v>1128</v>
      </c>
      <c r="F34" s="8">
        <v>42208</v>
      </c>
      <c r="G34" s="1">
        <v>0.375</v>
      </c>
      <c r="H34">
        <v>230532</v>
      </c>
      <c r="I34" s="8">
        <v>42208</v>
      </c>
      <c r="J34" s="1">
        <v>0.75</v>
      </c>
      <c r="K34">
        <v>230532</v>
      </c>
      <c r="L34">
        <v>1</v>
      </c>
      <c r="M34" t="s">
        <v>2029</v>
      </c>
      <c r="O34" t="s">
        <v>2</v>
      </c>
      <c r="P34" t="s">
        <v>1952</v>
      </c>
      <c r="Q34">
        <v>94602437</v>
      </c>
      <c r="R34" t="s">
        <v>1953</v>
      </c>
      <c r="S34" t="s">
        <v>3118</v>
      </c>
      <c r="T34" t="s">
        <v>3119</v>
      </c>
      <c r="U34">
        <v>1650</v>
      </c>
      <c r="V34" t="s">
        <v>117</v>
      </c>
      <c r="W34" t="s">
        <v>7</v>
      </c>
      <c r="X34">
        <v>3754</v>
      </c>
      <c r="Y34">
        <v>15527367</v>
      </c>
      <c r="AA34">
        <v>9</v>
      </c>
      <c r="AB34">
        <v>42727</v>
      </c>
      <c r="AC34">
        <v>85454</v>
      </c>
      <c r="AD34">
        <v>0</v>
      </c>
      <c r="AE34">
        <v>200</v>
      </c>
      <c r="AF34">
        <v>0</v>
      </c>
      <c r="AG34">
        <v>0</v>
      </c>
      <c r="AH34" t="s">
        <v>1213</v>
      </c>
      <c r="AI34" t="s">
        <v>1722</v>
      </c>
    </row>
    <row r="35" spans="1:35" x14ac:dyDescent="0.25">
      <c r="A35">
        <v>21910</v>
      </c>
      <c r="B35" t="s">
        <v>1571</v>
      </c>
      <c r="C35" t="s">
        <v>1159</v>
      </c>
      <c r="D35">
        <v>2008</v>
      </c>
      <c r="E35" t="s">
        <v>1128</v>
      </c>
      <c r="F35" s="8">
        <v>42199</v>
      </c>
      <c r="G35" s="1">
        <v>0.52083333333333337</v>
      </c>
      <c r="H35">
        <v>120348</v>
      </c>
      <c r="I35" s="8">
        <v>42199</v>
      </c>
      <c r="J35" s="1">
        <v>0.66666666666666663</v>
      </c>
      <c r="K35">
        <v>120348</v>
      </c>
      <c r="L35">
        <v>1</v>
      </c>
      <c r="M35" t="s">
        <v>677</v>
      </c>
      <c r="O35" t="s">
        <v>15</v>
      </c>
      <c r="P35" t="s">
        <v>673</v>
      </c>
      <c r="Q35">
        <v>30712149996</v>
      </c>
      <c r="R35" t="s">
        <v>674</v>
      </c>
      <c r="S35" t="s">
        <v>1572</v>
      </c>
      <c r="T35" t="s">
        <v>3120</v>
      </c>
      <c r="U35">
        <v>1714</v>
      </c>
      <c r="V35" t="s">
        <v>394</v>
      </c>
      <c r="W35" t="s">
        <v>7</v>
      </c>
      <c r="X35">
        <v>3786</v>
      </c>
      <c r="Y35">
        <v>421645</v>
      </c>
      <c r="AA35">
        <v>9</v>
      </c>
      <c r="AB35">
        <v>48471</v>
      </c>
      <c r="AC35">
        <v>48471</v>
      </c>
      <c r="AD35">
        <v>0</v>
      </c>
      <c r="AE35">
        <v>100</v>
      </c>
      <c r="AF35">
        <v>112877</v>
      </c>
      <c r="AG35">
        <v>0</v>
      </c>
      <c r="AH35" t="s">
        <v>1213</v>
      </c>
      <c r="AI35" t="s">
        <v>10</v>
      </c>
    </row>
    <row r="36" spans="1:35" x14ac:dyDescent="0.25">
      <c r="A36">
        <v>21309</v>
      </c>
      <c r="B36" t="s">
        <v>1571</v>
      </c>
      <c r="C36" t="s">
        <v>1159</v>
      </c>
      <c r="D36">
        <v>2008</v>
      </c>
      <c r="E36" t="s">
        <v>1128</v>
      </c>
      <c r="F36" s="8">
        <v>42110</v>
      </c>
      <c r="G36" s="1">
        <v>0.375</v>
      </c>
      <c r="H36">
        <v>120348</v>
      </c>
      <c r="I36" s="8">
        <v>42110</v>
      </c>
      <c r="J36" s="1">
        <v>0.70833333333333337</v>
      </c>
      <c r="K36">
        <v>120348</v>
      </c>
      <c r="L36">
        <v>1</v>
      </c>
      <c r="M36" t="s">
        <v>672</v>
      </c>
      <c r="O36" t="s">
        <v>15</v>
      </c>
      <c r="P36" t="s">
        <v>673</v>
      </c>
      <c r="Q36">
        <v>30712149996</v>
      </c>
      <c r="R36" t="s">
        <v>674</v>
      </c>
      <c r="S36" t="s">
        <v>1572</v>
      </c>
      <c r="T36" t="s">
        <v>3120</v>
      </c>
      <c r="U36">
        <v>1714</v>
      </c>
      <c r="V36" t="s">
        <v>394</v>
      </c>
      <c r="W36" t="s">
        <v>7</v>
      </c>
      <c r="X36">
        <v>3786</v>
      </c>
      <c r="Y36">
        <v>421645</v>
      </c>
      <c r="AA36">
        <v>9</v>
      </c>
      <c r="AB36">
        <v>42727</v>
      </c>
      <c r="AC36">
        <v>149545</v>
      </c>
      <c r="AD36">
        <v>0</v>
      </c>
      <c r="AE36">
        <v>350</v>
      </c>
      <c r="AF36">
        <v>1881862</v>
      </c>
      <c r="AG36">
        <v>0</v>
      </c>
      <c r="AH36" t="s">
        <v>1213</v>
      </c>
      <c r="AI36" t="s">
        <v>10</v>
      </c>
    </row>
    <row r="37" spans="1:35" hidden="1" x14ac:dyDescent="0.25">
      <c r="A37">
        <v>21593</v>
      </c>
      <c r="B37" t="s">
        <v>3121</v>
      </c>
      <c r="C37" t="s">
        <v>1970</v>
      </c>
      <c r="D37">
        <v>2010</v>
      </c>
      <c r="E37" t="s">
        <v>1128</v>
      </c>
      <c r="F37" s="8">
        <v>42156</v>
      </c>
      <c r="G37" s="1">
        <v>0.33333333333333331</v>
      </c>
      <c r="H37">
        <v>83203</v>
      </c>
      <c r="I37" s="8">
        <v>42156</v>
      </c>
      <c r="J37" s="1">
        <v>0.54166666666666663</v>
      </c>
      <c r="K37">
        <v>83203</v>
      </c>
      <c r="L37">
        <v>1</v>
      </c>
      <c r="M37" t="s">
        <v>3122</v>
      </c>
      <c r="O37" t="s">
        <v>2</v>
      </c>
      <c r="P37" t="s">
        <v>3123</v>
      </c>
      <c r="Q37">
        <v>12092909</v>
      </c>
      <c r="R37" t="s">
        <v>3124</v>
      </c>
      <c r="S37" t="s">
        <v>3125</v>
      </c>
      <c r="U37">
        <v>2400</v>
      </c>
      <c r="V37" t="s">
        <v>394</v>
      </c>
      <c r="W37" t="s">
        <v>7</v>
      </c>
      <c r="X37">
        <v>3564</v>
      </c>
      <c r="Y37">
        <v>15508754</v>
      </c>
      <c r="AA37">
        <v>9</v>
      </c>
      <c r="AB37">
        <v>42727</v>
      </c>
      <c r="AC37">
        <v>68363</v>
      </c>
      <c r="AD37">
        <v>0</v>
      </c>
      <c r="AE37">
        <v>160</v>
      </c>
      <c r="AF37">
        <v>174294</v>
      </c>
      <c r="AG37">
        <v>0</v>
      </c>
      <c r="AH37" t="s">
        <v>1213</v>
      </c>
      <c r="AI37" t="s">
        <v>1722</v>
      </c>
    </row>
    <row r="38" spans="1:35" x14ac:dyDescent="0.25">
      <c r="A38">
        <v>21873</v>
      </c>
      <c r="B38" t="s">
        <v>1665</v>
      </c>
      <c r="C38" t="s">
        <v>1174</v>
      </c>
      <c r="D38">
        <v>2013</v>
      </c>
      <c r="E38" t="s">
        <v>1128</v>
      </c>
      <c r="F38" s="8">
        <v>42193</v>
      </c>
      <c r="G38" s="1">
        <v>0.33333333333333331</v>
      </c>
      <c r="H38">
        <v>70813</v>
      </c>
      <c r="I38" s="8">
        <v>42192</v>
      </c>
      <c r="J38" s="1">
        <v>0.64097222222222217</v>
      </c>
      <c r="K38">
        <v>70813</v>
      </c>
      <c r="L38">
        <v>1</v>
      </c>
      <c r="M38" t="s">
        <v>21</v>
      </c>
      <c r="O38" t="s">
        <v>15</v>
      </c>
      <c r="P38" t="s">
        <v>726</v>
      </c>
      <c r="Q38">
        <v>20058215865</v>
      </c>
      <c r="R38" t="s">
        <v>727</v>
      </c>
      <c r="S38" t="s">
        <v>728</v>
      </c>
      <c r="U38">
        <v>3228</v>
      </c>
      <c r="V38" t="s">
        <v>729</v>
      </c>
      <c r="W38" t="s">
        <v>7</v>
      </c>
      <c r="X38">
        <v>345</v>
      </c>
      <c r="Y38">
        <v>156620964</v>
      </c>
      <c r="AA38">
        <v>9</v>
      </c>
      <c r="AB38">
        <v>48471</v>
      </c>
      <c r="AC38">
        <v>213272</v>
      </c>
      <c r="AD38">
        <v>0</v>
      </c>
      <c r="AE38">
        <v>440</v>
      </c>
      <c r="AF38">
        <v>236417</v>
      </c>
      <c r="AG38">
        <v>0</v>
      </c>
      <c r="AH38" t="s">
        <v>1213</v>
      </c>
      <c r="AI38" t="s">
        <v>10</v>
      </c>
    </row>
    <row r="39" spans="1:35" x14ac:dyDescent="0.25">
      <c r="A39">
        <v>21305</v>
      </c>
      <c r="B39" t="s">
        <v>1665</v>
      </c>
      <c r="C39" t="s">
        <v>1174</v>
      </c>
      <c r="D39">
        <v>2013</v>
      </c>
      <c r="E39" t="s">
        <v>1128</v>
      </c>
      <c r="F39" s="8">
        <v>42110</v>
      </c>
      <c r="G39" s="1">
        <v>0.33333333333333331</v>
      </c>
      <c r="H39">
        <v>70813</v>
      </c>
      <c r="I39" s="8">
        <v>42110</v>
      </c>
      <c r="J39" s="1">
        <v>0.5</v>
      </c>
      <c r="K39">
        <v>70813</v>
      </c>
      <c r="L39">
        <v>1</v>
      </c>
      <c r="M39" t="s">
        <v>725</v>
      </c>
      <c r="O39" t="s">
        <v>15</v>
      </c>
      <c r="P39" t="s">
        <v>726</v>
      </c>
      <c r="Q39">
        <v>20058215865</v>
      </c>
      <c r="R39" t="s">
        <v>727</v>
      </c>
      <c r="S39" t="s">
        <v>728</v>
      </c>
      <c r="U39">
        <v>3228</v>
      </c>
      <c r="V39" t="s">
        <v>729</v>
      </c>
      <c r="W39" t="s">
        <v>7</v>
      </c>
      <c r="X39">
        <v>345</v>
      </c>
      <c r="Y39">
        <v>156620964</v>
      </c>
      <c r="AA39">
        <v>9</v>
      </c>
      <c r="AB39">
        <v>42727</v>
      </c>
      <c r="AC39">
        <v>81181</v>
      </c>
      <c r="AD39">
        <v>0</v>
      </c>
      <c r="AE39">
        <v>190</v>
      </c>
      <c r="AF39">
        <v>391759</v>
      </c>
      <c r="AG39">
        <v>0</v>
      </c>
      <c r="AH39" t="s">
        <v>1213</v>
      </c>
      <c r="AI39" t="s">
        <v>10</v>
      </c>
    </row>
    <row r="40" spans="1:35" x14ac:dyDescent="0.25">
      <c r="A40">
        <v>21969</v>
      </c>
      <c r="B40" t="s">
        <v>1495</v>
      </c>
      <c r="C40" t="s">
        <v>1146</v>
      </c>
      <c r="D40">
        <v>2013</v>
      </c>
      <c r="E40" t="s">
        <v>1128</v>
      </c>
      <c r="F40" s="8">
        <v>42209</v>
      </c>
      <c r="G40" s="1">
        <v>0.3756944444444445</v>
      </c>
      <c r="H40">
        <v>42662</v>
      </c>
      <c r="I40" s="8">
        <v>42209</v>
      </c>
      <c r="J40" s="1">
        <v>0.3756944444444445</v>
      </c>
      <c r="K40">
        <v>42662</v>
      </c>
      <c r="L40">
        <v>1</v>
      </c>
      <c r="M40" t="s">
        <v>199</v>
      </c>
      <c r="O40" t="s">
        <v>15</v>
      </c>
      <c r="P40" t="s">
        <v>1104</v>
      </c>
      <c r="Q40">
        <v>30521857370</v>
      </c>
      <c r="R40" t="s">
        <v>1105</v>
      </c>
      <c r="S40" t="s">
        <v>1496</v>
      </c>
      <c r="T40" t="s">
        <v>3126</v>
      </c>
      <c r="U40">
        <v>3230</v>
      </c>
      <c r="V40" t="s">
        <v>88</v>
      </c>
      <c r="W40" t="s">
        <v>7</v>
      </c>
      <c r="X40">
        <v>3772</v>
      </c>
      <c r="Y40">
        <v>15561996</v>
      </c>
      <c r="AA40">
        <v>9</v>
      </c>
      <c r="AB40">
        <v>48471</v>
      </c>
      <c r="AC40">
        <v>67859</v>
      </c>
      <c r="AD40">
        <v>0</v>
      </c>
      <c r="AE40">
        <v>140</v>
      </c>
      <c r="AF40">
        <v>331377</v>
      </c>
      <c r="AG40">
        <v>0</v>
      </c>
      <c r="AH40" t="s">
        <v>1213</v>
      </c>
      <c r="AI40" t="s">
        <v>10</v>
      </c>
    </row>
    <row r="41" spans="1:35" x14ac:dyDescent="0.25">
      <c r="A41">
        <v>21338</v>
      </c>
      <c r="B41" t="s">
        <v>1669</v>
      </c>
      <c r="C41" t="s">
        <v>1164</v>
      </c>
      <c r="D41">
        <v>2014</v>
      </c>
      <c r="E41" t="s">
        <v>1128</v>
      </c>
      <c r="F41" s="8">
        <v>42115</v>
      </c>
      <c r="G41" s="1">
        <v>0.33333333333333331</v>
      </c>
      <c r="H41">
        <v>49105</v>
      </c>
      <c r="I41" s="8">
        <v>42116</v>
      </c>
      <c r="J41" s="1">
        <v>0.75</v>
      </c>
      <c r="K41">
        <v>49105</v>
      </c>
      <c r="L41">
        <v>1</v>
      </c>
      <c r="M41" t="s">
        <v>908</v>
      </c>
      <c r="O41" t="s">
        <v>15</v>
      </c>
      <c r="P41" t="s">
        <v>909</v>
      </c>
      <c r="Q41">
        <v>20205531832</v>
      </c>
      <c r="R41" t="s">
        <v>1670</v>
      </c>
      <c r="S41" t="s">
        <v>1496</v>
      </c>
      <c r="T41" t="s">
        <v>3126</v>
      </c>
      <c r="U41">
        <v>3230</v>
      </c>
      <c r="V41" t="s">
        <v>394</v>
      </c>
      <c r="W41" t="s">
        <v>7</v>
      </c>
      <c r="X41">
        <v>3772</v>
      </c>
      <c r="Y41">
        <v>424697</v>
      </c>
      <c r="Z41" t="s">
        <v>1671</v>
      </c>
      <c r="AA41">
        <v>9</v>
      </c>
      <c r="AB41">
        <v>42727</v>
      </c>
      <c r="AC41">
        <v>115363</v>
      </c>
      <c r="AD41">
        <v>0</v>
      </c>
      <c r="AE41">
        <v>270</v>
      </c>
      <c r="AF41">
        <v>415983</v>
      </c>
      <c r="AG41">
        <v>0</v>
      </c>
      <c r="AH41" t="s">
        <v>1213</v>
      </c>
      <c r="AI41" t="s">
        <v>10</v>
      </c>
    </row>
    <row r="42" spans="1:35" hidden="1" x14ac:dyDescent="0.25">
      <c r="A42">
        <v>21997</v>
      </c>
      <c r="B42" t="s">
        <v>1994</v>
      </c>
      <c r="C42">
        <v>710</v>
      </c>
      <c r="D42">
        <v>2013</v>
      </c>
      <c r="E42" t="s">
        <v>1128</v>
      </c>
      <c r="F42" s="8">
        <v>42214</v>
      </c>
      <c r="G42" s="1">
        <v>0.34375</v>
      </c>
      <c r="H42">
        <v>128834</v>
      </c>
      <c r="I42" s="8">
        <v>42214</v>
      </c>
      <c r="J42" s="1">
        <v>0.54166666666666663</v>
      </c>
      <c r="K42">
        <v>128834</v>
      </c>
      <c r="L42">
        <v>1</v>
      </c>
      <c r="M42" t="s">
        <v>1995</v>
      </c>
      <c r="O42" t="s">
        <v>15</v>
      </c>
      <c r="P42" t="s">
        <v>1996</v>
      </c>
      <c r="Q42">
        <v>30615210907</v>
      </c>
      <c r="R42" t="s">
        <v>1997</v>
      </c>
      <c r="S42" t="s">
        <v>1496</v>
      </c>
      <c r="T42" t="s">
        <v>3126</v>
      </c>
      <c r="U42">
        <v>3230</v>
      </c>
      <c r="V42" t="s">
        <v>88</v>
      </c>
      <c r="W42" t="s">
        <v>7</v>
      </c>
      <c r="X42">
        <v>3772</v>
      </c>
      <c r="Y42">
        <v>424196</v>
      </c>
      <c r="AA42">
        <v>9</v>
      </c>
      <c r="AB42">
        <v>42727</v>
      </c>
      <c r="AC42">
        <v>111090</v>
      </c>
      <c r="AD42">
        <v>0</v>
      </c>
      <c r="AE42">
        <v>260</v>
      </c>
      <c r="AF42">
        <v>148181</v>
      </c>
      <c r="AG42">
        <v>43659</v>
      </c>
      <c r="AH42" t="s">
        <v>1213</v>
      </c>
      <c r="AI42" t="s">
        <v>101</v>
      </c>
    </row>
    <row r="43" spans="1:35" hidden="1" x14ac:dyDescent="0.25">
      <c r="A43">
        <v>21034</v>
      </c>
      <c r="B43" t="s">
        <v>3127</v>
      </c>
      <c r="C43" t="s">
        <v>1805</v>
      </c>
      <c r="D43">
        <v>2014</v>
      </c>
      <c r="E43" t="s">
        <v>1128</v>
      </c>
      <c r="F43" s="8">
        <v>42068</v>
      </c>
      <c r="G43" s="1">
        <v>0.41666666666666669</v>
      </c>
      <c r="H43">
        <v>51157</v>
      </c>
      <c r="I43" s="8">
        <v>42068</v>
      </c>
      <c r="J43" s="1">
        <v>0.54166666666666663</v>
      </c>
      <c r="K43">
        <v>51157</v>
      </c>
      <c r="L43">
        <v>1</v>
      </c>
      <c r="M43" t="s">
        <v>3128</v>
      </c>
      <c r="O43" t="s">
        <v>15</v>
      </c>
      <c r="P43" t="s">
        <v>2471</v>
      </c>
      <c r="Q43">
        <v>33709598479</v>
      </c>
      <c r="R43" t="s">
        <v>2472</v>
      </c>
      <c r="S43" t="s">
        <v>1496</v>
      </c>
      <c r="T43" t="s">
        <v>3126</v>
      </c>
      <c r="U43">
        <v>3230</v>
      </c>
      <c r="V43" t="s">
        <v>88</v>
      </c>
      <c r="W43" t="s">
        <v>7</v>
      </c>
      <c r="X43">
        <v>3772</v>
      </c>
      <c r="Y43">
        <v>15638389</v>
      </c>
      <c r="AA43">
        <v>9</v>
      </c>
      <c r="AB43">
        <v>42727</v>
      </c>
      <c r="AC43">
        <v>85454</v>
      </c>
      <c r="AD43">
        <v>0</v>
      </c>
      <c r="AE43">
        <v>200</v>
      </c>
      <c r="AF43">
        <v>1418837</v>
      </c>
      <c r="AG43">
        <v>0</v>
      </c>
      <c r="AH43" t="s">
        <v>1213</v>
      </c>
      <c r="AI43" t="s">
        <v>101</v>
      </c>
    </row>
    <row r="44" spans="1:35" hidden="1" x14ac:dyDescent="0.25">
      <c r="A44">
        <v>21503</v>
      </c>
      <c r="B44" t="s">
        <v>2469</v>
      </c>
      <c r="C44" t="s">
        <v>2187</v>
      </c>
      <c r="D44">
        <v>2014</v>
      </c>
      <c r="E44" t="s">
        <v>1128</v>
      </c>
      <c r="F44" s="8">
        <v>42139</v>
      </c>
      <c r="G44" s="1">
        <v>0.62013888888888891</v>
      </c>
      <c r="H44">
        <v>67660</v>
      </c>
      <c r="I44" s="8">
        <v>42139</v>
      </c>
      <c r="J44" s="1">
        <v>0.62013888888888891</v>
      </c>
      <c r="K44">
        <v>67660</v>
      </c>
      <c r="L44">
        <v>1</v>
      </c>
      <c r="M44" t="s">
        <v>2470</v>
      </c>
      <c r="O44" t="s">
        <v>15</v>
      </c>
      <c r="P44" t="s">
        <v>2471</v>
      </c>
      <c r="Q44">
        <v>33709598479</v>
      </c>
      <c r="R44" t="s">
        <v>2472</v>
      </c>
      <c r="S44" t="s">
        <v>1496</v>
      </c>
      <c r="T44" t="s">
        <v>3126</v>
      </c>
      <c r="U44">
        <v>3230</v>
      </c>
      <c r="V44" t="s">
        <v>88</v>
      </c>
      <c r="W44" t="s">
        <v>7</v>
      </c>
      <c r="X44">
        <v>3772</v>
      </c>
      <c r="Y44">
        <v>15638389</v>
      </c>
      <c r="AA44">
        <v>9</v>
      </c>
      <c r="AB44">
        <v>42727</v>
      </c>
      <c r="AC44">
        <v>123908</v>
      </c>
      <c r="AD44">
        <v>0</v>
      </c>
      <c r="AE44">
        <v>290</v>
      </c>
      <c r="AF44">
        <v>392283</v>
      </c>
      <c r="AG44">
        <v>200628</v>
      </c>
      <c r="AH44" t="s">
        <v>1213</v>
      </c>
      <c r="AI44" t="s">
        <v>101</v>
      </c>
    </row>
    <row r="45" spans="1:35" hidden="1" x14ac:dyDescent="0.25">
      <c r="A45">
        <v>21621</v>
      </c>
      <c r="B45" t="s">
        <v>1994</v>
      </c>
      <c r="C45">
        <v>710</v>
      </c>
      <c r="D45">
        <v>2013</v>
      </c>
      <c r="E45" t="s">
        <v>1128</v>
      </c>
      <c r="F45" s="8">
        <v>42158</v>
      </c>
      <c r="G45" s="1">
        <v>0.375</v>
      </c>
      <c r="H45">
        <v>128834</v>
      </c>
      <c r="I45" s="8">
        <v>42158</v>
      </c>
      <c r="J45" s="1">
        <v>0.54166666666666663</v>
      </c>
      <c r="K45">
        <v>128834</v>
      </c>
      <c r="L45">
        <v>1</v>
      </c>
      <c r="M45" t="s">
        <v>76</v>
      </c>
      <c r="O45" t="s">
        <v>15</v>
      </c>
      <c r="P45" t="s">
        <v>1996</v>
      </c>
      <c r="Q45">
        <v>30615210907</v>
      </c>
      <c r="R45" t="s">
        <v>1997</v>
      </c>
      <c r="S45" t="s">
        <v>1496</v>
      </c>
      <c r="T45" t="s">
        <v>3126</v>
      </c>
      <c r="U45">
        <v>3230</v>
      </c>
      <c r="V45" t="s">
        <v>88</v>
      </c>
      <c r="W45" t="s">
        <v>7</v>
      </c>
      <c r="X45">
        <v>3772</v>
      </c>
      <c r="Y45">
        <v>424196</v>
      </c>
      <c r="AA45">
        <v>9</v>
      </c>
      <c r="AB45">
        <v>42727</v>
      </c>
      <c r="AC45">
        <v>93999</v>
      </c>
      <c r="AD45">
        <v>0</v>
      </c>
      <c r="AE45">
        <v>220</v>
      </c>
      <c r="AF45">
        <v>1019348</v>
      </c>
      <c r="AG45">
        <v>43659</v>
      </c>
      <c r="AH45" t="s">
        <v>1213</v>
      </c>
      <c r="AI45" t="s">
        <v>101</v>
      </c>
    </row>
    <row r="46" spans="1:35" hidden="1" x14ac:dyDescent="0.25">
      <c r="A46">
        <v>21570</v>
      </c>
      <c r="B46" t="s">
        <v>2404</v>
      </c>
      <c r="C46" t="s">
        <v>2405</v>
      </c>
      <c r="D46">
        <v>2013</v>
      </c>
      <c r="E46" t="s">
        <v>1128</v>
      </c>
      <c r="F46" s="8">
        <v>42151</v>
      </c>
      <c r="G46" s="1">
        <v>0.66666666666666663</v>
      </c>
      <c r="H46">
        <v>170148</v>
      </c>
      <c r="I46" s="8">
        <v>42151</v>
      </c>
      <c r="J46" s="1">
        <v>0.75</v>
      </c>
      <c r="K46">
        <v>170148</v>
      </c>
      <c r="L46">
        <v>1</v>
      </c>
      <c r="M46" t="s">
        <v>2406</v>
      </c>
      <c r="O46" t="s">
        <v>15</v>
      </c>
      <c r="P46" t="s">
        <v>2407</v>
      </c>
      <c r="Q46">
        <v>33669935159</v>
      </c>
      <c r="R46" t="s">
        <v>2408</v>
      </c>
      <c r="S46" t="s">
        <v>1496</v>
      </c>
      <c r="T46" t="s">
        <v>3126</v>
      </c>
      <c r="U46">
        <v>3230</v>
      </c>
      <c r="V46" t="s">
        <v>394</v>
      </c>
      <c r="W46" t="s">
        <v>7</v>
      </c>
      <c r="X46">
        <v>3772</v>
      </c>
      <c r="Y46">
        <v>425391</v>
      </c>
      <c r="AA46">
        <v>9</v>
      </c>
      <c r="AB46">
        <v>42727</v>
      </c>
      <c r="AC46">
        <v>128181</v>
      </c>
      <c r="AD46">
        <v>0</v>
      </c>
      <c r="AE46">
        <v>300</v>
      </c>
      <c r="AF46">
        <v>885397</v>
      </c>
      <c r="AG46">
        <v>0</v>
      </c>
      <c r="AH46" t="s">
        <v>1213</v>
      </c>
      <c r="AI46" t="s">
        <v>101</v>
      </c>
    </row>
    <row r="47" spans="1:35" hidden="1" x14ac:dyDescent="0.25">
      <c r="A47">
        <v>21246</v>
      </c>
      <c r="B47" t="s">
        <v>1994</v>
      </c>
      <c r="C47">
        <v>710</v>
      </c>
      <c r="D47">
        <v>2013</v>
      </c>
      <c r="E47" t="s">
        <v>1128</v>
      </c>
      <c r="F47" s="8">
        <v>42102</v>
      </c>
      <c r="G47" s="1">
        <v>0.33333333333333331</v>
      </c>
      <c r="H47">
        <v>128834</v>
      </c>
      <c r="I47" s="8">
        <v>42102</v>
      </c>
      <c r="J47" s="1">
        <v>0.52083333333333337</v>
      </c>
      <c r="K47">
        <v>128834</v>
      </c>
      <c r="L47">
        <v>1</v>
      </c>
      <c r="M47" t="s">
        <v>2653</v>
      </c>
      <c r="O47" t="s">
        <v>15</v>
      </c>
      <c r="P47" t="s">
        <v>1996</v>
      </c>
      <c r="Q47">
        <v>30615210907</v>
      </c>
      <c r="R47" t="s">
        <v>1997</v>
      </c>
      <c r="S47" t="s">
        <v>1496</v>
      </c>
      <c r="T47" t="s">
        <v>3126</v>
      </c>
      <c r="U47">
        <v>3230</v>
      </c>
      <c r="V47" t="s">
        <v>88</v>
      </c>
      <c r="W47" t="s">
        <v>7</v>
      </c>
      <c r="X47">
        <v>3772</v>
      </c>
      <c r="Y47">
        <v>424196</v>
      </c>
      <c r="AA47">
        <v>9</v>
      </c>
      <c r="AB47">
        <v>42727</v>
      </c>
      <c r="AC47">
        <v>128181</v>
      </c>
      <c r="AD47">
        <v>0</v>
      </c>
      <c r="AE47">
        <v>300</v>
      </c>
      <c r="AF47">
        <v>157656</v>
      </c>
      <c r="AG47">
        <v>98544</v>
      </c>
      <c r="AH47" t="s">
        <v>1213</v>
      </c>
      <c r="AI47" t="s">
        <v>101</v>
      </c>
    </row>
    <row r="48" spans="1:35" x14ac:dyDescent="0.25">
      <c r="A48">
        <v>21177</v>
      </c>
      <c r="B48" t="s">
        <v>1463</v>
      </c>
      <c r="C48" t="s">
        <v>1138</v>
      </c>
      <c r="D48">
        <v>2008</v>
      </c>
      <c r="E48" t="s">
        <v>1128</v>
      </c>
      <c r="F48" s="8">
        <v>42089</v>
      </c>
      <c r="G48" s="1">
        <v>0.4291666666666667</v>
      </c>
      <c r="H48">
        <v>29597</v>
      </c>
      <c r="I48" s="8">
        <v>42089</v>
      </c>
      <c r="J48" s="1">
        <v>0.4291666666666667</v>
      </c>
      <c r="K48">
        <v>29597</v>
      </c>
      <c r="L48">
        <v>1</v>
      </c>
      <c r="M48" t="s">
        <v>608</v>
      </c>
      <c r="O48" t="s">
        <v>2</v>
      </c>
      <c r="P48" t="s">
        <v>857</v>
      </c>
      <c r="Q48">
        <v>27054352862</v>
      </c>
      <c r="R48" t="s">
        <v>858</v>
      </c>
      <c r="S48" t="s">
        <v>5</v>
      </c>
      <c r="U48">
        <v>330</v>
      </c>
      <c r="V48" t="s">
        <v>6</v>
      </c>
      <c r="W48" t="s">
        <v>7</v>
      </c>
      <c r="X48">
        <v>376</v>
      </c>
      <c r="Y48">
        <v>4431497</v>
      </c>
      <c r="AA48">
        <v>9</v>
      </c>
      <c r="AB48">
        <v>42727</v>
      </c>
      <c r="AC48">
        <v>81181</v>
      </c>
      <c r="AD48">
        <v>0</v>
      </c>
      <c r="AE48">
        <v>190</v>
      </c>
      <c r="AF48">
        <v>275131</v>
      </c>
      <c r="AG48">
        <v>0</v>
      </c>
      <c r="AH48" t="s">
        <v>1213</v>
      </c>
      <c r="AI48" t="s">
        <v>10</v>
      </c>
    </row>
    <row r="49" spans="1:35" x14ac:dyDescent="0.25">
      <c r="A49">
        <v>21410</v>
      </c>
      <c r="B49" t="s">
        <v>1576</v>
      </c>
      <c r="C49" t="s">
        <v>1134</v>
      </c>
      <c r="D49">
        <v>2015</v>
      </c>
      <c r="E49" t="s">
        <v>1128</v>
      </c>
      <c r="F49" s="8">
        <v>42123</v>
      </c>
      <c r="G49" s="1">
        <v>0.58333333333333337</v>
      </c>
      <c r="H49">
        <v>32903</v>
      </c>
      <c r="I49" s="8">
        <v>42123</v>
      </c>
      <c r="J49" s="1">
        <v>0.62986111111111109</v>
      </c>
      <c r="K49">
        <v>32903</v>
      </c>
      <c r="L49">
        <v>1</v>
      </c>
      <c r="M49" t="s">
        <v>940</v>
      </c>
      <c r="O49" t="s">
        <v>15</v>
      </c>
      <c r="P49" t="s">
        <v>941</v>
      </c>
      <c r="Q49">
        <v>20167017127</v>
      </c>
      <c r="R49" t="s">
        <v>942</v>
      </c>
      <c r="S49" t="s">
        <v>5</v>
      </c>
      <c r="U49">
        <v>3300</v>
      </c>
      <c r="V49" t="s">
        <v>6</v>
      </c>
      <c r="W49" t="s">
        <v>7</v>
      </c>
      <c r="X49">
        <v>-376</v>
      </c>
      <c r="Y49">
        <v>154721020</v>
      </c>
      <c r="AA49">
        <v>9</v>
      </c>
      <c r="AB49">
        <v>42727</v>
      </c>
      <c r="AC49">
        <v>98272</v>
      </c>
      <c r="AD49">
        <v>0</v>
      </c>
      <c r="AE49">
        <v>230</v>
      </c>
      <c r="AF49">
        <v>240703</v>
      </c>
      <c r="AG49">
        <v>0</v>
      </c>
      <c r="AH49" t="s">
        <v>1213</v>
      </c>
      <c r="AI49" t="s">
        <v>10</v>
      </c>
    </row>
    <row r="50" spans="1:35" hidden="1" x14ac:dyDescent="0.25">
      <c r="A50">
        <v>21336</v>
      </c>
      <c r="B50" t="s">
        <v>2565</v>
      </c>
      <c r="C50" t="s">
        <v>2566</v>
      </c>
      <c r="D50">
        <v>2006</v>
      </c>
      <c r="E50" t="s">
        <v>1128</v>
      </c>
      <c r="F50" s="8">
        <v>42115</v>
      </c>
      <c r="G50" s="1">
        <v>0.33333333333333331</v>
      </c>
      <c r="H50">
        <v>294475</v>
      </c>
      <c r="I50" s="8">
        <v>42115</v>
      </c>
      <c r="J50" s="1">
        <v>0.75</v>
      </c>
      <c r="K50">
        <v>294475</v>
      </c>
      <c r="L50">
        <v>1</v>
      </c>
      <c r="M50" t="s">
        <v>2567</v>
      </c>
      <c r="O50" t="s">
        <v>2</v>
      </c>
      <c r="P50" t="s">
        <v>2568</v>
      </c>
      <c r="Q50">
        <v>30561672942</v>
      </c>
      <c r="R50" t="s">
        <v>2569</v>
      </c>
      <c r="S50" t="s">
        <v>5</v>
      </c>
      <c r="U50">
        <v>3300</v>
      </c>
      <c r="V50" t="s">
        <v>6</v>
      </c>
      <c r="W50" t="s">
        <v>7</v>
      </c>
      <c r="X50">
        <v>376</v>
      </c>
      <c r="Y50">
        <v>154655371</v>
      </c>
      <c r="AA50">
        <v>9</v>
      </c>
      <c r="AB50">
        <v>42727</v>
      </c>
      <c r="AC50">
        <v>55545</v>
      </c>
      <c r="AD50">
        <v>0</v>
      </c>
      <c r="AE50">
        <v>130</v>
      </c>
      <c r="AF50">
        <v>1060987</v>
      </c>
      <c r="AG50">
        <v>0</v>
      </c>
      <c r="AH50" t="s">
        <v>1213</v>
      </c>
      <c r="AI50" t="s">
        <v>1722</v>
      </c>
    </row>
    <row r="51" spans="1:35" hidden="1" x14ac:dyDescent="0.25">
      <c r="A51">
        <v>21015</v>
      </c>
      <c r="B51" t="s">
        <v>2793</v>
      </c>
      <c r="C51" t="s">
        <v>1770</v>
      </c>
      <c r="D51">
        <v>2014</v>
      </c>
      <c r="E51" t="s">
        <v>1128</v>
      </c>
      <c r="F51" s="8">
        <v>42069</v>
      </c>
      <c r="G51" s="1">
        <v>0.33333333333333331</v>
      </c>
      <c r="H51">
        <v>95283</v>
      </c>
      <c r="I51" s="8">
        <v>42069</v>
      </c>
      <c r="J51" s="1">
        <v>0.5</v>
      </c>
      <c r="K51">
        <v>95283</v>
      </c>
      <c r="L51">
        <v>1</v>
      </c>
      <c r="M51" t="s">
        <v>76</v>
      </c>
      <c r="O51" t="s">
        <v>15</v>
      </c>
      <c r="P51" t="s">
        <v>2380</v>
      </c>
      <c r="Q51">
        <v>30711087164</v>
      </c>
      <c r="R51" t="s">
        <v>2381</v>
      </c>
      <c r="S51" t="s">
        <v>183</v>
      </c>
      <c r="U51">
        <v>3300</v>
      </c>
      <c r="V51" t="s">
        <v>6</v>
      </c>
      <c r="W51" t="s">
        <v>7</v>
      </c>
      <c r="X51">
        <v>376</v>
      </c>
      <c r="Y51">
        <v>154641432</v>
      </c>
      <c r="AA51">
        <v>9</v>
      </c>
      <c r="AB51">
        <v>42727</v>
      </c>
      <c r="AC51">
        <v>0</v>
      </c>
      <c r="AD51">
        <v>0</v>
      </c>
      <c r="AE51">
        <v>0</v>
      </c>
      <c r="AF51">
        <v>0</v>
      </c>
      <c r="AG51">
        <v>0</v>
      </c>
      <c r="AH51" t="s">
        <v>1213</v>
      </c>
      <c r="AI51" t="s">
        <v>1722</v>
      </c>
    </row>
    <row r="52" spans="1:35" hidden="1" x14ac:dyDescent="0.25">
      <c r="A52">
        <v>21040</v>
      </c>
      <c r="B52" t="s">
        <v>2793</v>
      </c>
      <c r="C52" t="s">
        <v>1770</v>
      </c>
      <c r="D52">
        <v>2014</v>
      </c>
      <c r="E52" t="s">
        <v>1128</v>
      </c>
      <c r="F52" s="8">
        <v>42069</v>
      </c>
      <c r="G52" s="1">
        <v>0.33333333333333331</v>
      </c>
      <c r="H52">
        <v>95283</v>
      </c>
      <c r="I52" s="8">
        <v>42069</v>
      </c>
      <c r="J52" s="1">
        <v>0.70833333333333337</v>
      </c>
      <c r="K52">
        <v>95283</v>
      </c>
      <c r="L52">
        <v>1</v>
      </c>
      <c r="M52" t="s">
        <v>2794</v>
      </c>
      <c r="O52" t="s">
        <v>15</v>
      </c>
      <c r="P52" t="s">
        <v>2380</v>
      </c>
      <c r="Q52">
        <v>30711087164</v>
      </c>
      <c r="R52" t="s">
        <v>2381</v>
      </c>
      <c r="S52" t="s">
        <v>183</v>
      </c>
      <c r="U52">
        <v>3300</v>
      </c>
      <c r="V52" t="s">
        <v>6</v>
      </c>
      <c r="W52" t="s">
        <v>7</v>
      </c>
      <c r="X52">
        <v>376</v>
      </c>
      <c r="Y52">
        <v>154641432</v>
      </c>
      <c r="AA52">
        <v>9</v>
      </c>
      <c r="AB52">
        <v>42727</v>
      </c>
      <c r="AC52">
        <v>98272</v>
      </c>
      <c r="AD52">
        <v>38999</v>
      </c>
      <c r="AE52">
        <v>230</v>
      </c>
      <c r="AF52">
        <v>236062</v>
      </c>
      <c r="AG52">
        <v>141456</v>
      </c>
      <c r="AH52" t="s">
        <v>1213</v>
      </c>
      <c r="AI52" t="s">
        <v>1722</v>
      </c>
    </row>
    <row r="53" spans="1:35" hidden="1" x14ac:dyDescent="0.25">
      <c r="A53">
        <v>21868</v>
      </c>
      <c r="B53" t="s">
        <v>2137</v>
      </c>
      <c r="C53" t="s">
        <v>2101</v>
      </c>
      <c r="D53">
        <v>2013</v>
      </c>
      <c r="E53" t="s">
        <v>1128</v>
      </c>
      <c r="F53" s="8">
        <v>42192</v>
      </c>
      <c r="G53" s="1">
        <v>0.47500000000000003</v>
      </c>
      <c r="H53">
        <v>17986</v>
      </c>
      <c r="I53" s="8">
        <v>42193</v>
      </c>
      <c r="J53" s="1">
        <v>0.75</v>
      </c>
      <c r="K53">
        <v>17986</v>
      </c>
      <c r="L53">
        <v>1</v>
      </c>
      <c r="M53" t="s">
        <v>2138</v>
      </c>
      <c r="O53" t="s">
        <v>2</v>
      </c>
      <c r="P53" t="s">
        <v>2139</v>
      </c>
      <c r="Q53">
        <v>30672387120</v>
      </c>
      <c r="R53" t="s">
        <v>2140</v>
      </c>
      <c r="S53" t="s">
        <v>5</v>
      </c>
      <c r="U53">
        <v>3300</v>
      </c>
      <c r="V53" t="s">
        <v>6</v>
      </c>
      <c r="W53" t="s">
        <v>7</v>
      </c>
      <c r="X53">
        <v>376</v>
      </c>
      <c r="Y53">
        <v>154246473</v>
      </c>
      <c r="Z53" t="s">
        <v>2141</v>
      </c>
      <c r="AA53">
        <v>9</v>
      </c>
      <c r="AB53">
        <v>42727</v>
      </c>
      <c r="AC53">
        <v>307634</v>
      </c>
      <c r="AD53">
        <v>0</v>
      </c>
      <c r="AE53">
        <v>720</v>
      </c>
      <c r="AF53">
        <v>2151765</v>
      </c>
      <c r="AG53">
        <v>0</v>
      </c>
      <c r="AH53" t="s">
        <v>1213</v>
      </c>
      <c r="AI53" t="s">
        <v>1722</v>
      </c>
    </row>
    <row r="54" spans="1:35" hidden="1" x14ac:dyDescent="0.25">
      <c r="A54">
        <v>21934</v>
      </c>
      <c r="B54" t="s">
        <v>1941</v>
      </c>
      <c r="C54" t="s">
        <v>1770</v>
      </c>
      <c r="D54">
        <v>2013</v>
      </c>
      <c r="E54" t="s">
        <v>1128</v>
      </c>
      <c r="F54" s="8">
        <v>42201</v>
      </c>
      <c r="G54" s="1">
        <v>0.58333333333333337</v>
      </c>
      <c r="H54">
        <v>144206</v>
      </c>
      <c r="I54" s="8">
        <v>42201</v>
      </c>
      <c r="J54" s="1">
        <v>0.75</v>
      </c>
      <c r="K54">
        <v>144206</v>
      </c>
      <c r="L54">
        <v>1</v>
      </c>
      <c r="M54" t="s">
        <v>3129</v>
      </c>
      <c r="O54" t="s">
        <v>15</v>
      </c>
      <c r="P54" t="s">
        <v>1942</v>
      </c>
      <c r="Q54">
        <v>20206448297</v>
      </c>
      <c r="R54" t="s">
        <v>1943</v>
      </c>
      <c r="S54" t="s">
        <v>5</v>
      </c>
      <c r="U54">
        <v>3300</v>
      </c>
      <c r="V54" t="s">
        <v>6</v>
      </c>
      <c r="W54" t="s">
        <v>7</v>
      </c>
      <c r="X54">
        <v>376</v>
      </c>
      <c r="Y54">
        <v>15435418</v>
      </c>
      <c r="AA54">
        <v>9</v>
      </c>
      <c r="AB54">
        <v>42727</v>
      </c>
      <c r="AC54">
        <v>170908</v>
      </c>
      <c r="AD54">
        <v>0</v>
      </c>
      <c r="AE54">
        <v>400</v>
      </c>
      <c r="AF54">
        <v>2454030</v>
      </c>
      <c r="AG54">
        <v>0</v>
      </c>
      <c r="AH54" t="s">
        <v>1213</v>
      </c>
      <c r="AI54" t="s">
        <v>1722</v>
      </c>
    </row>
    <row r="55" spans="1:35" hidden="1" x14ac:dyDescent="0.25">
      <c r="A55">
        <v>21598</v>
      </c>
      <c r="B55" t="s">
        <v>2378</v>
      </c>
      <c r="C55" t="s">
        <v>1724</v>
      </c>
      <c r="D55">
        <v>2014</v>
      </c>
      <c r="E55" t="s">
        <v>1128</v>
      </c>
      <c r="F55" s="8">
        <v>42156</v>
      </c>
      <c r="G55" s="1">
        <v>0.43194444444444446</v>
      </c>
      <c r="H55">
        <v>75931</v>
      </c>
      <c r="I55" s="8">
        <v>42156</v>
      </c>
      <c r="J55" s="1">
        <v>0.5</v>
      </c>
      <c r="K55">
        <v>75931</v>
      </c>
      <c r="L55">
        <v>1</v>
      </c>
      <c r="M55" t="s">
        <v>2379</v>
      </c>
      <c r="O55" t="s">
        <v>15</v>
      </c>
      <c r="P55" t="s">
        <v>2380</v>
      </c>
      <c r="Q55">
        <v>30711087164</v>
      </c>
      <c r="R55" t="s">
        <v>2381</v>
      </c>
      <c r="S55" t="s">
        <v>183</v>
      </c>
      <c r="U55">
        <v>3300</v>
      </c>
      <c r="V55" t="s">
        <v>6</v>
      </c>
      <c r="W55" t="s">
        <v>7</v>
      </c>
      <c r="X55">
        <v>376</v>
      </c>
      <c r="Y55">
        <v>154641432</v>
      </c>
      <c r="AA55">
        <v>9</v>
      </c>
      <c r="AB55">
        <v>42727</v>
      </c>
      <c r="AC55">
        <v>29909</v>
      </c>
      <c r="AD55">
        <v>0</v>
      </c>
      <c r="AE55">
        <v>70</v>
      </c>
      <c r="AF55">
        <v>1016702</v>
      </c>
      <c r="AG55">
        <v>0</v>
      </c>
      <c r="AH55" t="s">
        <v>1213</v>
      </c>
      <c r="AI55" t="s">
        <v>101</v>
      </c>
    </row>
    <row r="56" spans="1:35" hidden="1" x14ac:dyDescent="0.25">
      <c r="A56">
        <v>21753</v>
      </c>
      <c r="B56" t="s">
        <v>3130</v>
      </c>
      <c r="C56" t="s">
        <v>1913</v>
      </c>
      <c r="D56">
        <v>2013</v>
      </c>
      <c r="E56" t="s">
        <v>1128</v>
      </c>
      <c r="F56" s="8">
        <v>42178</v>
      </c>
      <c r="G56" s="1">
        <v>0.35416666666666669</v>
      </c>
      <c r="H56">
        <v>89200</v>
      </c>
      <c r="I56" s="8">
        <v>42178</v>
      </c>
      <c r="J56" s="1">
        <v>0.70833333333333337</v>
      </c>
      <c r="K56">
        <v>89200</v>
      </c>
      <c r="L56">
        <v>1</v>
      </c>
      <c r="M56" t="s">
        <v>3131</v>
      </c>
      <c r="O56" t="s">
        <v>15</v>
      </c>
      <c r="P56" t="s">
        <v>3132</v>
      </c>
      <c r="Q56">
        <v>30675534132</v>
      </c>
      <c r="R56" t="s">
        <v>3133</v>
      </c>
      <c r="S56" t="s">
        <v>5</v>
      </c>
      <c r="U56">
        <v>3300</v>
      </c>
      <c r="V56" t="s">
        <v>6</v>
      </c>
      <c r="W56" t="s">
        <v>7</v>
      </c>
      <c r="X56">
        <v>376</v>
      </c>
      <c r="Y56">
        <v>4421040</v>
      </c>
      <c r="Z56" t="s">
        <v>3134</v>
      </c>
      <c r="AA56">
        <v>9</v>
      </c>
      <c r="AB56">
        <v>42727</v>
      </c>
      <c r="AC56">
        <v>140999</v>
      </c>
      <c r="AD56">
        <v>0</v>
      </c>
      <c r="AE56">
        <v>330</v>
      </c>
      <c r="AF56">
        <v>169738</v>
      </c>
      <c r="AG56">
        <v>49314</v>
      </c>
      <c r="AH56" t="s">
        <v>1213</v>
      </c>
      <c r="AI56" t="s">
        <v>1722</v>
      </c>
    </row>
    <row r="57" spans="1:35" hidden="1" x14ac:dyDescent="0.25">
      <c r="A57">
        <v>21146</v>
      </c>
      <c r="B57" t="s">
        <v>3135</v>
      </c>
      <c r="C57" t="s">
        <v>1783</v>
      </c>
      <c r="D57">
        <v>2013</v>
      </c>
      <c r="E57" t="s">
        <v>1128</v>
      </c>
      <c r="F57" s="8">
        <v>42082</v>
      </c>
      <c r="G57" s="1">
        <v>0.36458333333333331</v>
      </c>
      <c r="H57">
        <v>42813</v>
      </c>
      <c r="I57" s="8">
        <v>42082</v>
      </c>
      <c r="J57" s="1">
        <v>0.375</v>
      </c>
      <c r="K57">
        <v>42813</v>
      </c>
      <c r="L57">
        <v>1</v>
      </c>
      <c r="M57" t="s">
        <v>3136</v>
      </c>
      <c r="O57" t="s">
        <v>15</v>
      </c>
      <c r="P57" t="s">
        <v>2119</v>
      </c>
      <c r="Q57">
        <v>30710901771</v>
      </c>
      <c r="R57" t="s">
        <v>2120</v>
      </c>
      <c r="S57" t="s">
        <v>5</v>
      </c>
      <c r="U57">
        <v>3300</v>
      </c>
      <c r="V57" t="s">
        <v>6</v>
      </c>
      <c r="W57" t="s">
        <v>7</v>
      </c>
      <c r="X57">
        <v>376</v>
      </c>
      <c r="Y57">
        <v>154323557</v>
      </c>
      <c r="AA57">
        <v>9</v>
      </c>
      <c r="AB57">
        <v>42727</v>
      </c>
      <c r="AC57">
        <v>25636</v>
      </c>
      <c r="AD57">
        <v>0</v>
      </c>
      <c r="AE57">
        <v>60</v>
      </c>
      <c r="AF57">
        <v>402277</v>
      </c>
      <c r="AG57">
        <v>0</v>
      </c>
      <c r="AH57" t="s">
        <v>1213</v>
      </c>
      <c r="AI57" t="s">
        <v>101</v>
      </c>
    </row>
    <row r="58" spans="1:35" hidden="1" x14ac:dyDescent="0.25">
      <c r="A58">
        <v>21885</v>
      </c>
      <c r="B58" t="s">
        <v>2116</v>
      </c>
      <c r="C58" t="s">
        <v>2117</v>
      </c>
      <c r="D58">
        <v>2015</v>
      </c>
      <c r="E58" t="s">
        <v>1128</v>
      </c>
      <c r="F58" s="8">
        <v>42195</v>
      </c>
      <c r="G58" s="1">
        <v>0.35416666666666669</v>
      </c>
      <c r="H58">
        <v>11944</v>
      </c>
      <c r="I58" s="8">
        <v>42195</v>
      </c>
      <c r="J58" s="1">
        <v>0.39583333333333331</v>
      </c>
      <c r="K58">
        <v>11944</v>
      </c>
      <c r="L58">
        <v>1</v>
      </c>
      <c r="M58" t="s">
        <v>2118</v>
      </c>
      <c r="O58" t="s">
        <v>15</v>
      </c>
      <c r="P58" t="s">
        <v>2119</v>
      </c>
      <c r="Q58">
        <v>30710901771</v>
      </c>
      <c r="R58" t="s">
        <v>2120</v>
      </c>
      <c r="S58" t="s">
        <v>5</v>
      </c>
      <c r="U58">
        <v>3300</v>
      </c>
      <c r="V58" t="s">
        <v>6</v>
      </c>
      <c r="W58" t="s">
        <v>7</v>
      </c>
      <c r="X58">
        <v>376</v>
      </c>
      <c r="Y58">
        <v>154323557</v>
      </c>
      <c r="AA58">
        <v>9</v>
      </c>
      <c r="AB58">
        <v>42727</v>
      </c>
      <c r="AC58">
        <v>64091</v>
      </c>
      <c r="AD58">
        <v>0</v>
      </c>
      <c r="AE58">
        <v>150</v>
      </c>
      <c r="AF58">
        <v>235404</v>
      </c>
      <c r="AG58">
        <v>0</v>
      </c>
      <c r="AH58" t="s">
        <v>1213</v>
      </c>
      <c r="AI58" t="s">
        <v>101</v>
      </c>
    </row>
    <row r="59" spans="1:35" hidden="1" x14ac:dyDescent="0.25">
      <c r="A59">
        <v>21683</v>
      </c>
      <c r="B59" t="s">
        <v>2116</v>
      </c>
      <c r="C59" t="s">
        <v>2117</v>
      </c>
      <c r="D59">
        <v>2015</v>
      </c>
      <c r="E59" t="s">
        <v>1128</v>
      </c>
      <c r="F59" s="8">
        <v>42166</v>
      </c>
      <c r="G59" s="1">
        <v>0.46875</v>
      </c>
      <c r="H59">
        <v>11944</v>
      </c>
      <c r="I59" s="8">
        <v>42166</v>
      </c>
      <c r="J59" s="1">
        <v>0.46875</v>
      </c>
      <c r="K59">
        <v>11944</v>
      </c>
      <c r="L59">
        <v>1</v>
      </c>
      <c r="M59" t="s">
        <v>3137</v>
      </c>
      <c r="O59" t="s">
        <v>15</v>
      </c>
      <c r="P59" t="s">
        <v>2119</v>
      </c>
      <c r="Q59">
        <v>30710901771</v>
      </c>
      <c r="R59" t="s">
        <v>2120</v>
      </c>
      <c r="S59" t="s">
        <v>5</v>
      </c>
      <c r="U59">
        <v>3300</v>
      </c>
      <c r="V59" t="s">
        <v>6</v>
      </c>
      <c r="W59" t="s">
        <v>7</v>
      </c>
      <c r="X59">
        <v>376</v>
      </c>
      <c r="Y59">
        <v>154323557</v>
      </c>
      <c r="AA59">
        <v>9</v>
      </c>
      <c r="AB59">
        <v>42727</v>
      </c>
      <c r="AC59">
        <v>72636</v>
      </c>
      <c r="AD59">
        <v>0</v>
      </c>
      <c r="AE59">
        <v>170</v>
      </c>
      <c r="AF59">
        <v>301847</v>
      </c>
      <c r="AG59">
        <v>0</v>
      </c>
      <c r="AH59" t="s">
        <v>1213</v>
      </c>
      <c r="AI59" t="s">
        <v>101</v>
      </c>
    </row>
    <row r="60" spans="1:35" hidden="1" x14ac:dyDescent="0.25">
      <c r="A60">
        <v>21634</v>
      </c>
      <c r="B60" t="s">
        <v>2116</v>
      </c>
      <c r="C60" t="s">
        <v>2117</v>
      </c>
      <c r="D60">
        <v>2015</v>
      </c>
      <c r="E60" t="s">
        <v>1128</v>
      </c>
      <c r="F60" s="8">
        <v>42159</v>
      </c>
      <c r="G60" s="1">
        <v>0.5</v>
      </c>
      <c r="H60">
        <v>11944</v>
      </c>
      <c r="I60" s="8">
        <v>42159</v>
      </c>
      <c r="J60" s="1">
        <v>0.54166666666666663</v>
      </c>
      <c r="K60">
        <v>11944</v>
      </c>
      <c r="L60">
        <v>1</v>
      </c>
      <c r="M60" t="s">
        <v>2332</v>
      </c>
      <c r="O60" t="s">
        <v>15</v>
      </c>
      <c r="P60" t="s">
        <v>2119</v>
      </c>
      <c r="Q60">
        <v>30710901771</v>
      </c>
      <c r="R60" t="s">
        <v>2120</v>
      </c>
      <c r="S60" t="s">
        <v>5</v>
      </c>
      <c r="U60">
        <v>3300</v>
      </c>
      <c r="V60" t="s">
        <v>6</v>
      </c>
      <c r="W60" t="s">
        <v>7</v>
      </c>
      <c r="X60">
        <v>376</v>
      </c>
      <c r="Y60">
        <v>154323557</v>
      </c>
      <c r="AA60">
        <v>9</v>
      </c>
      <c r="AB60">
        <v>42727</v>
      </c>
      <c r="AC60">
        <v>17091</v>
      </c>
      <c r="AD60">
        <v>0</v>
      </c>
      <c r="AE60">
        <v>40</v>
      </c>
      <c r="AF60">
        <v>122821</v>
      </c>
      <c r="AG60">
        <v>0</v>
      </c>
      <c r="AH60" t="s">
        <v>1213</v>
      </c>
      <c r="AI60" t="s">
        <v>2333</v>
      </c>
    </row>
    <row r="61" spans="1:35" hidden="1" x14ac:dyDescent="0.25">
      <c r="A61">
        <v>21704</v>
      </c>
      <c r="B61" t="s">
        <v>2280</v>
      </c>
      <c r="C61" t="s">
        <v>1795</v>
      </c>
      <c r="D61">
        <v>2009</v>
      </c>
      <c r="E61" t="s">
        <v>1128</v>
      </c>
      <c r="F61" s="8">
        <v>42170</v>
      </c>
      <c r="G61" s="1">
        <v>0.58333333333333337</v>
      </c>
      <c r="H61">
        <v>199677</v>
      </c>
      <c r="I61" s="8">
        <v>42170</v>
      </c>
      <c r="J61" s="1">
        <v>0.6875</v>
      </c>
      <c r="K61">
        <v>199677</v>
      </c>
      <c r="L61">
        <v>1</v>
      </c>
      <c r="M61" t="s">
        <v>2281</v>
      </c>
      <c r="O61" t="s">
        <v>2</v>
      </c>
      <c r="P61" t="s">
        <v>2282</v>
      </c>
      <c r="Q61">
        <v>30672353552</v>
      </c>
      <c r="R61" t="s">
        <v>2283</v>
      </c>
      <c r="S61" t="s">
        <v>5</v>
      </c>
      <c r="U61">
        <v>3300</v>
      </c>
      <c r="V61" t="s">
        <v>6</v>
      </c>
      <c r="W61" t="s">
        <v>7</v>
      </c>
      <c r="X61">
        <v>376</v>
      </c>
      <c r="Y61">
        <v>154809569</v>
      </c>
      <c r="AA61">
        <v>9</v>
      </c>
      <c r="AB61">
        <v>42727</v>
      </c>
      <c r="AC61">
        <v>42727</v>
      </c>
      <c r="AD61">
        <v>0</v>
      </c>
      <c r="AE61">
        <v>100</v>
      </c>
      <c r="AF61">
        <v>285585</v>
      </c>
      <c r="AG61">
        <v>0</v>
      </c>
      <c r="AH61" t="s">
        <v>1213</v>
      </c>
      <c r="AI61" t="s">
        <v>1722</v>
      </c>
    </row>
    <row r="62" spans="1:35" hidden="1" x14ac:dyDescent="0.25">
      <c r="A62">
        <v>21298</v>
      </c>
      <c r="B62" t="s">
        <v>2601</v>
      </c>
      <c r="C62" t="s">
        <v>2602</v>
      </c>
      <c r="D62">
        <v>2013</v>
      </c>
      <c r="E62" t="s">
        <v>1128</v>
      </c>
      <c r="F62" s="8">
        <v>42109</v>
      </c>
      <c r="G62" s="1">
        <v>0.33333333333333331</v>
      </c>
      <c r="H62">
        <v>102428</v>
      </c>
      <c r="I62" s="8">
        <v>42109</v>
      </c>
      <c r="J62" s="1">
        <v>0.54166666666666663</v>
      </c>
      <c r="K62">
        <v>102428</v>
      </c>
      <c r="L62">
        <v>1</v>
      </c>
      <c r="M62" t="s">
        <v>2603</v>
      </c>
      <c r="O62" t="s">
        <v>15</v>
      </c>
      <c r="P62" t="s">
        <v>2119</v>
      </c>
      <c r="Q62">
        <v>30710901771</v>
      </c>
      <c r="R62" t="s">
        <v>2120</v>
      </c>
      <c r="S62" t="s">
        <v>5</v>
      </c>
      <c r="U62">
        <v>3300</v>
      </c>
      <c r="V62" t="s">
        <v>6</v>
      </c>
      <c r="W62" t="s">
        <v>7</v>
      </c>
      <c r="X62">
        <v>376</v>
      </c>
      <c r="Y62">
        <v>154323557</v>
      </c>
      <c r="AA62">
        <v>9</v>
      </c>
      <c r="AB62">
        <v>42727</v>
      </c>
      <c r="AC62">
        <v>252089</v>
      </c>
      <c r="AD62">
        <v>0</v>
      </c>
      <c r="AE62">
        <v>590</v>
      </c>
      <c r="AF62">
        <v>1179039</v>
      </c>
      <c r="AG62">
        <v>240318</v>
      </c>
      <c r="AH62" t="s">
        <v>1213</v>
      </c>
      <c r="AI62" t="s">
        <v>101</v>
      </c>
    </row>
    <row r="63" spans="1:35" hidden="1" x14ac:dyDescent="0.25">
      <c r="A63">
        <v>21595</v>
      </c>
      <c r="B63" t="s">
        <v>3138</v>
      </c>
      <c r="C63" t="s">
        <v>2101</v>
      </c>
      <c r="D63">
        <v>2015</v>
      </c>
      <c r="E63" t="s">
        <v>1128</v>
      </c>
      <c r="F63" s="8">
        <v>42156</v>
      </c>
      <c r="G63" s="1">
        <v>0.33333333333333331</v>
      </c>
      <c r="H63">
        <v>36057</v>
      </c>
      <c r="I63" s="8">
        <v>42156</v>
      </c>
      <c r="J63" s="1">
        <v>0.5</v>
      </c>
      <c r="K63">
        <v>36057</v>
      </c>
      <c r="L63">
        <v>1</v>
      </c>
      <c r="M63" t="s">
        <v>2173</v>
      </c>
      <c r="O63" t="s">
        <v>15</v>
      </c>
      <c r="P63" t="s">
        <v>1942</v>
      </c>
      <c r="Q63">
        <v>20206448297</v>
      </c>
      <c r="R63" t="s">
        <v>1943</v>
      </c>
      <c r="S63" t="s">
        <v>5</v>
      </c>
      <c r="U63">
        <v>3300</v>
      </c>
      <c r="V63" t="s">
        <v>6</v>
      </c>
      <c r="W63" t="s">
        <v>7</v>
      </c>
      <c r="X63">
        <v>376</v>
      </c>
      <c r="Y63">
        <v>15435418</v>
      </c>
      <c r="AA63">
        <v>9</v>
      </c>
      <c r="AB63">
        <v>42727</v>
      </c>
      <c r="AC63">
        <v>93999</v>
      </c>
      <c r="AD63">
        <v>0</v>
      </c>
      <c r="AE63">
        <v>220</v>
      </c>
      <c r="AF63">
        <v>460674</v>
      </c>
      <c r="AG63">
        <v>0</v>
      </c>
      <c r="AH63" t="s">
        <v>1213</v>
      </c>
      <c r="AI63" t="s">
        <v>1722</v>
      </c>
    </row>
    <row r="64" spans="1:35" hidden="1" x14ac:dyDescent="0.25">
      <c r="A64">
        <v>21569</v>
      </c>
      <c r="B64" t="s">
        <v>3061</v>
      </c>
      <c r="C64" t="s">
        <v>2101</v>
      </c>
      <c r="D64">
        <v>2014</v>
      </c>
      <c r="E64" t="s">
        <v>1128</v>
      </c>
      <c r="F64" s="8">
        <v>42151</v>
      </c>
      <c r="G64" s="1">
        <v>0.65902777777777777</v>
      </c>
      <c r="H64">
        <v>19654</v>
      </c>
      <c r="I64" s="8">
        <v>42151</v>
      </c>
      <c r="J64" s="1">
        <v>0.70833333333333337</v>
      </c>
      <c r="K64">
        <v>19654</v>
      </c>
      <c r="L64">
        <v>1</v>
      </c>
      <c r="M64" t="s">
        <v>3139</v>
      </c>
      <c r="O64" t="s">
        <v>2</v>
      </c>
      <c r="P64" t="s">
        <v>2139</v>
      </c>
      <c r="Q64">
        <v>30672387120</v>
      </c>
      <c r="R64" t="s">
        <v>2140</v>
      </c>
      <c r="S64" t="s">
        <v>5</v>
      </c>
      <c r="U64">
        <v>3300</v>
      </c>
      <c r="V64" t="s">
        <v>6</v>
      </c>
      <c r="W64" t="s">
        <v>7</v>
      </c>
      <c r="X64">
        <v>376</v>
      </c>
      <c r="Y64">
        <v>154246473</v>
      </c>
      <c r="Z64" t="s">
        <v>2141</v>
      </c>
      <c r="AA64">
        <v>9</v>
      </c>
      <c r="AB64">
        <v>42727</v>
      </c>
      <c r="AC64">
        <v>29909</v>
      </c>
      <c r="AD64">
        <v>0</v>
      </c>
      <c r="AE64">
        <v>70</v>
      </c>
      <c r="AF64">
        <v>291514</v>
      </c>
      <c r="AG64">
        <v>0</v>
      </c>
      <c r="AH64" t="s">
        <v>1213</v>
      </c>
      <c r="AI64" t="s">
        <v>1722</v>
      </c>
    </row>
    <row r="65" spans="1:35" x14ac:dyDescent="0.25">
      <c r="A65">
        <v>21713</v>
      </c>
      <c r="B65" t="s">
        <v>1493</v>
      </c>
      <c r="C65" t="s">
        <v>1146</v>
      </c>
      <c r="D65">
        <v>2010</v>
      </c>
      <c r="E65" t="s">
        <v>1128</v>
      </c>
      <c r="F65" s="8">
        <v>42171</v>
      </c>
      <c r="G65" s="1">
        <v>0.33333333333333331</v>
      </c>
      <c r="H65">
        <v>115881</v>
      </c>
      <c r="I65" s="8">
        <v>42171</v>
      </c>
      <c r="J65" s="1">
        <v>0.35694444444444445</v>
      </c>
      <c r="K65">
        <v>115881</v>
      </c>
      <c r="L65">
        <v>1</v>
      </c>
      <c r="M65" t="s">
        <v>159</v>
      </c>
      <c r="O65" t="s">
        <v>15</v>
      </c>
      <c r="P65" t="s">
        <v>2279</v>
      </c>
      <c r="Q65">
        <v>30687925544</v>
      </c>
      <c r="R65" t="s">
        <v>161</v>
      </c>
      <c r="S65" t="s">
        <v>5</v>
      </c>
      <c r="U65">
        <v>3300</v>
      </c>
      <c r="V65" t="s">
        <v>6</v>
      </c>
      <c r="W65" t="s">
        <v>7</v>
      </c>
      <c r="X65">
        <v>376</v>
      </c>
      <c r="Y65">
        <v>154691503</v>
      </c>
      <c r="AA65">
        <v>9</v>
      </c>
      <c r="AB65">
        <v>48471</v>
      </c>
      <c r="AC65">
        <v>271438</v>
      </c>
      <c r="AD65">
        <v>0</v>
      </c>
      <c r="AE65">
        <v>560</v>
      </c>
      <c r="AF65">
        <v>569762</v>
      </c>
      <c r="AG65">
        <v>0</v>
      </c>
      <c r="AH65" t="s">
        <v>1213</v>
      </c>
      <c r="AI65" t="s">
        <v>10</v>
      </c>
    </row>
    <row r="66" spans="1:35" x14ac:dyDescent="0.25">
      <c r="A66">
        <v>21306</v>
      </c>
      <c r="B66" t="s">
        <v>1516</v>
      </c>
      <c r="C66" t="s">
        <v>1147</v>
      </c>
      <c r="D66">
        <v>2013</v>
      </c>
      <c r="E66" t="s">
        <v>1128</v>
      </c>
      <c r="F66" s="8">
        <v>42110</v>
      </c>
      <c r="G66" s="1">
        <v>0.33333333333333331</v>
      </c>
      <c r="H66">
        <v>23560</v>
      </c>
      <c r="I66" s="8">
        <v>42110</v>
      </c>
      <c r="J66" s="1">
        <v>0.52083333333333337</v>
      </c>
      <c r="K66">
        <v>23560</v>
      </c>
      <c r="L66">
        <v>1</v>
      </c>
      <c r="M66" t="s">
        <v>889</v>
      </c>
      <c r="O66" t="s">
        <v>15</v>
      </c>
      <c r="P66" t="s">
        <v>890</v>
      </c>
      <c r="Q66">
        <v>20061531883</v>
      </c>
      <c r="R66" t="s">
        <v>891</v>
      </c>
      <c r="S66" t="s">
        <v>5</v>
      </c>
      <c r="U66">
        <v>3300</v>
      </c>
      <c r="V66" t="s">
        <v>6</v>
      </c>
      <c r="W66" t="s">
        <v>7</v>
      </c>
      <c r="X66">
        <v>376</v>
      </c>
      <c r="Y66">
        <v>154587535</v>
      </c>
      <c r="AA66">
        <v>9</v>
      </c>
      <c r="AB66">
        <v>42727</v>
      </c>
      <c r="AC66">
        <v>106818</v>
      </c>
      <c r="AD66">
        <v>0</v>
      </c>
      <c r="AE66">
        <v>250</v>
      </c>
      <c r="AF66">
        <v>479499</v>
      </c>
      <c r="AG66">
        <v>0</v>
      </c>
      <c r="AH66" t="s">
        <v>1213</v>
      </c>
      <c r="AI66" t="s">
        <v>10</v>
      </c>
    </row>
    <row r="67" spans="1:35" x14ac:dyDescent="0.25">
      <c r="A67">
        <v>21552</v>
      </c>
      <c r="B67" t="s">
        <v>1654</v>
      </c>
      <c r="C67" t="s">
        <v>1173</v>
      </c>
      <c r="D67">
        <v>2015</v>
      </c>
      <c r="E67" t="s">
        <v>1128</v>
      </c>
      <c r="F67" s="8">
        <v>42150</v>
      </c>
      <c r="G67" s="1">
        <v>0.36458333333333331</v>
      </c>
      <c r="H67">
        <v>7870</v>
      </c>
      <c r="I67" s="8">
        <v>42150</v>
      </c>
      <c r="J67" s="1">
        <v>0.45833333333333331</v>
      </c>
      <c r="K67">
        <v>7870</v>
      </c>
      <c r="L67">
        <v>1</v>
      </c>
      <c r="M67" t="s">
        <v>21</v>
      </c>
      <c r="O67" t="s">
        <v>15</v>
      </c>
      <c r="P67" t="s">
        <v>22</v>
      </c>
      <c r="Q67">
        <v>20128522345</v>
      </c>
      <c r="R67" t="s">
        <v>23</v>
      </c>
      <c r="S67" t="s">
        <v>5</v>
      </c>
      <c r="U67">
        <v>3300</v>
      </c>
      <c r="V67" t="s">
        <v>6</v>
      </c>
      <c r="W67" t="s">
        <v>7</v>
      </c>
      <c r="X67">
        <v>44357</v>
      </c>
      <c r="Y67">
        <v>50</v>
      </c>
      <c r="AA67">
        <v>9</v>
      </c>
      <c r="AB67">
        <v>48471</v>
      </c>
      <c r="AC67">
        <v>130872</v>
      </c>
      <c r="AD67">
        <v>0</v>
      </c>
      <c r="AE67">
        <v>270</v>
      </c>
      <c r="AF67">
        <v>494803</v>
      </c>
      <c r="AG67">
        <v>0</v>
      </c>
      <c r="AH67" t="s">
        <v>1213</v>
      </c>
      <c r="AI67" t="s">
        <v>10</v>
      </c>
    </row>
    <row r="68" spans="1:35" hidden="1" x14ac:dyDescent="0.25">
      <c r="A68">
        <v>21457</v>
      </c>
      <c r="B68" t="s">
        <v>2510</v>
      </c>
      <c r="C68" t="s">
        <v>2511</v>
      </c>
      <c r="D68">
        <v>2009</v>
      </c>
      <c r="E68" t="s">
        <v>1128</v>
      </c>
      <c r="F68" s="8">
        <v>42131</v>
      </c>
      <c r="G68" s="1">
        <v>0.375</v>
      </c>
      <c r="H68">
        <v>324726</v>
      </c>
      <c r="I68" s="8">
        <v>42131</v>
      </c>
      <c r="J68" s="1">
        <v>0.70833333333333337</v>
      </c>
      <c r="K68">
        <v>324726</v>
      </c>
      <c r="L68">
        <v>1</v>
      </c>
      <c r="M68" t="s">
        <v>2512</v>
      </c>
      <c r="O68" t="s">
        <v>15</v>
      </c>
      <c r="P68" t="s">
        <v>2513</v>
      </c>
      <c r="Q68">
        <v>20170398980</v>
      </c>
      <c r="R68" t="s">
        <v>2514</v>
      </c>
      <c r="S68" t="s">
        <v>5</v>
      </c>
      <c r="U68">
        <v>3300</v>
      </c>
      <c r="V68" t="s">
        <v>6</v>
      </c>
      <c r="W68" t="s">
        <v>7</v>
      </c>
      <c r="X68">
        <v>376</v>
      </c>
      <c r="Y68">
        <v>4409697</v>
      </c>
      <c r="AA68">
        <v>9</v>
      </c>
      <c r="AB68">
        <v>42727</v>
      </c>
      <c r="AC68">
        <v>264907</v>
      </c>
      <c r="AD68">
        <v>0</v>
      </c>
      <c r="AE68">
        <v>620</v>
      </c>
      <c r="AF68">
        <v>761225</v>
      </c>
      <c r="AG68">
        <v>0</v>
      </c>
      <c r="AH68" t="s">
        <v>1213</v>
      </c>
      <c r="AI68" t="s">
        <v>1722</v>
      </c>
    </row>
    <row r="69" spans="1:35" hidden="1" x14ac:dyDescent="0.25">
      <c r="A69">
        <v>21014</v>
      </c>
      <c r="B69" t="s">
        <v>2813</v>
      </c>
      <c r="C69" s="9">
        <v>29.755555555555556</v>
      </c>
      <c r="D69">
        <v>2009</v>
      </c>
      <c r="E69" t="s">
        <v>1128</v>
      </c>
      <c r="F69" s="8">
        <v>42066</v>
      </c>
      <c r="G69" s="1">
        <v>0.33333333333333331</v>
      </c>
      <c r="H69">
        <v>54225</v>
      </c>
      <c r="I69" s="8">
        <v>42066</v>
      </c>
      <c r="J69" s="1">
        <v>0.6875</v>
      </c>
      <c r="K69">
        <v>54225</v>
      </c>
      <c r="L69">
        <v>1</v>
      </c>
      <c r="M69" t="s">
        <v>2814</v>
      </c>
      <c r="O69" t="s">
        <v>2</v>
      </c>
      <c r="P69" t="s">
        <v>2815</v>
      </c>
      <c r="Q69">
        <v>22809077</v>
      </c>
      <c r="R69" t="s">
        <v>2816</v>
      </c>
      <c r="S69" t="s">
        <v>5</v>
      </c>
      <c r="U69">
        <v>3300</v>
      </c>
      <c r="V69" t="s">
        <v>6</v>
      </c>
      <c r="W69" t="s">
        <v>7</v>
      </c>
      <c r="X69">
        <v>45587</v>
      </c>
      <c r="Y69">
        <v>27</v>
      </c>
      <c r="AA69">
        <v>9</v>
      </c>
      <c r="AB69">
        <v>42727</v>
      </c>
      <c r="AC69">
        <v>0</v>
      </c>
      <c r="AD69">
        <v>269770</v>
      </c>
      <c r="AE69">
        <v>0</v>
      </c>
      <c r="AF69">
        <v>767243</v>
      </c>
      <c r="AG69">
        <v>0</v>
      </c>
      <c r="AH69" t="s">
        <v>1213</v>
      </c>
      <c r="AI69" t="s">
        <v>10</v>
      </c>
    </row>
    <row r="70" spans="1:35" hidden="1" x14ac:dyDescent="0.25">
      <c r="A70">
        <v>21533</v>
      </c>
      <c r="B70" t="s">
        <v>2447</v>
      </c>
      <c r="C70" t="s">
        <v>1795</v>
      </c>
      <c r="D70">
        <v>2009</v>
      </c>
      <c r="E70" t="s">
        <v>1128</v>
      </c>
      <c r="F70" s="8">
        <v>42145</v>
      </c>
      <c r="G70" s="1">
        <v>0.33333333333333331</v>
      </c>
      <c r="H70">
        <v>340145</v>
      </c>
      <c r="I70" s="8">
        <v>42145</v>
      </c>
      <c r="J70" s="1">
        <v>0.66666666666666663</v>
      </c>
      <c r="K70">
        <v>340145</v>
      </c>
      <c r="L70">
        <v>1</v>
      </c>
      <c r="M70" t="s">
        <v>2448</v>
      </c>
      <c r="O70" t="s">
        <v>15</v>
      </c>
      <c r="P70" t="s">
        <v>2449</v>
      </c>
      <c r="Q70">
        <v>20163654874</v>
      </c>
      <c r="R70" t="s">
        <v>2450</v>
      </c>
      <c r="S70" t="s">
        <v>5</v>
      </c>
      <c r="U70">
        <v>3300</v>
      </c>
      <c r="V70" t="s">
        <v>6</v>
      </c>
      <c r="W70" t="s">
        <v>7</v>
      </c>
      <c r="X70">
        <v>376</v>
      </c>
      <c r="Y70">
        <v>4467201</v>
      </c>
      <c r="AA70">
        <v>9</v>
      </c>
      <c r="AB70">
        <v>42727</v>
      </c>
      <c r="AC70">
        <v>119636</v>
      </c>
      <c r="AD70">
        <v>0</v>
      </c>
      <c r="AE70">
        <v>280</v>
      </c>
      <c r="AF70">
        <v>195686</v>
      </c>
      <c r="AG70">
        <v>0</v>
      </c>
      <c r="AH70" t="s">
        <v>1213</v>
      </c>
      <c r="AI70" t="s">
        <v>1722</v>
      </c>
    </row>
    <row r="71" spans="1:35" hidden="1" x14ac:dyDescent="0.25">
      <c r="A71">
        <v>21060</v>
      </c>
      <c r="B71" t="s">
        <v>2447</v>
      </c>
      <c r="C71" t="s">
        <v>1795</v>
      </c>
      <c r="D71">
        <v>2009</v>
      </c>
      <c r="E71" t="s">
        <v>1128</v>
      </c>
      <c r="F71" s="8">
        <v>42072</v>
      </c>
      <c r="G71" s="1">
        <v>0.33333333333333331</v>
      </c>
      <c r="H71">
        <v>340145</v>
      </c>
      <c r="I71" s="8">
        <v>42072</v>
      </c>
      <c r="J71" s="1">
        <v>0.70833333333333337</v>
      </c>
      <c r="K71">
        <v>340145</v>
      </c>
      <c r="L71">
        <v>1</v>
      </c>
      <c r="M71" t="s">
        <v>2786</v>
      </c>
      <c r="O71" t="s">
        <v>15</v>
      </c>
      <c r="P71" t="s">
        <v>2449</v>
      </c>
      <c r="Q71">
        <v>20163654874</v>
      </c>
      <c r="R71" t="s">
        <v>2450</v>
      </c>
      <c r="S71" t="s">
        <v>5</v>
      </c>
      <c r="U71">
        <v>3300</v>
      </c>
      <c r="V71" t="s">
        <v>6</v>
      </c>
      <c r="W71" t="s">
        <v>7</v>
      </c>
      <c r="X71">
        <v>376</v>
      </c>
      <c r="Y71">
        <v>4467201</v>
      </c>
      <c r="AA71">
        <v>9</v>
      </c>
      <c r="AB71">
        <v>42727</v>
      </c>
      <c r="AC71">
        <v>247817</v>
      </c>
      <c r="AD71">
        <v>0</v>
      </c>
      <c r="AE71">
        <v>580</v>
      </c>
      <c r="AF71">
        <v>639095</v>
      </c>
      <c r="AG71">
        <v>0</v>
      </c>
      <c r="AH71" t="s">
        <v>1213</v>
      </c>
      <c r="AI71" t="s">
        <v>1722</v>
      </c>
    </row>
    <row r="72" spans="1:35" hidden="1" x14ac:dyDescent="0.25">
      <c r="A72">
        <v>21961</v>
      </c>
      <c r="B72" t="s">
        <v>2025</v>
      </c>
      <c r="C72" t="s">
        <v>1795</v>
      </c>
      <c r="D72">
        <v>2009</v>
      </c>
      <c r="E72" t="s">
        <v>1128</v>
      </c>
      <c r="F72" s="8">
        <v>42208</v>
      </c>
      <c r="G72" s="1">
        <v>0.41666666666666669</v>
      </c>
      <c r="H72">
        <v>90654</v>
      </c>
      <c r="I72" s="8">
        <v>42209</v>
      </c>
      <c r="J72" s="1">
        <v>0.75</v>
      </c>
      <c r="K72">
        <v>90654</v>
      </c>
      <c r="L72">
        <v>1</v>
      </c>
      <c r="M72" t="s">
        <v>2026</v>
      </c>
      <c r="O72" t="s">
        <v>2</v>
      </c>
      <c r="P72" t="s">
        <v>2027</v>
      </c>
      <c r="Q72">
        <v>30626625122</v>
      </c>
      <c r="R72" t="s">
        <v>2028</v>
      </c>
      <c r="S72" t="s">
        <v>5</v>
      </c>
      <c r="U72">
        <v>3300</v>
      </c>
      <c r="V72" t="s">
        <v>6</v>
      </c>
      <c r="W72" t="s">
        <v>7</v>
      </c>
      <c r="X72">
        <v>3764</v>
      </c>
      <c r="Y72">
        <v>426851</v>
      </c>
      <c r="AA72">
        <v>9</v>
      </c>
      <c r="AB72">
        <v>42727</v>
      </c>
      <c r="AC72">
        <v>213635</v>
      </c>
      <c r="AD72">
        <v>0</v>
      </c>
      <c r="AE72">
        <v>500</v>
      </c>
      <c r="AF72">
        <v>477738</v>
      </c>
      <c r="AG72">
        <v>0</v>
      </c>
      <c r="AH72" t="s">
        <v>1213</v>
      </c>
      <c r="AI72" t="s">
        <v>1722</v>
      </c>
    </row>
    <row r="73" spans="1:35" hidden="1" x14ac:dyDescent="0.25">
      <c r="A73">
        <v>21275</v>
      </c>
      <c r="B73" t="s">
        <v>2025</v>
      </c>
      <c r="C73" t="s">
        <v>1795</v>
      </c>
      <c r="D73">
        <v>2009</v>
      </c>
      <c r="E73" t="s">
        <v>1128</v>
      </c>
      <c r="F73" s="8">
        <v>42104</v>
      </c>
      <c r="G73" s="1">
        <v>0.33333333333333331</v>
      </c>
      <c r="H73">
        <v>90654</v>
      </c>
      <c r="I73" s="8">
        <v>42104</v>
      </c>
      <c r="J73" s="1">
        <v>0.49374999999999997</v>
      </c>
      <c r="K73">
        <v>90654</v>
      </c>
      <c r="L73">
        <v>1</v>
      </c>
      <c r="M73" t="s">
        <v>2633</v>
      </c>
      <c r="O73" t="s">
        <v>2</v>
      </c>
      <c r="P73" t="s">
        <v>2027</v>
      </c>
      <c r="Q73">
        <v>30626625122</v>
      </c>
      <c r="R73" t="s">
        <v>2028</v>
      </c>
      <c r="S73" t="s">
        <v>5</v>
      </c>
      <c r="U73">
        <v>3300</v>
      </c>
      <c r="V73" t="s">
        <v>6</v>
      </c>
      <c r="W73" t="s">
        <v>7</v>
      </c>
      <c r="X73">
        <v>3764</v>
      </c>
      <c r="Y73">
        <v>426851</v>
      </c>
      <c r="AA73">
        <v>9</v>
      </c>
      <c r="AB73">
        <v>42727</v>
      </c>
      <c r="AC73">
        <v>1367264</v>
      </c>
      <c r="AD73">
        <v>1115100</v>
      </c>
      <c r="AE73">
        <v>3200</v>
      </c>
      <c r="AF73">
        <v>7890186</v>
      </c>
      <c r="AG73">
        <v>35721</v>
      </c>
      <c r="AH73" t="s">
        <v>1213</v>
      </c>
      <c r="AI73" t="s">
        <v>1722</v>
      </c>
    </row>
    <row r="74" spans="1:35" hidden="1" x14ac:dyDescent="0.25">
      <c r="A74">
        <v>21798</v>
      </c>
      <c r="B74" t="s">
        <v>2879</v>
      </c>
      <c r="C74" t="s">
        <v>1727</v>
      </c>
      <c r="D74">
        <v>2015</v>
      </c>
      <c r="E74" t="s">
        <v>1128</v>
      </c>
      <c r="F74" s="8">
        <v>42181</v>
      </c>
      <c r="G74" s="1">
        <v>0.43263888888888885</v>
      </c>
      <c r="H74">
        <v>51</v>
      </c>
      <c r="I74" s="8">
        <v>42181</v>
      </c>
      <c r="J74" s="1">
        <v>0.43263888888888885</v>
      </c>
      <c r="K74">
        <v>51</v>
      </c>
      <c r="L74">
        <v>1</v>
      </c>
      <c r="M74" t="s">
        <v>3140</v>
      </c>
      <c r="O74" t="s">
        <v>15</v>
      </c>
      <c r="P74" t="s">
        <v>3141</v>
      </c>
      <c r="Q74">
        <v>30707831320</v>
      </c>
      <c r="R74" t="s">
        <v>3142</v>
      </c>
      <c r="S74" t="s">
        <v>5</v>
      </c>
      <c r="U74">
        <v>3300</v>
      </c>
      <c r="V74" t="s">
        <v>6</v>
      </c>
      <c r="W74" t="s">
        <v>7</v>
      </c>
      <c r="X74">
        <v>-376</v>
      </c>
      <c r="Y74">
        <v>154375087</v>
      </c>
      <c r="AA74">
        <v>9</v>
      </c>
      <c r="AB74">
        <v>42727</v>
      </c>
      <c r="AC74">
        <v>42727</v>
      </c>
      <c r="AD74">
        <v>0</v>
      </c>
      <c r="AE74">
        <v>100</v>
      </c>
      <c r="AF74">
        <v>54406</v>
      </c>
      <c r="AG74">
        <v>0</v>
      </c>
      <c r="AH74" t="s">
        <v>1213</v>
      </c>
      <c r="AI74" t="s">
        <v>2333</v>
      </c>
    </row>
    <row r="75" spans="1:35" hidden="1" x14ac:dyDescent="0.25">
      <c r="A75">
        <v>21216</v>
      </c>
      <c r="B75" t="s">
        <v>1799</v>
      </c>
      <c r="C75" t="s">
        <v>1800</v>
      </c>
      <c r="D75">
        <v>2008</v>
      </c>
      <c r="E75" t="s">
        <v>1128</v>
      </c>
      <c r="F75" s="8">
        <v>42094</v>
      </c>
      <c r="G75" s="1">
        <v>0.58333333333333337</v>
      </c>
      <c r="H75">
        <v>207737</v>
      </c>
      <c r="I75" s="8">
        <v>42094</v>
      </c>
      <c r="J75" s="1">
        <v>0.70833333333333337</v>
      </c>
      <c r="K75">
        <v>207737</v>
      </c>
      <c r="L75">
        <v>1</v>
      </c>
      <c r="M75" t="s">
        <v>2692</v>
      </c>
      <c r="O75" t="s">
        <v>15</v>
      </c>
      <c r="P75" t="s">
        <v>1802</v>
      </c>
      <c r="Q75">
        <v>30610463513</v>
      </c>
      <c r="R75" t="s">
        <v>1803</v>
      </c>
      <c r="S75" t="s">
        <v>5</v>
      </c>
      <c r="U75">
        <v>3300</v>
      </c>
      <c r="V75" t="s">
        <v>6</v>
      </c>
      <c r="W75" t="s">
        <v>7</v>
      </c>
      <c r="X75">
        <v>376</v>
      </c>
      <c r="Y75">
        <v>4432774</v>
      </c>
      <c r="AA75">
        <v>9</v>
      </c>
      <c r="AB75">
        <v>42727</v>
      </c>
      <c r="AC75">
        <v>166635</v>
      </c>
      <c r="AD75">
        <v>0</v>
      </c>
      <c r="AE75">
        <v>390</v>
      </c>
      <c r="AF75">
        <v>371129</v>
      </c>
      <c r="AG75">
        <v>173442</v>
      </c>
      <c r="AH75" t="s">
        <v>1213</v>
      </c>
      <c r="AI75" t="s">
        <v>101</v>
      </c>
    </row>
    <row r="76" spans="1:35" x14ac:dyDescent="0.25">
      <c r="A76">
        <v>21248</v>
      </c>
      <c r="B76" t="s">
        <v>1574</v>
      </c>
      <c r="C76" t="s">
        <v>1134</v>
      </c>
      <c r="D76">
        <v>2009</v>
      </c>
      <c r="E76" t="s">
        <v>1128</v>
      </c>
      <c r="F76" s="8">
        <v>42102</v>
      </c>
      <c r="G76" s="1">
        <v>0.34375</v>
      </c>
      <c r="H76">
        <v>132955</v>
      </c>
      <c r="I76" s="8">
        <v>42102</v>
      </c>
      <c r="J76" s="1">
        <v>0.70833333333333337</v>
      </c>
      <c r="K76">
        <v>132955</v>
      </c>
      <c r="L76">
        <v>1</v>
      </c>
      <c r="M76" t="s">
        <v>544</v>
      </c>
      <c r="O76" t="s">
        <v>15</v>
      </c>
      <c r="P76" t="s">
        <v>545</v>
      </c>
      <c r="Q76">
        <v>30709486698</v>
      </c>
      <c r="R76" t="s">
        <v>546</v>
      </c>
      <c r="S76" t="s">
        <v>5</v>
      </c>
      <c r="U76">
        <v>3300</v>
      </c>
      <c r="V76" t="s">
        <v>6</v>
      </c>
      <c r="W76" t="s">
        <v>7</v>
      </c>
      <c r="X76">
        <v>376</v>
      </c>
      <c r="Y76">
        <v>4425175</v>
      </c>
      <c r="Z76" t="s">
        <v>1575</v>
      </c>
      <c r="AA76">
        <v>9</v>
      </c>
      <c r="AB76">
        <v>42727</v>
      </c>
      <c r="AC76">
        <v>111090</v>
      </c>
      <c r="AD76">
        <v>0</v>
      </c>
      <c r="AE76">
        <v>260</v>
      </c>
      <c r="AF76">
        <v>754599</v>
      </c>
      <c r="AG76">
        <v>0</v>
      </c>
      <c r="AH76" t="s">
        <v>1213</v>
      </c>
      <c r="AI76" t="s">
        <v>10</v>
      </c>
    </row>
    <row r="77" spans="1:35" hidden="1" x14ac:dyDescent="0.25">
      <c r="A77">
        <v>21889</v>
      </c>
      <c r="B77" t="s">
        <v>2103</v>
      </c>
      <c r="C77" t="s">
        <v>1805</v>
      </c>
      <c r="D77">
        <v>2009</v>
      </c>
      <c r="E77" t="s">
        <v>1128</v>
      </c>
      <c r="F77" s="8">
        <v>42198</v>
      </c>
      <c r="G77" s="1">
        <v>0.33333333333333331</v>
      </c>
      <c r="H77">
        <v>290000</v>
      </c>
      <c r="I77" s="8">
        <v>42199</v>
      </c>
      <c r="J77" s="1">
        <v>0.75</v>
      </c>
      <c r="K77">
        <v>290000</v>
      </c>
      <c r="L77">
        <v>1</v>
      </c>
      <c r="M77" t="s">
        <v>3143</v>
      </c>
      <c r="O77" t="s">
        <v>15</v>
      </c>
      <c r="P77" t="s">
        <v>2106</v>
      </c>
      <c r="Q77">
        <v>20122113044</v>
      </c>
      <c r="R77" t="s">
        <v>2107</v>
      </c>
      <c r="S77" t="s">
        <v>5</v>
      </c>
      <c r="U77">
        <v>3300</v>
      </c>
      <c r="V77" t="s">
        <v>6</v>
      </c>
      <c r="W77" t="s">
        <v>7</v>
      </c>
      <c r="X77">
        <v>376</v>
      </c>
      <c r="Y77">
        <v>4430940</v>
      </c>
      <c r="AA77">
        <v>9</v>
      </c>
      <c r="AB77">
        <v>42727</v>
      </c>
      <c r="AC77">
        <v>85454</v>
      </c>
      <c r="AD77">
        <v>0</v>
      </c>
      <c r="AE77">
        <v>200</v>
      </c>
      <c r="AF77">
        <v>1802</v>
      </c>
      <c r="AG77">
        <v>0</v>
      </c>
      <c r="AH77" t="s">
        <v>1213</v>
      </c>
      <c r="AI77" t="s">
        <v>101</v>
      </c>
    </row>
    <row r="78" spans="1:35" hidden="1" x14ac:dyDescent="0.25">
      <c r="A78">
        <v>21150</v>
      </c>
      <c r="B78" t="s">
        <v>1816</v>
      </c>
      <c r="C78" t="s">
        <v>1805</v>
      </c>
      <c r="D78">
        <v>2015</v>
      </c>
      <c r="E78" t="s">
        <v>1128</v>
      </c>
      <c r="F78" s="8">
        <v>42082</v>
      </c>
      <c r="G78" s="1">
        <v>0.36458333333333331</v>
      </c>
      <c r="H78">
        <v>50872</v>
      </c>
      <c r="I78" s="8">
        <v>42082</v>
      </c>
      <c r="J78" s="1">
        <v>0.70833333333333337</v>
      </c>
      <c r="K78">
        <v>50872</v>
      </c>
      <c r="L78">
        <v>1</v>
      </c>
      <c r="M78" t="s">
        <v>2733</v>
      </c>
      <c r="O78" t="s">
        <v>15</v>
      </c>
      <c r="P78" t="s">
        <v>1818</v>
      </c>
      <c r="Q78">
        <v>30708086726</v>
      </c>
      <c r="R78" t="s">
        <v>1819</v>
      </c>
      <c r="S78" t="s">
        <v>5</v>
      </c>
      <c r="U78">
        <v>3300</v>
      </c>
      <c r="V78" t="s">
        <v>6</v>
      </c>
      <c r="W78" t="s">
        <v>7</v>
      </c>
      <c r="X78">
        <v>376</v>
      </c>
      <c r="Y78">
        <v>4441113</v>
      </c>
      <c r="Z78" t="s">
        <v>1820</v>
      </c>
      <c r="AA78">
        <v>9</v>
      </c>
      <c r="AB78">
        <v>42727</v>
      </c>
      <c r="AC78">
        <v>158090</v>
      </c>
      <c r="AD78">
        <v>0</v>
      </c>
      <c r="AE78">
        <v>370</v>
      </c>
      <c r="AF78">
        <v>197561</v>
      </c>
      <c r="AG78">
        <v>200628</v>
      </c>
      <c r="AH78" t="s">
        <v>1213</v>
      </c>
      <c r="AI78" t="s">
        <v>101</v>
      </c>
    </row>
    <row r="79" spans="1:35" hidden="1" x14ac:dyDescent="0.25">
      <c r="A79">
        <v>21941</v>
      </c>
      <c r="B79" t="s">
        <v>2061</v>
      </c>
      <c r="C79" t="s">
        <v>1970</v>
      </c>
      <c r="D79">
        <v>2015</v>
      </c>
      <c r="E79" t="s">
        <v>1128</v>
      </c>
      <c r="F79" s="8">
        <v>42202</v>
      </c>
      <c r="G79" s="1">
        <v>0.625</v>
      </c>
      <c r="H79">
        <v>34957</v>
      </c>
      <c r="I79" s="8">
        <v>42202</v>
      </c>
      <c r="J79" s="1">
        <v>0.72916666666666663</v>
      </c>
      <c r="K79">
        <v>34957</v>
      </c>
      <c r="L79">
        <v>1</v>
      </c>
      <c r="M79" t="s">
        <v>76</v>
      </c>
      <c r="O79" t="s">
        <v>15</v>
      </c>
      <c r="P79" t="s">
        <v>2062</v>
      </c>
      <c r="Q79">
        <v>23295961309</v>
      </c>
      <c r="R79" t="s">
        <v>2063</v>
      </c>
      <c r="S79" t="s">
        <v>2064</v>
      </c>
      <c r="U79">
        <v>3300</v>
      </c>
      <c r="V79" t="s">
        <v>6</v>
      </c>
      <c r="W79" t="s">
        <v>7</v>
      </c>
      <c r="X79">
        <v>376</v>
      </c>
      <c r="Y79">
        <v>154565255</v>
      </c>
      <c r="Z79" t="s">
        <v>2065</v>
      </c>
      <c r="AA79">
        <v>9</v>
      </c>
      <c r="AB79">
        <v>42727</v>
      </c>
      <c r="AC79">
        <v>93999</v>
      </c>
      <c r="AD79">
        <v>0</v>
      </c>
      <c r="AE79">
        <v>220</v>
      </c>
      <c r="AF79">
        <v>431992</v>
      </c>
      <c r="AG79">
        <v>0</v>
      </c>
      <c r="AH79" t="s">
        <v>1213</v>
      </c>
      <c r="AI79" t="s">
        <v>1722</v>
      </c>
    </row>
    <row r="80" spans="1:35" hidden="1" x14ac:dyDescent="0.25">
      <c r="A80">
        <v>21821</v>
      </c>
      <c r="B80" t="s">
        <v>2124</v>
      </c>
      <c r="C80" t="s">
        <v>2125</v>
      </c>
      <c r="D80">
        <v>2015</v>
      </c>
      <c r="E80" t="s">
        <v>1128</v>
      </c>
      <c r="F80" s="8">
        <v>42186</v>
      </c>
      <c r="G80" s="1">
        <v>0.375</v>
      </c>
      <c r="H80">
        <v>2244</v>
      </c>
      <c r="I80" s="8">
        <v>42186</v>
      </c>
      <c r="J80" s="1">
        <v>0.45833333333333331</v>
      </c>
      <c r="K80">
        <v>2244</v>
      </c>
      <c r="L80">
        <v>1</v>
      </c>
      <c r="M80" t="s">
        <v>3144</v>
      </c>
      <c r="O80" t="s">
        <v>15</v>
      </c>
      <c r="P80" t="s">
        <v>2127</v>
      </c>
      <c r="Q80">
        <v>30710566824</v>
      </c>
      <c r="R80" t="s">
        <v>2128</v>
      </c>
      <c r="S80" t="s">
        <v>5</v>
      </c>
      <c r="U80">
        <v>3300</v>
      </c>
      <c r="V80" t="s">
        <v>6</v>
      </c>
      <c r="W80" t="s">
        <v>7</v>
      </c>
      <c r="X80">
        <v>15453</v>
      </c>
      <c r="Y80">
        <v>5708</v>
      </c>
      <c r="AA80">
        <v>9</v>
      </c>
      <c r="AB80">
        <v>42727</v>
      </c>
      <c r="AC80">
        <v>4273</v>
      </c>
      <c r="AD80">
        <v>0</v>
      </c>
      <c r="AE80">
        <v>10</v>
      </c>
      <c r="AF80">
        <v>0</v>
      </c>
      <c r="AG80">
        <v>0</v>
      </c>
      <c r="AH80" t="s">
        <v>1213</v>
      </c>
      <c r="AI80" t="s">
        <v>1722</v>
      </c>
    </row>
    <row r="81" spans="1:35" x14ac:dyDescent="0.25">
      <c r="A81">
        <v>21210</v>
      </c>
      <c r="B81" t="s">
        <v>1684</v>
      </c>
      <c r="C81" t="s">
        <v>1179</v>
      </c>
      <c r="D81">
        <v>2010</v>
      </c>
      <c r="E81" t="s">
        <v>1128</v>
      </c>
      <c r="F81" s="8">
        <v>42094</v>
      </c>
      <c r="G81" s="1">
        <v>0.46527777777777773</v>
      </c>
      <c r="H81">
        <v>27727</v>
      </c>
      <c r="I81" s="8">
        <v>42094</v>
      </c>
      <c r="J81" s="1">
        <v>0.66666666666666663</v>
      </c>
      <c r="K81">
        <v>27727</v>
      </c>
      <c r="L81">
        <v>1</v>
      </c>
      <c r="M81" t="s">
        <v>346</v>
      </c>
      <c r="O81" t="s">
        <v>2</v>
      </c>
      <c r="P81" t="s">
        <v>866</v>
      </c>
      <c r="Q81">
        <v>20645544</v>
      </c>
      <c r="R81" t="s">
        <v>867</v>
      </c>
      <c r="S81" t="s">
        <v>5</v>
      </c>
      <c r="U81">
        <v>3300</v>
      </c>
      <c r="V81" t="s">
        <v>6</v>
      </c>
      <c r="W81" t="s">
        <v>7</v>
      </c>
      <c r="X81">
        <v>376</v>
      </c>
      <c r="Y81">
        <v>154668818</v>
      </c>
      <c r="Z81" t="s">
        <v>868</v>
      </c>
      <c r="AA81">
        <v>9</v>
      </c>
      <c r="AB81">
        <v>48471</v>
      </c>
      <c r="AC81">
        <v>126025</v>
      </c>
      <c r="AD81">
        <v>0</v>
      </c>
      <c r="AE81">
        <v>260</v>
      </c>
      <c r="AF81">
        <v>337830</v>
      </c>
      <c r="AG81">
        <v>0</v>
      </c>
      <c r="AH81" t="s">
        <v>1213</v>
      </c>
      <c r="AI81" t="s">
        <v>10</v>
      </c>
    </row>
    <row r="82" spans="1:35" hidden="1" x14ac:dyDescent="0.25">
      <c r="A82">
        <v>21118</v>
      </c>
      <c r="B82" t="s">
        <v>1816</v>
      </c>
      <c r="C82" t="s">
        <v>1805</v>
      </c>
      <c r="D82">
        <v>2015</v>
      </c>
      <c r="E82" t="s">
        <v>1128</v>
      </c>
      <c r="F82" s="8">
        <v>42081</v>
      </c>
      <c r="G82" s="1">
        <v>0.375</v>
      </c>
      <c r="H82">
        <v>50872</v>
      </c>
      <c r="I82" s="8">
        <v>42081</v>
      </c>
      <c r="J82" s="1">
        <v>0.54166666666666663</v>
      </c>
      <c r="K82">
        <v>50872</v>
      </c>
      <c r="L82">
        <v>1</v>
      </c>
      <c r="M82" t="s">
        <v>76</v>
      </c>
      <c r="O82" t="s">
        <v>15</v>
      </c>
      <c r="P82" t="s">
        <v>1818</v>
      </c>
      <c r="Q82">
        <v>30708086726</v>
      </c>
      <c r="R82" t="s">
        <v>1819</v>
      </c>
      <c r="S82" t="s">
        <v>5</v>
      </c>
      <c r="U82">
        <v>3300</v>
      </c>
      <c r="V82" t="s">
        <v>6</v>
      </c>
      <c r="W82" t="s">
        <v>7</v>
      </c>
      <c r="X82">
        <v>376</v>
      </c>
      <c r="Y82">
        <v>4441113</v>
      </c>
      <c r="Z82" t="s">
        <v>1820</v>
      </c>
      <c r="AA82">
        <v>9</v>
      </c>
      <c r="AB82">
        <v>42727</v>
      </c>
      <c r="AC82">
        <v>29909</v>
      </c>
      <c r="AD82">
        <v>0</v>
      </c>
      <c r="AE82">
        <v>70</v>
      </c>
      <c r="AF82">
        <v>0</v>
      </c>
      <c r="AG82">
        <v>0</v>
      </c>
      <c r="AH82" t="s">
        <v>1213</v>
      </c>
      <c r="AI82" t="s">
        <v>101</v>
      </c>
    </row>
    <row r="83" spans="1:35" hidden="1" x14ac:dyDescent="0.25">
      <c r="A83">
        <v>21879</v>
      </c>
      <c r="B83" t="s">
        <v>2124</v>
      </c>
      <c r="C83" t="s">
        <v>2125</v>
      </c>
      <c r="D83">
        <v>2015</v>
      </c>
      <c r="E83" t="s">
        <v>1128</v>
      </c>
      <c r="F83" s="8">
        <v>42193</v>
      </c>
      <c r="G83" s="1">
        <v>0.58333333333333337</v>
      </c>
      <c r="H83">
        <v>2244</v>
      </c>
      <c r="I83" s="8">
        <v>42193</v>
      </c>
      <c r="J83" s="1">
        <v>0.60416666666666663</v>
      </c>
      <c r="K83">
        <v>2244</v>
      </c>
      <c r="L83">
        <v>1</v>
      </c>
      <c r="M83" t="s">
        <v>2126</v>
      </c>
      <c r="O83" t="s">
        <v>15</v>
      </c>
      <c r="P83" t="s">
        <v>2127</v>
      </c>
      <c r="Q83">
        <v>30710566824</v>
      </c>
      <c r="R83" t="s">
        <v>2128</v>
      </c>
      <c r="S83" t="s">
        <v>5</v>
      </c>
      <c r="U83">
        <v>3300</v>
      </c>
      <c r="V83" t="s">
        <v>6</v>
      </c>
      <c r="W83" t="s">
        <v>7</v>
      </c>
      <c r="X83">
        <v>15453</v>
      </c>
      <c r="Y83">
        <v>5708</v>
      </c>
      <c r="AA83">
        <v>9</v>
      </c>
      <c r="AB83">
        <v>42727</v>
      </c>
      <c r="AC83">
        <v>34182</v>
      </c>
      <c r="AD83">
        <v>0</v>
      </c>
      <c r="AE83">
        <v>80</v>
      </c>
      <c r="AF83">
        <v>673445</v>
      </c>
      <c r="AG83">
        <v>0</v>
      </c>
      <c r="AH83" t="s">
        <v>1213</v>
      </c>
      <c r="AI83" t="s">
        <v>1722</v>
      </c>
    </row>
    <row r="84" spans="1:35" hidden="1" x14ac:dyDescent="0.25">
      <c r="A84">
        <v>21400</v>
      </c>
      <c r="B84" t="s">
        <v>3145</v>
      </c>
      <c r="C84" t="s">
        <v>1727</v>
      </c>
      <c r="D84">
        <v>2015</v>
      </c>
      <c r="E84" t="s">
        <v>1128</v>
      </c>
      <c r="F84" s="8">
        <v>42123</v>
      </c>
      <c r="G84" s="1">
        <v>0.33333333333333331</v>
      </c>
      <c r="H84">
        <v>31057</v>
      </c>
      <c r="I84" s="8">
        <v>42123</v>
      </c>
      <c r="J84" s="1">
        <v>0.5</v>
      </c>
      <c r="K84">
        <v>31057</v>
      </c>
      <c r="L84">
        <v>1</v>
      </c>
      <c r="M84" t="s">
        <v>3146</v>
      </c>
      <c r="O84" t="s">
        <v>15</v>
      </c>
      <c r="P84" t="s">
        <v>3147</v>
      </c>
      <c r="Q84">
        <v>30687844439</v>
      </c>
      <c r="R84" t="s">
        <v>3148</v>
      </c>
      <c r="S84" t="s">
        <v>5</v>
      </c>
      <c r="U84">
        <v>3300</v>
      </c>
      <c r="V84" t="s">
        <v>6</v>
      </c>
      <c r="W84" t="s">
        <v>7</v>
      </c>
      <c r="X84">
        <v>376</v>
      </c>
      <c r="Y84">
        <v>4420700</v>
      </c>
      <c r="Z84" t="s">
        <v>3149</v>
      </c>
      <c r="AA84">
        <v>9</v>
      </c>
      <c r="AB84">
        <v>42727</v>
      </c>
      <c r="AC84">
        <v>136726</v>
      </c>
      <c r="AD84">
        <v>0</v>
      </c>
      <c r="AE84">
        <v>320</v>
      </c>
      <c r="AF84">
        <v>168282</v>
      </c>
      <c r="AG84">
        <v>67473</v>
      </c>
      <c r="AH84" t="s">
        <v>1213</v>
      </c>
      <c r="AI84" t="s">
        <v>101</v>
      </c>
    </row>
    <row r="85" spans="1:35" hidden="1" x14ac:dyDescent="0.25">
      <c r="A85">
        <v>21695</v>
      </c>
      <c r="B85" t="s">
        <v>2061</v>
      </c>
      <c r="C85" t="s">
        <v>1970</v>
      </c>
      <c r="D85">
        <v>2015</v>
      </c>
      <c r="E85" t="s">
        <v>1128</v>
      </c>
      <c r="F85" s="8">
        <v>42167</v>
      </c>
      <c r="G85" s="1">
        <v>0.58333333333333337</v>
      </c>
      <c r="H85">
        <v>34957</v>
      </c>
      <c r="I85" s="8">
        <v>42167</v>
      </c>
      <c r="J85" s="1">
        <v>0.72916666666666663</v>
      </c>
      <c r="K85">
        <v>34957</v>
      </c>
      <c r="L85">
        <v>1</v>
      </c>
      <c r="M85" t="s">
        <v>3150</v>
      </c>
      <c r="N85" t="s">
        <v>3151</v>
      </c>
      <c r="O85" t="s">
        <v>15</v>
      </c>
      <c r="P85" t="s">
        <v>2062</v>
      </c>
      <c r="Q85">
        <v>23295961309</v>
      </c>
      <c r="R85" t="s">
        <v>2063</v>
      </c>
      <c r="S85" t="s">
        <v>2064</v>
      </c>
      <c r="U85">
        <v>3300</v>
      </c>
      <c r="V85" t="s">
        <v>6</v>
      </c>
      <c r="W85" t="s">
        <v>7</v>
      </c>
      <c r="X85">
        <v>376</v>
      </c>
      <c r="Y85">
        <v>154565255</v>
      </c>
      <c r="Z85" t="s">
        <v>2065</v>
      </c>
      <c r="AA85">
        <v>9</v>
      </c>
      <c r="AB85">
        <v>42727</v>
      </c>
      <c r="AC85">
        <v>128181</v>
      </c>
      <c r="AD85">
        <v>0</v>
      </c>
      <c r="AE85">
        <v>300</v>
      </c>
      <c r="AF85">
        <v>457142</v>
      </c>
      <c r="AG85">
        <v>0</v>
      </c>
      <c r="AH85" t="s">
        <v>1213</v>
      </c>
      <c r="AI85" t="s">
        <v>1722</v>
      </c>
    </row>
    <row r="86" spans="1:35" hidden="1" x14ac:dyDescent="0.25">
      <c r="A86">
        <v>21346</v>
      </c>
      <c r="B86" t="s">
        <v>3152</v>
      </c>
      <c r="C86" t="s">
        <v>2197</v>
      </c>
      <c r="D86">
        <v>2010</v>
      </c>
      <c r="E86" t="s">
        <v>1128</v>
      </c>
      <c r="F86" s="8">
        <v>42116</v>
      </c>
      <c r="G86" s="1">
        <v>0.33333333333333331</v>
      </c>
      <c r="H86">
        <v>280151</v>
      </c>
      <c r="I86" s="8">
        <v>42116</v>
      </c>
      <c r="J86" s="1">
        <v>0.72916666666666663</v>
      </c>
      <c r="K86">
        <v>280151</v>
      </c>
      <c r="L86">
        <v>1</v>
      </c>
      <c r="M86" t="s">
        <v>3153</v>
      </c>
      <c r="O86" t="s">
        <v>2</v>
      </c>
      <c r="P86" t="s">
        <v>3154</v>
      </c>
      <c r="Q86">
        <v>21303359</v>
      </c>
      <c r="R86" t="s">
        <v>3155</v>
      </c>
      <c r="S86" t="s">
        <v>5</v>
      </c>
      <c r="U86">
        <v>3300</v>
      </c>
      <c r="V86" t="s">
        <v>6</v>
      </c>
      <c r="W86" t="s">
        <v>7</v>
      </c>
      <c r="X86">
        <v>376</v>
      </c>
      <c r="Y86">
        <v>154864369</v>
      </c>
      <c r="AA86">
        <v>9</v>
      </c>
      <c r="AB86">
        <v>42727</v>
      </c>
      <c r="AC86">
        <v>140999</v>
      </c>
      <c r="AD86">
        <v>0</v>
      </c>
      <c r="AE86">
        <v>330</v>
      </c>
      <c r="AF86">
        <v>182970</v>
      </c>
      <c r="AG86">
        <v>49314</v>
      </c>
      <c r="AH86" t="s">
        <v>1213</v>
      </c>
      <c r="AI86" t="s">
        <v>1722</v>
      </c>
    </row>
    <row r="87" spans="1:35" hidden="1" x14ac:dyDescent="0.25">
      <c r="A87">
        <v>21959</v>
      </c>
      <c r="B87" t="s">
        <v>3145</v>
      </c>
      <c r="C87" t="s">
        <v>1727</v>
      </c>
      <c r="D87">
        <v>2015</v>
      </c>
      <c r="E87" t="s">
        <v>1128</v>
      </c>
      <c r="F87" s="8">
        <v>42208</v>
      </c>
      <c r="G87" s="1">
        <v>0.33333333333333331</v>
      </c>
      <c r="H87">
        <v>31057</v>
      </c>
      <c r="I87" s="8">
        <v>42208</v>
      </c>
      <c r="J87" s="1">
        <v>0.54166666666666663</v>
      </c>
      <c r="K87">
        <v>31057</v>
      </c>
      <c r="L87">
        <v>1</v>
      </c>
      <c r="M87" t="s">
        <v>3156</v>
      </c>
      <c r="O87" t="s">
        <v>15</v>
      </c>
      <c r="P87" t="s">
        <v>3147</v>
      </c>
      <c r="Q87">
        <v>30687844439</v>
      </c>
      <c r="R87" t="s">
        <v>3148</v>
      </c>
      <c r="S87" t="s">
        <v>5</v>
      </c>
      <c r="U87">
        <v>3300</v>
      </c>
      <c r="V87" t="s">
        <v>6</v>
      </c>
      <c r="W87" t="s">
        <v>7</v>
      </c>
      <c r="X87">
        <v>376</v>
      </c>
      <c r="Y87">
        <v>4420700</v>
      </c>
      <c r="Z87" t="s">
        <v>3149</v>
      </c>
      <c r="AA87">
        <v>9</v>
      </c>
      <c r="AB87">
        <v>42727</v>
      </c>
      <c r="AC87">
        <v>153817</v>
      </c>
      <c r="AD87">
        <v>0</v>
      </c>
      <c r="AE87">
        <v>360</v>
      </c>
      <c r="AF87">
        <v>166522</v>
      </c>
      <c r="AG87">
        <v>83332</v>
      </c>
      <c r="AH87" t="s">
        <v>1213</v>
      </c>
      <c r="AI87" t="s">
        <v>101</v>
      </c>
    </row>
    <row r="88" spans="1:35" x14ac:dyDescent="0.25">
      <c r="A88">
        <v>21995</v>
      </c>
      <c r="B88" t="s">
        <v>1697</v>
      </c>
      <c r="C88" t="s">
        <v>1154</v>
      </c>
      <c r="D88">
        <v>2014</v>
      </c>
      <c r="E88" t="s">
        <v>1128</v>
      </c>
      <c r="F88" s="8">
        <v>42214</v>
      </c>
      <c r="G88" s="1">
        <v>0.33333333333333331</v>
      </c>
      <c r="H88">
        <v>25793</v>
      </c>
      <c r="I88" s="8">
        <v>42214</v>
      </c>
      <c r="J88" s="1">
        <v>0.52083333333333337</v>
      </c>
      <c r="K88">
        <v>25793</v>
      </c>
      <c r="L88">
        <v>1</v>
      </c>
      <c r="M88" t="s">
        <v>76</v>
      </c>
      <c r="O88" t="s">
        <v>2</v>
      </c>
      <c r="P88" t="s">
        <v>1120</v>
      </c>
      <c r="Q88">
        <v>14459818</v>
      </c>
      <c r="R88" t="s">
        <v>1121</v>
      </c>
      <c r="S88" t="s">
        <v>5</v>
      </c>
      <c r="U88">
        <v>3300</v>
      </c>
      <c r="V88" t="s">
        <v>6</v>
      </c>
      <c r="W88" t="s">
        <v>7</v>
      </c>
      <c r="X88">
        <v>376</v>
      </c>
      <c r="Y88">
        <v>154692309</v>
      </c>
      <c r="Z88" t="s">
        <v>1698</v>
      </c>
      <c r="AA88">
        <v>9</v>
      </c>
      <c r="AB88">
        <v>48471</v>
      </c>
      <c r="AC88">
        <v>111483</v>
      </c>
      <c r="AD88">
        <v>0</v>
      </c>
      <c r="AE88">
        <v>230</v>
      </c>
      <c r="AF88">
        <v>424506</v>
      </c>
      <c r="AG88">
        <v>0</v>
      </c>
      <c r="AH88" t="s">
        <v>1213</v>
      </c>
      <c r="AI88" t="s">
        <v>10</v>
      </c>
    </row>
    <row r="89" spans="1:35" x14ac:dyDescent="0.25">
      <c r="A89">
        <v>21527</v>
      </c>
      <c r="B89" t="s">
        <v>1556</v>
      </c>
      <c r="C89" t="s">
        <v>1156</v>
      </c>
      <c r="D89">
        <v>2014</v>
      </c>
      <c r="E89" t="s">
        <v>1128</v>
      </c>
      <c r="F89" s="8">
        <v>42144</v>
      </c>
      <c r="G89" s="1">
        <v>0.625</v>
      </c>
      <c r="H89">
        <v>55684</v>
      </c>
      <c r="I89" s="8">
        <v>42144</v>
      </c>
      <c r="J89" s="1">
        <v>0.70833333333333337</v>
      </c>
      <c r="K89">
        <v>55684</v>
      </c>
      <c r="L89">
        <v>1</v>
      </c>
      <c r="M89" t="s">
        <v>1012</v>
      </c>
      <c r="O89" t="s">
        <v>2</v>
      </c>
      <c r="P89" t="s">
        <v>1013</v>
      </c>
      <c r="Q89">
        <v>1554723</v>
      </c>
      <c r="R89" t="s">
        <v>1557</v>
      </c>
      <c r="S89" t="s">
        <v>5</v>
      </c>
      <c r="U89">
        <v>3300</v>
      </c>
      <c r="V89" t="s">
        <v>6</v>
      </c>
      <c r="W89" t="s">
        <v>7</v>
      </c>
      <c r="X89">
        <v>376</v>
      </c>
      <c r="Y89">
        <v>4436487</v>
      </c>
      <c r="AA89">
        <v>9</v>
      </c>
      <c r="AB89">
        <v>48471</v>
      </c>
      <c r="AC89">
        <v>96942</v>
      </c>
      <c r="AD89">
        <v>0</v>
      </c>
      <c r="AE89">
        <v>200</v>
      </c>
      <c r="AF89">
        <v>541019</v>
      </c>
      <c r="AG89">
        <v>0</v>
      </c>
      <c r="AH89" t="s">
        <v>1213</v>
      </c>
      <c r="AI89" t="s">
        <v>10</v>
      </c>
    </row>
    <row r="90" spans="1:35" hidden="1" x14ac:dyDescent="0.25">
      <c r="A90">
        <v>21061</v>
      </c>
      <c r="B90" t="s">
        <v>1752</v>
      </c>
      <c r="C90" t="s">
        <v>1753</v>
      </c>
      <c r="D90">
        <v>2015</v>
      </c>
      <c r="E90" t="s">
        <v>1128</v>
      </c>
      <c r="F90" s="8">
        <v>42072</v>
      </c>
      <c r="G90" s="1">
        <v>0.45833333333333331</v>
      </c>
      <c r="H90">
        <v>9811</v>
      </c>
      <c r="I90" s="8">
        <v>42072</v>
      </c>
      <c r="J90" s="1">
        <v>0.70833333333333337</v>
      </c>
      <c r="K90">
        <v>9811</v>
      </c>
      <c r="L90">
        <v>1</v>
      </c>
      <c r="M90" t="s">
        <v>2785</v>
      </c>
      <c r="O90" t="s">
        <v>15</v>
      </c>
      <c r="P90" t="s">
        <v>1755</v>
      </c>
      <c r="Q90">
        <v>20188125523</v>
      </c>
      <c r="R90" t="s">
        <v>1756</v>
      </c>
      <c r="S90" t="s">
        <v>5</v>
      </c>
      <c r="U90">
        <v>3300</v>
      </c>
      <c r="V90" t="s">
        <v>6</v>
      </c>
      <c r="W90" t="s">
        <v>7</v>
      </c>
      <c r="X90">
        <v>376</v>
      </c>
      <c r="Y90">
        <v>154890493</v>
      </c>
      <c r="AA90">
        <v>9</v>
      </c>
      <c r="AB90">
        <v>42727</v>
      </c>
      <c r="AC90">
        <v>34182</v>
      </c>
      <c r="AD90">
        <v>38999</v>
      </c>
      <c r="AE90">
        <v>80</v>
      </c>
      <c r="AF90">
        <v>192340</v>
      </c>
      <c r="AG90">
        <v>0</v>
      </c>
      <c r="AH90" t="s">
        <v>1213</v>
      </c>
      <c r="AI90" t="s">
        <v>1722</v>
      </c>
    </row>
    <row r="91" spans="1:35" x14ac:dyDescent="0.25">
      <c r="A91">
        <v>21611</v>
      </c>
      <c r="B91" t="s">
        <v>1577</v>
      </c>
      <c r="C91" t="s">
        <v>1134</v>
      </c>
      <c r="D91">
        <v>2014</v>
      </c>
      <c r="E91" t="s">
        <v>1128</v>
      </c>
      <c r="F91" s="8">
        <v>42157</v>
      </c>
      <c r="G91" s="1">
        <v>0.42152777777777778</v>
      </c>
      <c r="H91">
        <v>152262</v>
      </c>
      <c r="I91" s="8">
        <v>42157</v>
      </c>
      <c r="J91" s="1">
        <v>0.70833333333333337</v>
      </c>
      <c r="K91">
        <v>152262</v>
      </c>
      <c r="L91">
        <v>1</v>
      </c>
      <c r="M91" t="s">
        <v>933</v>
      </c>
      <c r="O91" t="s">
        <v>15</v>
      </c>
      <c r="P91" t="s">
        <v>934</v>
      </c>
      <c r="Q91">
        <v>30708800836</v>
      </c>
      <c r="R91" t="s">
        <v>935</v>
      </c>
      <c r="S91" t="s">
        <v>5</v>
      </c>
      <c r="U91">
        <v>3300</v>
      </c>
      <c r="V91" t="s">
        <v>6</v>
      </c>
      <c r="W91" t="s">
        <v>7</v>
      </c>
      <c r="X91">
        <v>376</v>
      </c>
      <c r="Y91">
        <v>459000</v>
      </c>
      <c r="AA91">
        <v>9</v>
      </c>
      <c r="AB91">
        <v>42727</v>
      </c>
      <c r="AC91">
        <v>42727</v>
      </c>
      <c r="AD91">
        <v>0</v>
      </c>
      <c r="AE91">
        <v>100</v>
      </c>
      <c r="AF91">
        <v>1181465</v>
      </c>
      <c r="AG91">
        <v>0</v>
      </c>
      <c r="AH91" t="s">
        <v>1213</v>
      </c>
      <c r="AI91" t="s">
        <v>10</v>
      </c>
    </row>
    <row r="92" spans="1:35" hidden="1" x14ac:dyDescent="0.25">
      <c r="A92">
        <v>21887</v>
      </c>
      <c r="B92" t="s">
        <v>2108</v>
      </c>
      <c r="C92" t="s">
        <v>2109</v>
      </c>
      <c r="D92">
        <v>2015</v>
      </c>
      <c r="E92" t="s">
        <v>1128</v>
      </c>
      <c r="F92" s="8">
        <v>42195</v>
      </c>
      <c r="G92" s="1">
        <v>0.33333333333333331</v>
      </c>
      <c r="H92">
        <v>3862</v>
      </c>
      <c r="I92" s="8">
        <v>42195</v>
      </c>
      <c r="J92" s="1">
        <v>0.50138888888888888</v>
      </c>
      <c r="K92">
        <v>3862</v>
      </c>
      <c r="L92">
        <v>1</v>
      </c>
      <c r="M92" t="s">
        <v>2110</v>
      </c>
      <c r="O92" t="s">
        <v>2</v>
      </c>
      <c r="P92" t="s">
        <v>2111</v>
      </c>
      <c r="Q92">
        <v>13758053</v>
      </c>
      <c r="R92" t="s">
        <v>2112</v>
      </c>
      <c r="S92" t="s">
        <v>5</v>
      </c>
      <c r="U92">
        <v>3300</v>
      </c>
      <c r="V92" t="s">
        <v>6</v>
      </c>
      <c r="W92" t="s">
        <v>7</v>
      </c>
      <c r="X92">
        <v>-376</v>
      </c>
      <c r="Y92">
        <v>4623701</v>
      </c>
      <c r="AA92">
        <v>9</v>
      </c>
      <c r="AB92">
        <v>42727</v>
      </c>
      <c r="AC92">
        <v>21364</v>
      </c>
      <c r="AD92">
        <v>0</v>
      </c>
      <c r="AE92">
        <v>50</v>
      </c>
      <c r="AF92">
        <v>3532</v>
      </c>
      <c r="AG92">
        <v>0</v>
      </c>
      <c r="AH92" t="s">
        <v>1213</v>
      </c>
      <c r="AI92" t="s">
        <v>1722</v>
      </c>
    </row>
    <row r="93" spans="1:35" x14ac:dyDescent="0.25">
      <c r="A93">
        <v>21548</v>
      </c>
      <c r="B93" t="s">
        <v>1126</v>
      </c>
      <c r="C93" t="s">
        <v>1129</v>
      </c>
      <c r="D93">
        <v>2015</v>
      </c>
      <c r="E93" t="s">
        <v>1128</v>
      </c>
      <c r="F93" s="8">
        <v>42146</v>
      </c>
      <c r="G93" s="1">
        <v>0.33333333333333331</v>
      </c>
      <c r="H93">
        <v>12541</v>
      </c>
      <c r="I93" s="8">
        <v>42146</v>
      </c>
      <c r="J93" s="1">
        <v>0.75</v>
      </c>
      <c r="K93">
        <v>12541</v>
      </c>
      <c r="L93">
        <v>1</v>
      </c>
      <c r="M93" t="s">
        <v>1</v>
      </c>
      <c r="O93" t="s">
        <v>2</v>
      </c>
      <c r="P93" t="s">
        <v>3</v>
      </c>
      <c r="Q93">
        <v>12748905</v>
      </c>
      <c r="R93" t="s">
        <v>1216</v>
      </c>
      <c r="S93" t="s">
        <v>5</v>
      </c>
      <c r="U93">
        <v>3300</v>
      </c>
      <c r="V93" t="s">
        <v>6</v>
      </c>
      <c r="W93" t="s">
        <v>7</v>
      </c>
      <c r="X93">
        <v>376</v>
      </c>
      <c r="Y93">
        <v>154821310</v>
      </c>
      <c r="Z93" t="s">
        <v>8</v>
      </c>
      <c r="AA93">
        <v>9</v>
      </c>
      <c r="AB93">
        <v>48471</v>
      </c>
      <c r="AC93">
        <v>193884</v>
      </c>
      <c r="AD93">
        <v>0</v>
      </c>
      <c r="AE93">
        <v>400</v>
      </c>
      <c r="AF93">
        <v>0</v>
      </c>
      <c r="AG93">
        <v>0</v>
      </c>
      <c r="AH93" t="s">
        <v>1213</v>
      </c>
      <c r="AI93" t="s">
        <v>10</v>
      </c>
    </row>
    <row r="94" spans="1:35" hidden="1" x14ac:dyDescent="0.25">
      <c r="A94">
        <v>21364</v>
      </c>
      <c r="B94" t="s">
        <v>1816</v>
      </c>
      <c r="C94" t="s">
        <v>1805</v>
      </c>
      <c r="D94">
        <v>2015</v>
      </c>
      <c r="E94" t="s">
        <v>1128</v>
      </c>
      <c r="F94" s="8">
        <v>42117</v>
      </c>
      <c r="G94" s="1">
        <v>0.58333333333333337</v>
      </c>
      <c r="H94">
        <v>50872</v>
      </c>
      <c r="I94" s="8">
        <v>42117</v>
      </c>
      <c r="J94" s="1">
        <v>0.71666666666666667</v>
      </c>
      <c r="K94">
        <v>50872</v>
      </c>
      <c r="L94">
        <v>1</v>
      </c>
      <c r="M94" t="s">
        <v>3157</v>
      </c>
      <c r="O94" t="s">
        <v>15</v>
      </c>
      <c r="P94" t="s">
        <v>1818</v>
      </c>
      <c r="Q94">
        <v>30708086726</v>
      </c>
      <c r="R94" t="s">
        <v>1819</v>
      </c>
      <c r="S94" t="s">
        <v>5</v>
      </c>
      <c r="U94">
        <v>3300</v>
      </c>
      <c r="V94" t="s">
        <v>6</v>
      </c>
      <c r="W94" t="s">
        <v>7</v>
      </c>
      <c r="X94">
        <v>376</v>
      </c>
      <c r="Y94">
        <v>4441113</v>
      </c>
      <c r="Z94" t="s">
        <v>1820</v>
      </c>
      <c r="AA94">
        <v>9</v>
      </c>
      <c r="AB94">
        <v>42727</v>
      </c>
      <c r="AC94">
        <v>21364</v>
      </c>
      <c r="AD94">
        <v>38520</v>
      </c>
      <c r="AE94">
        <v>50</v>
      </c>
      <c r="AF94">
        <v>0</v>
      </c>
      <c r="AG94">
        <v>0</v>
      </c>
      <c r="AH94" t="s">
        <v>1213</v>
      </c>
      <c r="AI94" t="s">
        <v>101</v>
      </c>
    </row>
    <row r="95" spans="1:35" x14ac:dyDescent="0.25">
      <c r="A95">
        <v>21243</v>
      </c>
      <c r="B95" t="s">
        <v>1573</v>
      </c>
      <c r="C95" t="s">
        <v>1160</v>
      </c>
      <c r="D95">
        <v>2009</v>
      </c>
      <c r="E95" t="s">
        <v>1128</v>
      </c>
      <c r="F95" s="8">
        <v>42101</v>
      </c>
      <c r="G95" s="1">
        <v>0.375</v>
      </c>
      <c r="H95">
        <v>56190</v>
      </c>
      <c r="I95" s="8">
        <v>42101</v>
      </c>
      <c r="J95" s="1">
        <v>0.54166666666666663</v>
      </c>
      <c r="K95">
        <v>56190</v>
      </c>
      <c r="L95">
        <v>1</v>
      </c>
      <c r="M95" t="s">
        <v>713</v>
      </c>
      <c r="O95" t="s">
        <v>15</v>
      </c>
      <c r="P95" t="s">
        <v>714</v>
      </c>
      <c r="Q95">
        <v>20046173164</v>
      </c>
      <c r="R95" t="s">
        <v>715</v>
      </c>
      <c r="S95" t="s">
        <v>5</v>
      </c>
      <c r="U95">
        <v>3300</v>
      </c>
      <c r="V95" t="s">
        <v>6</v>
      </c>
      <c r="W95" t="s">
        <v>7</v>
      </c>
      <c r="X95">
        <v>376</v>
      </c>
      <c r="Y95">
        <v>4430570</v>
      </c>
      <c r="AA95">
        <v>9</v>
      </c>
      <c r="AB95">
        <v>42727</v>
      </c>
      <c r="AC95">
        <v>47000</v>
      </c>
      <c r="AD95">
        <v>0</v>
      </c>
      <c r="AE95">
        <v>110</v>
      </c>
      <c r="AF95">
        <v>660729</v>
      </c>
      <c r="AG95">
        <v>0</v>
      </c>
      <c r="AH95" t="s">
        <v>1213</v>
      </c>
      <c r="AI95" t="s">
        <v>10</v>
      </c>
    </row>
    <row r="96" spans="1:35" x14ac:dyDescent="0.25">
      <c r="A96">
        <v>21041</v>
      </c>
      <c r="B96" t="s">
        <v>1607</v>
      </c>
      <c r="C96" t="s">
        <v>1162</v>
      </c>
      <c r="D96">
        <v>2010</v>
      </c>
      <c r="E96" t="s">
        <v>1128</v>
      </c>
      <c r="F96" s="8">
        <v>42069</v>
      </c>
      <c r="G96" s="1">
        <v>0.375</v>
      </c>
      <c r="H96">
        <v>63042</v>
      </c>
      <c r="I96" s="8">
        <v>42069</v>
      </c>
      <c r="J96" s="1">
        <v>0.54166666666666663</v>
      </c>
      <c r="K96">
        <v>63042</v>
      </c>
      <c r="L96">
        <v>1</v>
      </c>
      <c r="M96" t="s">
        <v>76</v>
      </c>
      <c r="O96" t="s">
        <v>2</v>
      </c>
      <c r="P96" t="s">
        <v>781</v>
      </c>
      <c r="Q96">
        <v>21781639</v>
      </c>
      <c r="R96" t="s">
        <v>782</v>
      </c>
      <c r="S96" t="s">
        <v>5</v>
      </c>
      <c r="U96">
        <v>3300</v>
      </c>
      <c r="V96" t="s">
        <v>6</v>
      </c>
      <c r="W96" t="s">
        <v>7</v>
      </c>
      <c r="X96">
        <v>376</v>
      </c>
      <c r="Y96">
        <v>4429120</v>
      </c>
      <c r="Z96" t="s">
        <v>1608</v>
      </c>
      <c r="AA96">
        <v>9</v>
      </c>
      <c r="AB96">
        <v>48471</v>
      </c>
      <c r="AC96">
        <v>155107</v>
      </c>
      <c r="AD96">
        <v>0</v>
      </c>
      <c r="AE96">
        <v>320</v>
      </c>
      <c r="AF96">
        <v>662605</v>
      </c>
      <c r="AG96">
        <v>0</v>
      </c>
      <c r="AH96" t="s">
        <v>1213</v>
      </c>
      <c r="AI96" t="s">
        <v>10</v>
      </c>
    </row>
    <row r="97" spans="1:35" x14ac:dyDescent="0.25">
      <c r="A97">
        <v>21819</v>
      </c>
      <c r="B97" t="s">
        <v>1561</v>
      </c>
      <c r="C97" t="s">
        <v>1157</v>
      </c>
      <c r="D97">
        <v>2014</v>
      </c>
      <c r="E97" t="s">
        <v>1128</v>
      </c>
      <c r="F97" s="8">
        <v>42185</v>
      </c>
      <c r="G97" s="1">
        <v>0.58333333333333337</v>
      </c>
      <c r="H97">
        <v>78914</v>
      </c>
      <c r="I97" s="8">
        <v>42186</v>
      </c>
      <c r="J97" s="1">
        <v>0.75</v>
      </c>
      <c r="K97">
        <v>78914</v>
      </c>
      <c r="L97">
        <v>1</v>
      </c>
      <c r="M97" t="s">
        <v>3158</v>
      </c>
      <c r="N97" t="s">
        <v>3159</v>
      </c>
      <c r="O97" t="s">
        <v>3160</v>
      </c>
      <c r="P97" t="s">
        <v>1053</v>
      </c>
      <c r="Q97">
        <v>27208788</v>
      </c>
      <c r="R97" t="s">
        <v>1054</v>
      </c>
      <c r="S97" t="s">
        <v>5</v>
      </c>
      <c r="U97">
        <v>3300</v>
      </c>
      <c r="V97" t="s">
        <v>6</v>
      </c>
      <c r="W97" t="s">
        <v>7</v>
      </c>
      <c r="X97">
        <v>376</v>
      </c>
      <c r="Y97">
        <v>154286042</v>
      </c>
      <c r="Z97" t="s">
        <v>1562</v>
      </c>
      <c r="AA97">
        <v>9</v>
      </c>
      <c r="AB97">
        <v>42727</v>
      </c>
      <c r="AC97">
        <v>153817</v>
      </c>
      <c r="AD97">
        <v>318501</v>
      </c>
      <c r="AE97">
        <v>360</v>
      </c>
      <c r="AF97">
        <v>833073</v>
      </c>
      <c r="AG97">
        <v>0</v>
      </c>
      <c r="AH97" t="s">
        <v>1213</v>
      </c>
      <c r="AI97" t="s">
        <v>10</v>
      </c>
    </row>
    <row r="98" spans="1:35" x14ac:dyDescent="0.25">
      <c r="A98">
        <v>21363</v>
      </c>
      <c r="B98" t="s">
        <v>1594</v>
      </c>
      <c r="C98" t="s">
        <v>1162</v>
      </c>
      <c r="D98">
        <v>2014</v>
      </c>
      <c r="E98" t="s">
        <v>1128</v>
      </c>
      <c r="F98" s="8">
        <v>42117</v>
      </c>
      <c r="G98" s="1">
        <v>0.63541666666666663</v>
      </c>
      <c r="H98">
        <v>35769</v>
      </c>
      <c r="I98" s="8">
        <v>42117</v>
      </c>
      <c r="J98" s="1">
        <v>0.63541666666666663</v>
      </c>
      <c r="K98">
        <v>35769</v>
      </c>
      <c r="L98">
        <v>1</v>
      </c>
      <c r="M98" t="s">
        <v>922</v>
      </c>
      <c r="O98" t="s">
        <v>2</v>
      </c>
      <c r="P98" t="s">
        <v>923</v>
      </c>
      <c r="Q98">
        <v>13884064</v>
      </c>
      <c r="R98" t="s">
        <v>924</v>
      </c>
      <c r="S98" t="s">
        <v>5</v>
      </c>
      <c r="U98">
        <v>3300</v>
      </c>
      <c r="V98" t="s">
        <v>6</v>
      </c>
      <c r="W98" t="s">
        <v>7</v>
      </c>
      <c r="X98">
        <v>-376</v>
      </c>
      <c r="Y98">
        <v>4432972</v>
      </c>
      <c r="Z98" t="s">
        <v>1595</v>
      </c>
      <c r="AA98">
        <v>9</v>
      </c>
      <c r="AB98">
        <v>42727</v>
      </c>
      <c r="AC98">
        <v>55545</v>
      </c>
      <c r="AD98">
        <v>0</v>
      </c>
      <c r="AE98">
        <v>130</v>
      </c>
      <c r="AF98">
        <v>253368</v>
      </c>
      <c r="AG98">
        <v>0</v>
      </c>
      <c r="AH98" t="s">
        <v>1213</v>
      </c>
      <c r="AI98" t="s">
        <v>10</v>
      </c>
    </row>
    <row r="99" spans="1:35" x14ac:dyDescent="0.25">
      <c r="A99">
        <v>21945</v>
      </c>
      <c r="B99" t="s">
        <v>1561</v>
      </c>
      <c r="C99" t="s">
        <v>1157</v>
      </c>
      <c r="D99">
        <v>2014</v>
      </c>
      <c r="E99" t="s">
        <v>1128</v>
      </c>
      <c r="F99" s="8">
        <v>42205</v>
      </c>
      <c r="G99" s="1">
        <v>0.375</v>
      </c>
      <c r="H99">
        <v>78914</v>
      </c>
      <c r="I99" s="8">
        <v>42206</v>
      </c>
      <c r="J99" s="1">
        <v>0.75</v>
      </c>
      <c r="K99">
        <v>78914</v>
      </c>
      <c r="L99">
        <v>1</v>
      </c>
      <c r="M99" t="s">
        <v>1057</v>
      </c>
      <c r="O99" t="s">
        <v>2</v>
      </c>
      <c r="P99" t="s">
        <v>1053</v>
      </c>
      <c r="Q99">
        <v>27208788</v>
      </c>
      <c r="R99" t="s">
        <v>1054</v>
      </c>
      <c r="S99" t="s">
        <v>5</v>
      </c>
      <c r="U99">
        <v>3300</v>
      </c>
      <c r="V99" t="s">
        <v>6</v>
      </c>
      <c r="W99" t="s">
        <v>7</v>
      </c>
      <c r="X99">
        <v>376</v>
      </c>
      <c r="Y99">
        <v>154286042</v>
      </c>
      <c r="Z99" t="s">
        <v>1562</v>
      </c>
      <c r="AA99">
        <v>9</v>
      </c>
      <c r="AB99">
        <v>42727</v>
      </c>
      <c r="AC99">
        <v>388816</v>
      </c>
      <c r="AD99">
        <v>39325</v>
      </c>
      <c r="AE99">
        <v>910</v>
      </c>
      <c r="AF99">
        <v>2185495</v>
      </c>
      <c r="AG99">
        <v>0</v>
      </c>
      <c r="AH99" t="s">
        <v>1213</v>
      </c>
      <c r="AI99" t="s">
        <v>10</v>
      </c>
    </row>
    <row r="100" spans="1:35" hidden="1" x14ac:dyDescent="0.25">
      <c r="A100">
        <v>21190</v>
      </c>
      <c r="B100" t="s">
        <v>2879</v>
      </c>
      <c r="C100" t="s">
        <v>1727</v>
      </c>
      <c r="D100">
        <v>2015</v>
      </c>
      <c r="E100" t="s">
        <v>1128</v>
      </c>
      <c r="F100" s="8">
        <v>42090</v>
      </c>
      <c r="G100" s="1">
        <v>0.42986111111111108</v>
      </c>
      <c r="H100">
        <v>51</v>
      </c>
      <c r="I100" s="8">
        <v>42090</v>
      </c>
      <c r="J100" s="1">
        <v>0.5</v>
      </c>
      <c r="K100">
        <v>51</v>
      </c>
      <c r="L100">
        <v>1</v>
      </c>
      <c r="M100" t="s">
        <v>3161</v>
      </c>
      <c r="O100" t="s">
        <v>15</v>
      </c>
      <c r="P100" t="s">
        <v>3141</v>
      </c>
      <c r="Q100">
        <v>30707831320</v>
      </c>
      <c r="R100" t="s">
        <v>3142</v>
      </c>
      <c r="S100" t="s">
        <v>5</v>
      </c>
      <c r="U100">
        <v>3300</v>
      </c>
      <c r="V100" t="s">
        <v>6</v>
      </c>
      <c r="W100" t="s">
        <v>7</v>
      </c>
      <c r="X100">
        <v>-376</v>
      </c>
      <c r="Y100">
        <v>154375087</v>
      </c>
      <c r="AA100">
        <v>9</v>
      </c>
      <c r="AB100">
        <v>42727</v>
      </c>
      <c r="AC100">
        <v>47000</v>
      </c>
      <c r="AD100">
        <v>0</v>
      </c>
      <c r="AE100">
        <v>110</v>
      </c>
      <c r="AF100">
        <v>56944</v>
      </c>
      <c r="AG100">
        <v>0</v>
      </c>
      <c r="AH100" t="s">
        <v>1213</v>
      </c>
      <c r="AI100" t="s">
        <v>2333</v>
      </c>
    </row>
    <row r="101" spans="1:35" hidden="1" x14ac:dyDescent="0.25">
      <c r="A101">
        <v>21341</v>
      </c>
      <c r="B101" t="s">
        <v>2562</v>
      </c>
      <c r="C101">
        <v>2636</v>
      </c>
      <c r="D101">
        <v>2014</v>
      </c>
      <c r="E101" t="s">
        <v>1128</v>
      </c>
      <c r="F101" s="8">
        <v>42115</v>
      </c>
      <c r="G101" s="1">
        <v>0.41666666666666669</v>
      </c>
      <c r="H101">
        <v>9688</v>
      </c>
      <c r="I101" s="8">
        <v>42115</v>
      </c>
      <c r="J101" s="1">
        <v>0.75486111111111109</v>
      </c>
      <c r="K101">
        <v>9688</v>
      </c>
      <c r="L101">
        <v>1</v>
      </c>
      <c r="M101" t="s">
        <v>2563</v>
      </c>
      <c r="O101" t="s">
        <v>15</v>
      </c>
      <c r="P101" t="s">
        <v>153</v>
      </c>
      <c r="Q101">
        <v>30672529073</v>
      </c>
      <c r="R101" t="s">
        <v>1598</v>
      </c>
      <c r="S101" t="s">
        <v>5</v>
      </c>
      <c r="U101">
        <v>3300</v>
      </c>
      <c r="V101" t="s">
        <v>6</v>
      </c>
      <c r="W101" t="s">
        <v>7</v>
      </c>
      <c r="X101">
        <v>376</v>
      </c>
      <c r="Y101">
        <v>154370725</v>
      </c>
      <c r="Z101" t="s">
        <v>1455</v>
      </c>
      <c r="AA101">
        <v>9</v>
      </c>
      <c r="AB101">
        <v>42727</v>
      </c>
      <c r="AC101">
        <v>12818</v>
      </c>
      <c r="AD101">
        <v>0</v>
      </c>
      <c r="AE101">
        <v>30</v>
      </c>
      <c r="AF101">
        <v>4649400</v>
      </c>
      <c r="AG101">
        <v>0</v>
      </c>
      <c r="AH101" t="s">
        <v>1213</v>
      </c>
      <c r="AI101" t="s">
        <v>101</v>
      </c>
    </row>
    <row r="102" spans="1:35" x14ac:dyDescent="0.25">
      <c r="A102">
        <v>21716</v>
      </c>
      <c r="B102" t="s">
        <v>1687</v>
      </c>
      <c r="C102" t="s">
        <v>1179</v>
      </c>
      <c r="D102">
        <v>2014</v>
      </c>
      <c r="E102" t="s">
        <v>1128</v>
      </c>
      <c r="F102" s="8">
        <v>42171</v>
      </c>
      <c r="G102" s="1">
        <v>0.33333333333333331</v>
      </c>
      <c r="H102">
        <v>33297</v>
      </c>
      <c r="I102" s="8">
        <v>42171</v>
      </c>
      <c r="J102" s="1">
        <v>0.70833333333333337</v>
      </c>
      <c r="K102">
        <v>33297</v>
      </c>
      <c r="L102">
        <v>1</v>
      </c>
      <c r="M102" t="s">
        <v>325</v>
      </c>
      <c r="O102" t="s">
        <v>15</v>
      </c>
      <c r="P102" t="s">
        <v>322</v>
      </c>
      <c r="Q102">
        <v>20187619913</v>
      </c>
      <c r="R102" t="s">
        <v>323</v>
      </c>
      <c r="S102" t="s">
        <v>5</v>
      </c>
      <c r="U102">
        <v>3300</v>
      </c>
      <c r="V102" t="s">
        <v>6</v>
      </c>
      <c r="W102" t="s">
        <v>7</v>
      </c>
      <c r="X102">
        <v>376</v>
      </c>
      <c r="Y102">
        <v>4425000</v>
      </c>
      <c r="AA102">
        <v>9</v>
      </c>
      <c r="AB102">
        <v>48471</v>
      </c>
      <c r="AC102">
        <v>111483</v>
      </c>
      <c r="AD102">
        <v>0</v>
      </c>
      <c r="AE102">
        <v>230</v>
      </c>
      <c r="AF102">
        <v>716171</v>
      </c>
      <c r="AG102">
        <v>0</v>
      </c>
      <c r="AH102" t="s">
        <v>1213</v>
      </c>
      <c r="AI102" t="s">
        <v>10</v>
      </c>
    </row>
    <row r="103" spans="1:35" hidden="1" x14ac:dyDescent="0.25">
      <c r="A103">
        <v>21225</v>
      </c>
      <c r="B103" t="s">
        <v>2265</v>
      </c>
      <c r="C103" t="s">
        <v>2084</v>
      </c>
      <c r="D103">
        <v>2010</v>
      </c>
      <c r="E103" t="s">
        <v>1128</v>
      </c>
      <c r="F103" s="8">
        <v>42100</v>
      </c>
      <c r="G103" s="1">
        <v>0.41666666666666669</v>
      </c>
      <c r="H103">
        <v>596701</v>
      </c>
      <c r="I103" s="8">
        <v>42100</v>
      </c>
      <c r="J103" s="1">
        <v>0.38819444444444445</v>
      </c>
      <c r="K103">
        <v>596701</v>
      </c>
      <c r="L103">
        <v>1</v>
      </c>
      <c r="M103" t="s">
        <v>3162</v>
      </c>
      <c r="N103" t="s">
        <v>3163</v>
      </c>
      <c r="O103" t="s">
        <v>3164</v>
      </c>
      <c r="P103" t="s">
        <v>2267</v>
      </c>
      <c r="Q103">
        <v>33626076969</v>
      </c>
      <c r="R103" t="s">
        <v>2268</v>
      </c>
      <c r="S103" t="s">
        <v>5</v>
      </c>
      <c r="U103">
        <v>3300</v>
      </c>
      <c r="V103" t="s">
        <v>6</v>
      </c>
      <c r="W103" t="s">
        <v>7</v>
      </c>
      <c r="X103">
        <v>376</v>
      </c>
      <c r="Y103">
        <v>4480341</v>
      </c>
      <c r="AA103">
        <v>9</v>
      </c>
      <c r="AB103">
        <v>42727</v>
      </c>
      <c r="AC103">
        <v>290544</v>
      </c>
      <c r="AD103">
        <v>0</v>
      </c>
      <c r="AE103">
        <v>680</v>
      </c>
      <c r="AF103">
        <v>410777</v>
      </c>
      <c r="AG103">
        <v>173442</v>
      </c>
      <c r="AH103" t="s">
        <v>1213</v>
      </c>
      <c r="AI103" t="s">
        <v>101</v>
      </c>
    </row>
    <row r="104" spans="1:35" x14ac:dyDescent="0.25">
      <c r="A104">
        <v>21229</v>
      </c>
      <c r="B104" t="s">
        <v>1695</v>
      </c>
      <c r="C104" t="s">
        <v>1154</v>
      </c>
      <c r="D104">
        <v>2014</v>
      </c>
      <c r="E104" t="s">
        <v>1128</v>
      </c>
      <c r="F104" s="8">
        <v>42100</v>
      </c>
      <c r="G104" s="1">
        <v>0.42708333333333331</v>
      </c>
      <c r="H104">
        <v>16693</v>
      </c>
      <c r="I104" s="8">
        <v>42101</v>
      </c>
      <c r="J104" s="1">
        <v>0.66666666666666663</v>
      </c>
      <c r="K104">
        <v>16693</v>
      </c>
      <c r="L104">
        <v>1</v>
      </c>
      <c r="M104" t="s">
        <v>505</v>
      </c>
      <c r="O104" t="s">
        <v>2</v>
      </c>
      <c r="P104" t="s">
        <v>506</v>
      </c>
      <c r="Q104">
        <v>11850345</v>
      </c>
      <c r="R104" t="s">
        <v>1696</v>
      </c>
      <c r="S104" t="s">
        <v>5</v>
      </c>
      <c r="U104">
        <v>3300</v>
      </c>
      <c r="V104" t="s">
        <v>6</v>
      </c>
      <c r="W104" t="s">
        <v>7</v>
      </c>
      <c r="X104">
        <v>-376</v>
      </c>
      <c r="Y104">
        <v>4562966</v>
      </c>
      <c r="AA104">
        <v>9</v>
      </c>
      <c r="AB104">
        <v>42727</v>
      </c>
      <c r="AC104">
        <v>8545</v>
      </c>
      <c r="AD104">
        <v>0</v>
      </c>
      <c r="AE104">
        <v>20</v>
      </c>
      <c r="AF104">
        <v>0</v>
      </c>
      <c r="AG104">
        <v>0</v>
      </c>
      <c r="AH104" t="s">
        <v>1213</v>
      </c>
      <c r="AI104" t="s">
        <v>10</v>
      </c>
    </row>
    <row r="105" spans="1:35" hidden="1" x14ac:dyDescent="0.25">
      <c r="A105">
        <v>21871</v>
      </c>
      <c r="B105" t="s">
        <v>2134</v>
      </c>
      <c r="C105" t="s">
        <v>1837</v>
      </c>
      <c r="D105">
        <v>2014</v>
      </c>
      <c r="E105" t="s">
        <v>1128</v>
      </c>
      <c r="F105" s="8">
        <v>42192</v>
      </c>
      <c r="G105" s="1">
        <v>0.58333333333333337</v>
      </c>
      <c r="H105">
        <v>52230</v>
      </c>
      <c r="I105" s="8">
        <v>42192</v>
      </c>
      <c r="J105" s="1">
        <v>0.72916666666666663</v>
      </c>
      <c r="K105">
        <v>52230</v>
      </c>
      <c r="L105">
        <v>1</v>
      </c>
      <c r="M105" t="s">
        <v>76</v>
      </c>
      <c r="O105" t="s">
        <v>15</v>
      </c>
      <c r="P105" t="s">
        <v>2135</v>
      </c>
      <c r="Q105">
        <v>30571968734</v>
      </c>
      <c r="R105" t="s">
        <v>2136</v>
      </c>
      <c r="S105" t="s">
        <v>5</v>
      </c>
      <c r="U105">
        <v>3300</v>
      </c>
      <c r="V105" t="s">
        <v>6</v>
      </c>
      <c r="W105" t="s">
        <v>7</v>
      </c>
      <c r="X105">
        <v>376</v>
      </c>
      <c r="Y105">
        <v>4402013</v>
      </c>
      <c r="AA105">
        <v>9</v>
      </c>
      <c r="AB105">
        <v>42727</v>
      </c>
      <c r="AC105">
        <v>119636</v>
      </c>
      <c r="AD105">
        <v>0</v>
      </c>
      <c r="AE105">
        <v>280</v>
      </c>
      <c r="AF105">
        <v>154757</v>
      </c>
      <c r="AG105">
        <v>67473</v>
      </c>
      <c r="AH105" t="s">
        <v>1213</v>
      </c>
      <c r="AI105" t="s">
        <v>101</v>
      </c>
    </row>
    <row r="106" spans="1:35" x14ac:dyDescent="0.25">
      <c r="A106">
        <v>21469</v>
      </c>
      <c r="B106" t="s">
        <v>1584</v>
      </c>
      <c r="C106" t="s">
        <v>1134</v>
      </c>
      <c r="D106">
        <v>2010</v>
      </c>
      <c r="E106" t="s">
        <v>1128</v>
      </c>
      <c r="F106" s="8">
        <v>42135</v>
      </c>
      <c r="G106" s="1">
        <v>0.375</v>
      </c>
      <c r="H106">
        <v>53764</v>
      </c>
      <c r="I106" s="8">
        <v>42135</v>
      </c>
      <c r="J106" s="1">
        <v>0.54166666666666663</v>
      </c>
      <c r="K106">
        <v>53764</v>
      </c>
      <c r="L106">
        <v>1</v>
      </c>
      <c r="M106" t="s">
        <v>290</v>
      </c>
      <c r="O106" t="s">
        <v>2</v>
      </c>
      <c r="P106" t="s">
        <v>291</v>
      </c>
      <c r="Q106">
        <v>14713015</v>
      </c>
      <c r="R106" t="s">
        <v>292</v>
      </c>
      <c r="S106" t="s">
        <v>5</v>
      </c>
      <c r="U106">
        <v>3300</v>
      </c>
      <c r="V106" t="s">
        <v>6</v>
      </c>
      <c r="W106" t="s">
        <v>7</v>
      </c>
      <c r="X106">
        <v>376</v>
      </c>
      <c r="Y106">
        <v>4440250</v>
      </c>
      <c r="Z106" t="s">
        <v>1455</v>
      </c>
      <c r="AA106">
        <v>9</v>
      </c>
      <c r="AB106">
        <v>42727</v>
      </c>
      <c r="AC106">
        <v>64091</v>
      </c>
      <c r="AD106">
        <v>0</v>
      </c>
      <c r="AE106">
        <v>150</v>
      </c>
      <c r="AF106">
        <v>151714</v>
      </c>
      <c r="AG106">
        <v>0</v>
      </c>
      <c r="AH106" t="s">
        <v>1213</v>
      </c>
      <c r="AI106" t="s">
        <v>10</v>
      </c>
    </row>
    <row r="107" spans="1:35" x14ac:dyDescent="0.25">
      <c r="A107">
        <v>21944</v>
      </c>
      <c r="B107" t="s">
        <v>1580</v>
      </c>
      <c r="C107" t="s">
        <v>1134</v>
      </c>
      <c r="D107">
        <v>2010</v>
      </c>
      <c r="E107" t="s">
        <v>1128</v>
      </c>
      <c r="F107" s="8">
        <v>42205</v>
      </c>
      <c r="G107" s="1">
        <v>0.39583333333333331</v>
      </c>
      <c r="H107">
        <v>94403</v>
      </c>
      <c r="I107" s="8">
        <v>42205</v>
      </c>
      <c r="J107" s="1">
        <v>0.54166666666666663</v>
      </c>
      <c r="K107">
        <v>94403</v>
      </c>
      <c r="L107">
        <v>1</v>
      </c>
      <c r="M107" t="s">
        <v>1581</v>
      </c>
      <c r="O107" t="s">
        <v>2</v>
      </c>
      <c r="P107" t="s">
        <v>2060</v>
      </c>
      <c r="Q107">
        <v>12622735</v>
      </c>
      <c r="R107" t="s">
        <v>1582</v>
      </c>
      <c r="S107" t="s">
        <v>5</v>
      </c>
      <c r="U107">
        <v>3300</v>
      </c>
      <c r="V107" t="s">
        <v>6</v>
      </c>
      <c r="W107" t="s">
        <v>7</v>
      </c>
      <c r="X107">
        <v>376</v>
      </c>
      <c r="Y107">
        <v>154210336</v>
      </c>
      <c r="Z107" t="s">
        <v>1583</v>
      </c>
      <c r="AA107">
        <v>9</v>
      </c>
      <c r="AB107">
        <v>48471</v>
      </c>
      <c r="AC107">
        <v>82401</v>
      </c>
      <c r="AD107">
        <v>0</v>
      </c>
      <c r="AE107">
        <v>170</v>
      </c>
      <c r="AF107">
        <v>228633</v>
      </c>
      <c r="AG107">
        <v>0</v>
      </c>
      <c r="AH107" t="s">
        <v>1213</v>
      </c>
      <c r="AI107" t="s">
        <v>10</v>
      </c>
    </row>
    <row r="108" spans="1:35" x14ac:dyDescent="0.25">
      <c r="A108">
        <v>21618</v>
      </c>
      <c r="B108" t="s">
        <v>1680</v>
      </c>
      <c r="C108" t="s">
        <v>1177</v>
      </c>
      <c r="D108">
        <v>2014</v>
      </c>
      <c r="E108" t="s">
        <v>1128</v>
      </c>
      <c r="F108" s="8">
        <v>42157</v>
      </c>
      <c r="G108" s="1">
        <v>0.59583333333333333</v>
      </c>
      <c r="H108">
        <v>23034</v>
      </c>
      <c r="I108" s="8">
        <v>42157</v>
      </c>
      <c r="J108" s="1">
        <v>0.72083333333333333</v>
      </c>
      <c r="K108">
        <v>23034</v>
      </c>
      <c r="L108">
        <v>1</v>
      </c>
      <c r="M108" t="s">
        <v>644</v>
      </c>
      <c r="O108" t="s">
        <v>2</v>
      </c>
      <c r="P108" t="s">
        <v>645</v>
      </c>
      <c r="Q108">
        <v>20106342599</v>
      </c>
      <c r="R108" t="s">
        <v>646</v>
      </c>
      <c r="S108" t="s">
        <v>5</v>
      </c>
      <c r="U108">
        <v>3300</v>
      </c>
      <c r="V108" t="s">
        <v>6</v>
      </c>
      <c r="W108" t="s">
        <v>7</v>
      </c>
      <c r="X108">
        <v>376</v>
      </c>
      <c r="Y108">
        <v>4437011</v>
      </c>
      <c r="AA108">
        <v>9</v>
      </c>
      <c r="AB108">
        <v>42727</v>
      </c>
      <c r="AC108">
        <v>47000</v>
      </c>
      <c r="AD108">
        <v>0</v>
      </c>
      <c r="AE108">
        <v>110</v>
      </c>
      <c r="AF108">
        <v>7748</v>
      </c>
      <c r="AG108">
        <v>0</v>
      </c>
      <c r="AH108" t="s">
        <v>1213</v>
      </c>
      <c r="AI108" t="s">
        <v>10</v>
      </c>
    </row>
    <row r="109" spans="1:35" hidden="1" x14ac:dyDescent="0.25">
      <c r="A109">
        <v>21242</v>
      </c>
      <c r="B109" t="s">
        <v>2168</v>
      </c>
      <c r="C109" t="s">
        <v>1758</v>
      </c>
      <c r="D109">
        <v>2014</v>
      </c>
      <c r="E109" t="s">
        <v>1128</v>
      </c>
      <c r="F109" s="8">
        <v>42101</v>
      </c>
      <c r="G109" s="1">
        <v>0.41666666666666669</v>
      </c>
      <c r="H109">
        <v>40632</v>
      </c>
      <c r="I109" s="8">
        <v>42101</v>
      </c>
      <c r="J109" s="1">
        <v>0.625</v>
      </c>
      <c r="K109">
        <v>40632</v>
      </c>
      <c r="L109">
        <v>1</v>
      </c>
      <c r="M109" t="s">
        <v>2657</v>
      </c>
      <c r="O109" t="s">
        <v>15</v>
      </c>
      <c r="P109" t="s">
        <v>2169</v>
      </c>
      <c r="Q109">
        <v>30712096906</v>
      </c>
      <c r="R109" t="s">
        <v>2170</v>
      </c>
      <c r="S109" t="s">
        <v>5</v>
      </c>
      <c r="U109">
        <v>3300</v>
      </c>
      <c r="V109" t="s">
        <v>6</v>
      </c>
      <c r="W109" t="s">
        <v>7</v>
      </c>
      <c r="X109">
        <v>376</v>
      </c>
      <c r="Y109">
        <v>4455210</v>
      </c>
      <c r="Z109" t="s">
        <v>2171</v>
      </c>
      <c r="AA109">
        <v>9</v>
      </c>
      <c r="AB109">
        <v>42727</v>
      </c>
      <c r="AC109">
        <v>89727</v>
      </c>
      <c r="AD109">
        <v>0</v>
      </c>
      <c r="AE109">
        <v>210</v>
      </c>
      <c r="AF109">
        <v>357614</v>
      </c>
      <c r="AG109">
        <v>141456</v>
      </c>
      <c r="AH109" t="s">
        <v>1213</v>
      </c>
      <c r="AI109" t="s">
        <v>1722</v>
      </c>
    </row>
    <row r="110" spans="1:35" hidden="1" x14ac:dyDescent="0.25">
      <c r="A110">
        <v>21351</v>
      </c>
      <c r="B110" t="s">
        <v>2149</v>
      </c>
      <c r="C110" t="s">
        <v>2150</v>
      </c>
      <c r="D110">
        <v>2014</v>
      </c>
      <c r="E110" t="s">
        <v>1128</v>
      </c>
      <c r="F110" s="8">
        <v>42117</v>
      </c>
      <c r="G110" s="1">
        <v>0.33333333333333331</v>
      </c>
      <c r="H110">
        <v>20227</v>
      </c>
      <c r="I110" s="8">
        <v>42117</v>
      </c>
      <c r="J110" s="1">
        <v>0.72916666666666663</v>
      </c>
      <c r="K110">
        <v>20227</v>
      </c>
      <c r="L110">
        <v>1</v>
      </c>
      <c r="M110" t="s">
        <v>2557</v>
      </c>
      <c r="O110" t="s">
        <v>15</v>
      </c>
      <c r="P110" t="s">
        <v>2152</v>
      </c>
      <c r="Q110">
        <v>30714402362</v>
      </c>
      <c r="R110" t="s">
        <v>2153</v>
      </c>
      <c r="S110" t="s">
        <v>5</v>
      </c>
      <c r="U110">
        <v>3300</v>
      </c>
      <c r="V110" t="s">
        <v>6</v>
      </c>
      <c r="W110" t="s">
        <v>7</v>
      </c>
      <c r="X110">
        <v>376</v>
      </c>
      <c r="Y110">
        <v>154292121</v>
      </c>
      <c r="AA110">
        <v>9</v>
      </c>
      <c r="AB110">
        <v>42727</v>
      </c>
      <c r="AC110">
        <v>158090</v>
      </c>
      <c r="AD110">
        <v>0</v>
      </c>
      <c r="AE110">
        <v>370</v>
      </c>
      <c r="AF110">
        <v>563661</v>
      </c>
      <c r="AG110">
        <v>141456</v>
      </c>
      <c r="AH110" t="s">
        <v>1213</v>
      </c>
      <c r="AI110" t="s">
        <v>1722</v>
      </c>
    </row>
    <row r="111" spans="1:35" x14ac:dyDescent="0.25">
      <c r="A111">
        <v>21465</v>
      </c>
      <c r="B111" t="s">
        <v>1599</v>
      </c>
      <c r="C111" t="s">
        <v>1164</v>
      </c>
      <c r="D111">
        <v>2010</v>
      </c>
      <c r="E111" t="s">
        <v>1128</v>
      </c>
      <c r="F111" s="8">
        <v>42132</v>
      </c>
      <c r="G111" s="1">
        <v>0.625</v>
      </c>
      <c r="H111">
        <v>98841</v>
      </c>
      <c r="I111" s="8">
        <v>42132</v>
      </c>
      <c r="J111" s="1">
        <v>0.66666666666666663</v>
      </c>
      <c r="K111">
        <v>98841</v>
      </c>
      <c r="L111">
        <v>1</v>
      </c>
      <c r="M111" t="s">
        <v>986</v>
      </c>
      <c r="O111" t="s">
        <v>15</v>
      </c>
      <c r="P111" t="s">
        <v>987</v>
      </c>
      <c r="Q111">
        <v>20138298214</v>
      </c>
      <c r="R111" t="s">
        <v>988</v>
      </c>
      <c r="S111" t="s">
        <v>5</v>
      </c>
      <c r="U111">
        <v>3300</v>
      </c>
      <c r="V111" t="s">
        <v>6</v>
      </c>
      <c r="W111" t="s">
        <v>7</v>
      </c>
      <c r="X111">
        <v>3764</v>
      </c>
      <c r="Y111">
        <v>456757</v>
      </c>
      <c r="AA111">
        <v>9</v>
      </c>
      <c r="AB111">
        <v>42727</v>
      </c>
      <c r="AC111">
        <v>21364</v>
      </c>
      <c r="AD111">
        <v>0</v>
      </c>
      <c r="AE111">
        <v>50</v>
      </c>
      <c r="AF111">
        <v>1033</v>
      </c>
      <c r="AG111">
        <v>0</v>
      </c>
      <c r="AH111" t="s">
        <v>1213</v>
      </c>
      <c r="AI111" t="s">
        <v>10</v>
      </c>
    </row>
    <row r="112" spans="1:35" x14ac:dyDescent="0.25">
      <c r="A112">
        <v>21389</v>
      </c>
      <c r="B112" t="s">
        <v>1494</v>
      </c>
      <c r="C112" t="s">
        <v>1147</v>
      </c>
      <c r="D112">
        <v>2010</v>
      </c>
      <c r="E112" t="s">
        <v>1128</v>
      </c>
      <c r="F112" s="8">
        <v>42122</v>
      </c>
      <c r="G112" s="1">
        <v>0.33333333333333331</v>
      </c>
      <c r="H112">
        <v>84585</v>
      </c>
      <c r="I112" s="8">
        <v>42122</v>
      </c>
      <c r="J112" s="1">
        <v>0.5</v>
      </c>
      <c r="K112">
        <v>84585</v>
      </c>
      <c r="L112">
        <v>1</v>
      </c>
      <c r="M112" t="s">
        <v>241</v>
      </c>
      <c r="O112" t="s">
        <v>15</v>
      </c>
      <c r="P112" t="s">
        <v>242</v>
      </c>
      <c r="Q112">
        <v>30653854346</v>
      </c>
      <c r="R112" t="s">
        <v>243</v>
      </c>
      <c r="S112" t="s">
        <v>5</v>
      </c>
      <c r="U112">
        <v>3300</v>
      </c>
      <c r="V112" t="s">
        <v>6</v>
      </c>
      <c r="W112" t="s">
        <v>7</v>
      </c>
      <c r="X112">
        <v>376</v>
      </c>
      <c r="Y112">
        <v>4457800</v>
      </c>
      <c r="AA112">
        <v>9</v>
      </c>
      <c r="AB112">
        <v>42727</v>
      </c>
      <c r="AC112">
        <v>81181</v>
      </c>
      <c r="AD112">
        <v>0</v>
      </c>
      <c r="AE112">
        <v>190</v>
      </c>
      <c r="AF112">
        <v>1338279</v>
      </c>
      <c r="AG112">
        <v>0</v>
      </c>
      <c r="AH112" t="s">
        <v>1213</v>
      </c>
      <c r="AI112" t="s">
        <v>10</v>
      </c>
    </row>
    <row r="113" spans="1:35" x14ac:dyDescent="0.25">
      <c r="A113">
        <v>21236</v>
      </c>
      <c r="B113" t="s">
        <v>1494</v>
      </c>
      <c r="C113" t="s">
        <v>1147</v>
      </c>
      <c r="D113">
        <v>2010</v>
      </c>
      <c r="E113" t="s">
        <v>1128</v>
      </c>
      <c r="F113" s="8">
        <v>42103</v>
      </c>
      <c r="G113" s="1">
        <v>0.33333333333333331</v>
      </c>
      <c r="H113">
        <v>84585</v>
      </c>
      <c r="I113" s="8">
        <v>42103</v>
      </c>
      <c r="J113" s="1">
        <v>0.75</v>
      </c>
      <c r="K113">
        <v>84585</v>
      </c>
      <c r="L113">
        <v>1</v>
      </c>
      <c r="M113" t="s">
        <v>246</v>
      </c>
      <c r="O113" t="s">
        <v>15</v>
      </c>
      <c r="P113" t="s">
        <v>242</v>
      </c>
      <c r="Q113">
        <v>30653854346</v>
      </c>
      <c r="R113" t="s">
        <v>243</v>
      </c>
      <c r="S113" t="s">
        <v>5</v>
      </c>
      <c r="U113">
        <v>3300</v>
      </c>
      <c r="V113" t="s">
        <v>6</v>
      </c>
      <c r="W113" t="s">
        <v>7</v>
      </c>
      <c r="X113">
        <v>376</v>
      </c>
      <c r="Y113">
        <v>4457800</v>
      </c>
      <c r="AA113">
        <v>9</v>
      </c>
      <c r="AB113">
        <v>42727</v>
      </c>
      <c r="AC113">
        <v>252089</v>
      </c>
      <c r="AD113">
        <v>0</v>
      </c>
      <c r="AE113">
        <v>590</v>
      </c>
      <c r="AF113">
        <v>2266939</v>
      </c>
      <c r="AG113">
        <v>0</v>
      </c>
      <c r="AH113" t="s">
        <v>1213</v>
      </c>
      <c r="AI113" t="s">
        <v>10</v>
      </c>
    </row>
    <row r="114" spans="1:35" x14ac:dyDescent="0.25">
      <c r="A114">
        <v>21069</v>
      </c>
      <c r="B114" t="s">
        <v>1578</v>
      </c>
      <c r="C114" t="s">
        <v>1134</v>
      </c>
      <c r="D114">
        <v>2010</v>
      </c>
      <c r="E114" t="s">
        <v>1128</v>
      </c>
      <c r="F114" s="8">
        <v>42073</v>
      </c>
      <c r="G114" s="1">
        <v>0.33333333333333331</v>
      </c>
      <c r="H114">
        <v>42578</v>
      </c>
      <c r="I114" s="8">
        <v>42073</v>
      </c>
      <c r="J114" s="1">
        <v>0.52083333333333337</v>
      </c>
      <c r="K114">
        <v>42578</v>
      </c>
      <c r="L114">
        <v>1</v>
      </c>
      <c r="M114" t="s">
        <v>1579</v>
      </c>
      <c r="O114" t="s">
        <v>2</v>
      </c>
      <c r="P114" t="s">
        <v>147</v>
      </c>
      <c r="Q114">
        <v>16829162</v>
      </c>
      <c r="R114" t="s">
        <v>148</v>
      </c>
      <c r="S114" t="s">
        <v>5</v>
      </c>
      <c r="U114">
        <v>3300</v>
      </c>
      <c r="V114" t="s">
        <v>6</v>
      </c>
      <c r="W114" t="s">
        <v>7</v>
      </c>
      <c r="X114">
        <v>376</v>
      </c>
      <c r="Y114">
        <v>154646625</v>
      </c>
      <c r="AA114">
        <v>9</v>
      </c>
      <c r="AB114">
        <v>48471</v>
      </c>
      <c r="AC114">
        <v>227814</v>
      </c>
      <c r="AD114">
        <v>0</v>
      </c>
      <c r="AE114">
        <v>470</v>
      </c>
      <c r="AF114">
        <v>1222577</v>
      </c>
      <c r="AG114">
        <v>0</v>
      </c>
      <c r="AH114" t="s">
        <v>1213</v>
      </c>
      <c r="AI114" t="s">
        <v>10</v>
      </c>
    </row>
    <row r="115" spans="1:35" hidden="1" x14ac:dyDescent="0.25">
      <c r="A115">
        <v>21854</v>
      </c>
      <c r="B115" t="s">
        <v>2168</v>
      </c>
      <c r="C115" t="s">
        <v>1758</v>
      </c>
      <c r="D115">
        <v>2014</v>
      </c>
      <c r="E115" t="s">
        <v>1128</v>
      </c>
      <c r="F115" s="8">
        <v>42191</v>
      </c>
      <c r="G115" s="1">
        <v>0.36458333333333331</v>
      </c>
      <c r="H115">
        <v>40632</v>
      </c>
      <c r="I115" s="8">
        <v>42191</v>
      </c>
      <c r="J115" s="1">
        <v>0.71875</v>
      </c>
      <c r="K115">
        <v>40632</v>
      </c>
      <c r="L115">
        <v>1</v>
      </c>
      <c r="M115" t="s">
        <v>76</v>
      </c>
      <c r="O115" t="s">
        <v>15</v>
      </c>
      <c r="P115" t="s">
        <v>2169</v>
      </c>
      <c r="Q115">
        <v>30712096906</v>
      </c>
      <c r="R115" t="s">
        <v>2170</v>
      </c>
      <c r="S115" t="s">
        <v>5</v>
      </c>
      <c r="U115">
        <v>3300</v>
      </c>
      <c r="V115" t="s">
        <v>6</v>
      </c>
      <c r="W115" t="s">
        <v>7</v>
      </c>
      <c r="X115">
        <v>376</v>
      </c>
      <c r="Y115">
        <v>4455210</v>
      </c>
      <c r="Z115" t="s">
        <v>2171</v>
      </c>
      <c r="AA115">
        <v>9</v>
      </c>
      <c r="AB115">
        <v>42727</v>
      </c>
      <c r="AC115">
        <v>85454</v>
      </c>
      <c r="AD115">
        <v>0</v>
      </c>
      <c r="AE115">
        <v>200</v>
      </c>
      <c r="AF115">
        <v>432062</v>
      </c>
      <c r="AG115">
        <v>0</v>
      </c>
      <c r="AH115" t="s">
        <v>1213</v>
      </c>
      <c r="AI115" t="s">
        <v>1722</v>
      </c>
    </row>
    <row r="116" spans="1:35" x14ac:dyDescent="0.25">
      <c r="A116">
        <v>21793</v>
      </c>
      <c r="B116" t="s">
        <v>1542</v>
      </c>
      <c r="C116" t="s">
        <v>1151</v>
      </c>
      <c r="D116">
        <v>2014</v>
      </c>
      <c r="E116" t="s">
        <v>1128</v>
      </c>
      <c r="F116" s="8">
        <v>42181</v>
      </c>
      <c r="G116" s="1">
        <v>0.34375</v>
      </c>
      <c r="H116">
        <v>25341</v>
      </c>
      <c r="I116" s="8">
        <v>42181</v>
      </c>
      <c r="J116" s="1">
        <v>0.54166666666666663</v>
      </c>
      <c r="K116">
        <v>25341</v>
      </c>
      <c r="L116">
        <v>1</v>
      </c>
      <c r="M116" t="s">
        <v>21</v>
      </c>
      <c r="O116" t="s">
        <v>2</v>
      </c>
      <c r="P116" t="s">
        <v>693</v>
      </c>
      <c r="Q116">
        <v>13633687</v>
      </c>
      <c r="R116" t="s">
        <v>1543</v>
      </c>
      <c r="S116" t="s">
        <v>5</v>
      </c>
      <c r="U116">
        <v>3300</v>
      </c>
      <c r="V116" t="s">
        <v>6</v>
      </c>
      <c r="W116" t="s">
        <v>7</v>
      </c>
      <c r="X116">
        <v>376</v>
      </c>
      <c r="Y116">
        <v>4427014</v>
      </c>
      <c r="Z116" t="s">
        <v>1544</v>
      </c>
      <c r="AA116">
        <v>9</v>
      </c>
      <c r="AB116">
        <v>48471</v>
      </c>
      <c r="AC116">
        <v>140566</v>
      </c>
      <c r="AD116">
        <v>0</v>
      </c>
      <c r="AE116">
        <v>290</v>
      </c>
      <c r="AF116">
        <v>663374</v>
      </c>
      <c r="AG116">
        <v>0</v>
      </c>
      <c r="AH116" t="s">
        <v>1213</v>
      </c>
      <c r="AI116" t="s">
        <v>10</v>
      </c>
    </row>
    <row r="117" spans="1:35" hidden="1" x14ac:dyDescent="0.25">
      <c r="A117">
        <v>21722</v>
      </c>
      <c r="B117" t="s">
        <v>2265</v>
      </c>
      <c r="C117" t="s">
        <v>2084</v>
      </c>
      <c r="D117">
        <v>2010</v>
      </c>
      <c r="E117" t="s">
        <v>1128</v>
      </c>
      <c r="F117" s="8">
        <v>42172</v>
      </c>
      <c r="G117" s="1">
        <v>0.34375</v>
      </c>
      <c r="H117">
        <v>596701</v>
      </c>
      <c r="I117" s="8">
        <v>42172</v>
      </c>
      <c r="J117" s="1">
        <v>0.72916666666666663</v>
      </c>
      <c r="K117">
        <v>596701</v>
      </c>
      <c r="L117">
        <v>1</v>
      </c>
      <c r="M117" t="s">
        <v>2266</v>
      </c>
      <c r="O117" t="s">
        <v>15</v>
      </c>
      <c r="P117" t="s">
        <v>2267</v>
      </c>
      <c r="Q117">
        <v>33626076969</v>
      </c>
      <c r="R117" t="s">
        <v>2268</v>
      </c>
      <c r="S117" t="s">
        <v>5</v>
      </c>
      <c r="U117">
        <v>3300</v>
      </c>
      <c r="V117" t="s">
        <v>6</v>
      </c>
      <c r="W117" t="s">
        <v>7</v>
      </c>
      <c r="X117">
        <v>376</v>
      </c>
      <c r="Y117">
        <v>4480341</v>
      </c>
      <c r="AA117">
        <v>9</v>
      </c>
      <c r="AB117">
        <v>42727</v>
      </c>
      <c r="AC117">
        <v>187999</v>
      </c>
      <c r="AD117">
        <v>0</v>
      </c>
      <c r="AE117">
        <v>440</v>
      </c>
      <c r="AF117">
        <v>467416</v>
      </c>
      <c r="AG117">
        <v>119070</v>
      </c>
      <c r="AH117" t="s">
        <v>1213</v>
      </c>
      <c r="AI117" t="s">
        <v>101</v>
      </c>
    </row>
    <row r="118" spans="1:35" hidden="1" x14ac:dyDescent="0.25">
      <c r="A118">
        <v>21677</v>
      </c>
      <c r="B118" t="s">
        <v>3165</v>
      </c>
      <c r="C118" t="s">
        <v>3166</v>
      </c>
      <c r="D118">
        <v>2010</v>
      </c>
      <c r="E118" t="s">
        <v>1128</v>
      </c>
      <c r="F118" s="8">
        <v>42165</v>
      </c>
      <c r="G118" s="1">
        <v>0.45833333333333331</v>
      </c>
      <c r="H118">
        <v>968604</v>
      </c>
      <c r="I118" s="8">
        <v>42165</v>
      </c>
      <c r="J118" s="1">
        <v>0.75</v>
      </c>
      <c r="K118">
        <v>968604</v>
      </c>
      <c r="L118">
        <v>1</v>
      </c>
      <c r="M118" t="s">
        <v>3167</v>
      </c>
      <c r="O118" t="s">
        <v>15</v>
      </c>
      <c r="P118" t="s">
        <v>1797</v>
      </c>
      <c r="Q118">
        <v>30672338308</v>
      </c>
      <c r="R118" t="s">
        <v>1798</v>
      </c>
      <c r="S118" t="s">
        <v>5</v>
      </c>
      <c r="U118">
        <v>3300</v>
      </c>
      <c r="V118" t="s">
        <v>6</v>
      </c>
      <c r="W118" t="s">
        <v>7</v>
      </c>
      <c r="X118">
        <v>376</v>
      </c>
      <c r="Y118">
        <v>4526674</v>
      </c>
      <c r="AA118">
        <v>9</v>
      </c>
      <c r="AB118">
        <v>42727</v>
      </c>
      <c r="AC118">
        <v>85454</v>
      </c>
      <c r="AD118">
        <v>0</v>
      </c>
      <c r="AE118">
        <v>200</v>
      </c>
      <c r="AF118">
        <v>0</v>
      </c>
      <c r="AG118">
        <v>0</v>
      </c>
      <c r="AH118" t="s">
        <v>1213</v>
      </c>
      <c r="AI118" t="s">
        <v>1841</v>
      </c>
    </row>
    <row r="119" spans="1:35" x14ac:dyDescent="0.25">
      <c r="A119">
        <v>21104</v>
      </c>
      <c r="B119" t="s">
        <v>1541</v>
      </c>
      <c r="C119" t="s">
        <v>1149</v>
      </c>
      <c r="D119">
        <v>2014</v>
      </c>
      <c r="E119" t="s">
        <v>1128</v>
      </c>
      <c r="F119" s="8">
        <v>42076</v>
      </c>
      <c r="G119" s="1">
        <v>0.39444444444444443</v>
      </c>
      <c r="H119">
        <v>60360</v>
      </c>
      <c r="I119" s="8">
        <v>42076</v>
      </c>
      <c r="J119" s="1">
        <v>0.39444444444444443</v>
      </c>
      <c r="K119">
        <v>60360</v>
      </c>
      <c r="L119">
        <v>1</v>
      </c>
      <c r="M119" t="s">
        <v>21</v>
      </c>
      <c r="O119" t="s">
        <v>15</v>
      </c>
      <c r="P119" t="s">
        <v>436</v>
      </c>
      <c r="Q119">
        <v>20306196309</v>
      </c>
      <c r="R119" t="s">
        <v>437</v>
      </c>
      <c r="S119" t="s">
        <v>5</v>
      </c>
      <c r="U119">
        <v>3300</v>
      </c>
      <c r="V119" t="s">
        <v>6</v>
      </c>
      <c r="W119" t="s">
        <v>7</v>
      </c>
      <c r="X119">
        <v>376</v>
      </c>
      <c r="Y119">
        <v>154740000</v>
      </c>
      <c r="AA119">
        <v>9</v>
      </c>
      <c r="AB119">
        <v>48471</v>
      </c>
      <c r="AC119">
        <v>58165</v>
      </c>
      <c r="AD119">
        <v>0</v>
      </c>
      <c r="AE119">
        <v>120</v>
      </c>
      <c r="AF119">
        <v>245527</v>
      </c>
      <c r="AG119">
        <v>0</v>
      </c>
      <c r="AH119" t="s">
        <v>1213</v>
      </c>
      <c r="AI119" t="s">
        <v>10</v>
      </c>
    </row>
    <row r="120" spans="1:35" hidden="1" x14ac:dyDescent="0.25">
      <c r="A120">
        <v>21655</v>
      </c>
      <c r="B120" t="s">
        <v>2168</v>
      </c>
      <c r="C120" t="s">
        <v>1758</v>
      </c>
      <c r="D120">
        <v>2014</v>
      </c>
      <c r="E120" t="s">
        <v>1128</v>
      </c>
      <c r="F120" s="8">
        <v>42163</v>
      </c>
      <c r="G120" s="1">
        <v>0.41666666666666669</v>
      </c>
      <c r="H120">
        <v>40632</v>
      </c>
      <c r="I120" s="8">
        <v>42163</v>
      </c>
      <c r="J120" s="1">
        <v>0.70833333333333337</v>
      </c>
      <c r="K120">
        <v>40632</v>
      </c>
      <c r="L120">
        <v>1</v>
      </c>
      <c r="M120" t="s">
        <v>76</v>
      </c>
      <c r="O120" t="s">
        <v>15</v>
      </c>
      <c r="P120" t="s">
        <v>2169</v>
      </c>
      <c r="Q120">
        <v>30712096906</v>
      </c>
      <c r="R120" t="s">
        <v>2170</v>
      </c>
      <c r="S120" t="s">
        <v>5</v>
      </c>
      <c r="U120">
        <v>3300</v>
      </c>
      <c r="V120" t="s">
        <v>6</v>
      </c>
      <c r="W120" t="s">
        <v>7</v>
      </c>
      <c r="X120">
        <v>376</v>
      </c>
      <c r="Y120">
        <v>4455210</v>
      </c>
      <c r="Z120" t="s">
        <v>2171</v>
      </c>
      <c r="AA120">
        <v>9</v>
      </c>
      <c r="AB120">
        <v>42727</v>
      </c>
      <c r="AC120">
        <v>85454</v>
      </c>
      <c r="AD120">
        <v>0</v>
      </c>
      <c r="AE120">
        <v>200</v>
      </c>
      <c r="AF120">
        <v>457142</v>
      </c>
      <c r="AG120">
        <v>0</v>
      </c>
      <c r="AH120" t="s">
        <v>1213</v>
      </c>
      <c r="AI120" t="s">
        <v>1722</v>
      </c>
    </row>
    <row r="121" spans="1:35" hidden="1" x14ac:dyDescent="0.25">
      <c r="A121">
        <v>22009</v>
      </c>
      <c r="B121" t="s">
        <v>1799</v>
      </c>
      <c r="C121" t="s">
        <v>1800</v>
      </c>
      <c r="D121">
        <v>2008</v>
      </c>
      <c r="E121" t="s">
        <v>1128</v>
      </c>
      <c r="F121" s="8">
        <v>42215</v>
      </c>
      <c r="G121" s="1">
        <v>0.375</v>
      </c>
      <c r="H121">
        <v>207737</v>
      </c>
      <c r="I121" s="8">
        <v>42215</v>
      </c>
      <c r="J121" s="1">
        <v>0.66041666666666665</v>
      </c>
      <c r="K121">
        <v>207737</v>
      </c>
      <c r="L121">
        <v>1</v>
      </c>
      <c r="M121" t="s">
        <v>1978</v>
      </c>
      <c r="O121" t="s">
        <v>15</v>
      </c>
      <c r="P121" t="s">
        <v>1802</v>
      </c>
      <c r="Q121">
        <v>30610463513</v>
      </c>
      <c r="R121" t="s">
        <v>1803</v>
      </c>
      <c r="S121" t="s">
        <v>5</v>
      </c>
      <c r="U121">
        <v>3300</v>
      </c>
      <c r="V121" t="s">
        <v>6</v>
      </c>
      <c r="W121" t="s">
        <v>7</v>
      </c>
      <c r="X121">
        <v>376</v>
      </c>
      <c r="Y121">
        <v>4432774</v>
      </c>
      <c r="AA121">
        <v>9</v>
      </c>
      <c r="AB121">
        <v>42727</v>
      </c>
      <c r="AC121">
        <v>153817</v>
      </c>
      <c r="AD121">
        <v>0</v>
      </c>
      <c r="AE121">
        <v>360</v>
      </c>
      <c r="AF121">
        <v>453768</v>
      </c>
      <c r="AG121">
        <v>173442</v>
      </c>
      <c r="AH121" t="s">
        <v>1213</v>
      </c>
      <c r="AI121" t="s">
        <v>101</v>
      </c>
    </row>
    <row r="122" spans="1:35" x14ac:dyDescent="0.25">
      <c r="A122">
        <v>21600</v>
      </c>
      <c r="B122" t="s">
        <v>1224</v>
      </c>
      <c r="C122" t="s">
        <v>1132</v>
      </c>
      <c r="D122">
        <v>2014</v>
      </c>
      <c r="E122" t="s">
        <v>1128</v>
      </c>
      <c r="F122" s="8">
        <v>42156</v>
      </c>
      <c r="G122" s="1">
        <v>0.45763888888888887</v>
      </c>
      <c r="H122">
        <v>173366</v>
      </c>
      <c r="I122" s="8">
        <v>42156</v>
      </c>
      <c r="J122" s="1">
        <v>0.70833333333333337</v>
      </c>
      <c r="K122">
        <v>173366</v>
      </c>
      <c r="L122">
        <v>1</v>
      </c>
      <c r="M122" t="s">
        <v>14</v>
      </c>
      <c r="O122" t="s">
        <v>15</v>
      </c>
      <c r="P122" t="s">
        <v>16</v>
      </c>
      <c r="Q122">
        <v>20111877794</v>
      </c>
      <c r="R122" t="s">
        <v>17</v>
      </c>
      <c r="S122" t="s">
        <v>5</v>
      </c>
      <c r="U122">
        <v>3300</v>
      </c>
      <c r="V122" t="s">
        <v>6</v>
      </c>
      <c r="W122" t="s">
        <v>7</v>
      </c>
      <c r="X122">
        <v>376</v>
      </c>
      <c r="Y122">
        <v>459709815</v>
      </c>
      <c r="AA122">
        <v>9</v>
      </c>
      <c r="AB122">
        <v>42727</v>
      </c>
      <c r="AC122">
        <v>115363</v>
      </c>
      <c r="AD122">
        <v>0</v>
      </c>
      <c r="AE122">
        <v>270</v>
      </c>
      <c r="AF122">
        <v>1023973</v>
      </c>
      <c r="AG122">
        <v>0</v>
      </c>
      <c r="AH122" t="s">
        <v>1213</v>
      </c>
      <c r="AI122" t="s">
        <v>10</v>
      </c>
    </row>
    <row r="123" spans="1:35" hidden="1" x14ac:dyDescent="0.25">
      <c r="A123">
        <v>21482</v>
      </c>
      <c r="B123" t="s">
        <v>2846</v>
      </c>
      <c r="C123" t="s">
        <v>1854</v>
      </c>
      <c r="D123">
        <v>2014</v>
      </c>
      <c r="E123" t="s">
        <v>1128</v>
      </c>
      <c r="F123" s="8">
        <v>42137</v>
      </c>
      <c r="G123" s="1">
        <v>0.39583333333333331</v>
      </c>
      <c r="H123">
        <v>5756</v>
      </c>
      <c r="I123" s="8">
        <v>42137</v>
      </c>
      <c r="J123" s="1">
        <v>0.47916666666666669</v>
      </c>
      <c r="K123">
        <v>5756</v>
      </c>
      <c r="L123">
        <v>1</v>
      </c>
      <c r="M123" t="s">
        <v>2114</v>
      </c>
      <c r="O123" t="s">
        <v>15</v>
      </c>
      <c r="P123" t="s">
        <v>2848</v>
      </c>
      <c r="Q123">
        <v>20230968005</v>
      </c>
      <c r="R123" t="s">
        <v>2849</v>
      </c>
      <c r="S123" t="s">
        <v>5</v>
      </c>
      <c r="U123">
        <v>3300</v>
      </c>
      <c r="V123" t="s">
        <v>6</v>
      </c>
      <c r="W123" t="s">
        <v>7</v>
      </c>
      <c r="X123">
        <v>376</v>
      </c>
      <c r="Y123">
        <v>154726984</v>
      </c>
      <c r="AA123">
        <v>9</v>
      </c>
      <c r="AB123">
        <v>42727</v>
      </c>
      <c r="AC123">
        <v>21364</v>
      </c>
      <c r="AD123">
        <v>0</v>
      </c>
      <c r="AE123">
        <v>50</v>
      </c>
      <c r="AF123">
        <v>5188</v>
      </c>
      <c r="AG123">
        <v>0</v>
      </c>
      <c r="AH123" t="s">
        <v>1213</v>
      </c>
      <c r="AI123" t="s">
        <v>1722</v>
      </c>
    </row>
    <row r="124" spans="1:35" hidden="1" x14ac:dyDescent="0.25">
      <c r="A124">
        <v>21168</v>
      </c>
      <c r="B124" t="s">
        <v>1799</v>
      </c>
      <c r="C124" t="s">
        <v>1800</v>
      </c>
      <c r="D124">
        <v>2008</v>
      </c>
      <c r="E124" t="s">
        <v>1128</v>
      </c>
      <c r="F124" s="8">
        <v>42094</v>
      </c>
      <c r="G124" s="1">
        <v>0.33333333333333331</v>
      </c>
      <c r="H124">
        <v>207737</v>
      </c>
      <c r="I124" s="8">
        <v>42094</v>
      </c>
      <c r="J124" s="1">
        <v>0.54166666666666663</v>
      </c>
      <c r="K124">
        <v>207737</v>
      </c>
      <c r="L124">
        <v>1</v>
      </c>
      <c r="M124" t="s">
        <v>76</v>
      </c>
      <c r="O124" t="s">
        <v>15</v>
      </c>
      <c r="P124" t="s">
        <v>1802</v>
      </c>
      <c r="Q124">
        <v>30610463513</v>
      </c>
      <c r="R124" t="s">
        <v>1803</v>
      </c>
      <c r="S124" t="s">
        <v>5</v>
      </c>
      <c r="U124">
        <v>3300</v>
      </c>
      <c r="V124" t="s">
        <v>6</v>
      </c>
      <c r="W124" t="s">
        <v>7</v>
      </c>
      <c r="X124">
        <v>376</v>
      </c>
      <c r="Y124">
        <v>4432774</v>
      </c>
      <c r="AA124">
        <v>9</v>
      </c>
      <c r="AB124">
        <v>42727</v>
      </c>
      <c r="AC124">
        <v>12818</v>
      </c>
      <c r="AD124">
        <v>0</v>
      </c>
      <c r="AE124">
        <v>30</v>
      </c>
      <c r="AF124">
        <v>0</v>
      </c>
      <c r="AG124">
        <v>0</v>
      </c>
      <c r="AH124" t="s">
        <v>1213</v>
      </c>
      <c r="AI124" t="s">
        <v>101</v>
      </c>
    </row>
    <row r="125" spans="1:35" x14ac:dyDescent="0.25">
      <c r="A125">
        <v>21011</v>
      </c>
      <c r="B125" t="s">
        <v>1607</v>
      </c>
      <c r="C125" t="s">
        <v>1162</v>
      </c>
      <c r="D125">
        <v>2010</v>
      </c>
      <c r="E125" t="s">
        <v>1128</v>
      </c>
      <c r="F125" s="8">
        <v>42069</v>
      </c>
      <c r="G125" s="1">
        <v>0.34027777777777773</v>
      </c>
      <c r="H125">
        <v>63042</v>
      </c>
      <c r="I125" s="8">
        <v>42066</v>
      </c>
      <c r="J125" s="1">
        <v>0.45833333333333331</v>
      </c>
      <c r="K125">
        <v>63042</v>
      </c>
      <c r="L125">
        <v>1</v>
      </c>
      <c r="M125" t="s">
        <v>76</v>
      </c>
      <c r="O125" t="s">
        <v>2</v>
      </c>
      <c r="P125" t="s">
        <v>781</v>
      </c>
      <c r="Q125">
        <v>21781639</v>
      </c>
      <c r="R125" t="s">
        <v>782</v>
      </c>
      <c r="S125" t="s">
        <v>5</v>
      </c>
      <c r="U125">
        <v>3300</v>
      </c>
      <c r="V125" t="s">
        <v>6</v>
      </c>
      <c r="W125" t="s">
        <v>7</v>
      </c>
      <c r="X125">
        <v>376</v>
      </c>
      <c r="Y125">
        <v>4429120</v>
      </c>
      <c r="Z125" t="s">
        <v>1608</v>
      </c>
      <c r="AA125">
        <v>9</v>
      </c>
      <c r="AB125">
        <v>42727</v>
      </c>
      <c r="AC125">
        <v>0</v>
      </c>
      <c r="AD125">
        <v>0</v>
      </c>
      <c r="AE125">
        <v>0</v>
      </c>
      <c r="AF125">
        <v>0</v>
      </c>
      <c r="AG125">
        <v>0</v>
      </c>
      <c r="AH125" t="s">
        <v>1213</v>
      </c>
      <c r="AI125" t="s">
        <v>10</v>
      </c>
    </row>
    <row r="126" spans="1:35" x14ac:dyDescent="0.25">
      <c r="A126">
        <v>21431</v>
      </c>
      <c r="B126" t="s">
        <v>1551</v>
      </c>
      <c r="C126" t="s">
        <v>1154</v>
      </c>
      <c r="D126">
        <v>2008</v>
      </c>
      <c r="E126" t="s">
        <v>1128</v>
      </c>
      <c r="F126" s="8">
        <v>42128</v>
      </c>
      <c r="G126" s="1">
        <v>0.60416666666666663</v>
      </c>
      <c r="H126">
        <v>58451</v>
      </c>
      <c r="I126" s="8">
        <v>42128</v>
      </c>
      <c r="J126" s="1">
        <v>0.72916666666666663</v>
      </c>
      <c r="K126">
        <v>58451</v>
      </c>
      <c r="L126">
        <v>1</v>
      </c>
      <c r="M126" t="s">
        <v>459</v>
      </c>
      <c r="O126" t="s">
        <v>2</v>
      </c>
      <c r="P126" t="s">
        <v>460</v>
      </c>
      <c r="Q126">
        <v>31902834</v>
      </c>
      <c r="R126" t="s">
        <v>461</v>
      </c>
      <c r="S126" t="s">
        <v>5</v>
      </c>
      <c r="U126">
        <v>3300</v>
      </c>
      <c r="V126" t="s">
        <v>6</v>
      </c>
      <c r="W126" t="s">
        <v>7</v>
      </c>
      <c r="X126">
        <v>376</v>
      </c>
      <c r="Y126">
        <v>154410057</v>
      </c>
      <c r="Z126" t="s">
        <v>462</v>
      </c>
      <c r="AA126">
        <v>9</v>
      </c>
      <c r="AB126">
        <v>48471</v>
      </c>
      <c r="AC126">
        <v>101789</v>
      </c>
      <c r="AD126">
        <v>0</v>
      </c>
      <c r="AE126">
        <v>210</v>
      </c>
      <c r="AF126">
        <v>174583</v>
      </c>
      <c r="AG126">
        <v>0</v>
      </c>
      <c r="AH126" t="s">
        <v>1213</v>
      </c>
      <c r="AI126" t="s">
        <v>10</v>
      </c>
    </row>
    <row r="127" spans="1:35" x14ac:dyDescent="0.25">
      <c r="A127">
        <v>21851</v>
      </c>
      <c r="B127" t="s">
        <v>1666</v>
      </c>
      <c r="C127" t="s">
        <v>1162</v>
      </c>
      <c r="D127">
        <v>2014</v>
      </c>
      <c r="E127" t="s">
        <v>1128</v>
      </c>
      <c r="F127" s="8">
        <v>42191</v>
      </c>
      <c r="G127" s="1">
        <v>0.36458333333333331</v>
      </c>
      <c r="H127">
        <v>41839</v>
      </c>
      <c r="I127" s="8">
        <v>42191</v>
      </c>
      <c r="J127" s="1">
        <v>0.75</v>
      </c>
      <c r="K127">
        <v>41839</v>
      </c>
      <c r="L127">
        <v>1</v>
      </c>
      <c r="M127" t="s">
        <v>982</v>
      </c>
      <c r="O127" t="s">
        <v>15</v>
      </c>
      <c r="P127" t="s">
        <v>977</v>
      </c>
      <c r="Q127">
        <v>33713586809</v>
      </c>
      <c r="R127" t="s">
        <v>978</v>
      </c>
      <c r="S127" t="s">
        <v>979</v>
      </c>
      <c r="U127">
        <v>3300</v>
      </c>
      <c r="V127" t="s">
        <v>6</v>
      </c>
      <c r="W127" t="s">
        <v>7</v>
      </c>
      <c r="X127">
        <v>376</v>
      </c>
      <c r="Y127">
        <v>4437329</v>
      </c>
      <c r="Z127" t="s">
        <v>1667</v>
      </c>
      <c r="AA127">
        <v>9</v>
      </c>
      <c r="AB127">
        <v>42727</v>
      </c>
      <c r="AC127">
        <v>42727</v>
      </c>
      <c r="AD127">
        <v>0</v>
      </c>
      <c r="AE127">
        <v>100</v>
      </c>
      <c r="AF127">
        <v>0</v>
      </c>
      <c r="AG127">
        <v>0</v>
      </c>
      <c r="AH127" t="s">
        <v>1213</v>
      </c>
      <c r="AI127" t="s">
        <v>10</v>
      </c>
    </row>
    <row r="128" spans="1:35" x14ac:dyDescent="0.25">
      <c r="A128">
        <v>21416</v>
      </c>
      <c r="B128" t="s">
        <v>1596</v>
      </c>
      <c r="C128" t="s">
        <v>1163</v>
      </c>
      <c r="D128">
        <v>2012</v>
      </c>
      <c r="E128" t="s">
        <v>1128</v>
      </c>
      <c r="F128" s="8">
        <v>42124</v>
      </c>
      <c r="G128" s="1">
        <v>0.33333333333333331</v>
      </c>
      <c r="H128">
        <v>62506</v>
      </c>
      <c r="I128" s="8">
        <v>42124</v>
      </c>
      <c r="J128" s="1">
        <v>0.38055555555555554</v>
      </c>
      <c r="K128">
        <v>62506</v>
      </c>
      <c r="L128">
        <v>1</v>
      </c>
      <c r="M128" t="s">
        <v>199</v>
      </c>
      <c r="O128" t="s">
        <v>2</v>
      </c>
      <c r="P128" t="s">
        <v>317</v>
      </c>
      <c r="Q128">
        <v>13197980</v>
      </c>
      <c r="R128" t="s">
        <v>318</v>
      </c>
      <c r="S128" t="s">
        <v>5</v>
      </c>
      <c r="U128">
        <v>3300</v>
      </c>
      <c r="V128" t="s">
        <v>6</v>
      </c>
      <c r="W128" t="s">
        <v>7</v>
      </c>
      <c r="X128">
        <v>376</v>
      </c>
      <c r="Y128">
        <v>154520774</v>
      </c>
      <c r="AA128">
        <v>9</v>
      </c>
      <c r="AB128">
        <v>42727</v>
      </c>
      <c r="AC128">
        <v>72636</v>
      </c>
      <c r="AD128">
        <v>0</v>
      </c>
      <c r="AE128">
        <v>170</v>
      </c>
      <c r="AF128">
        <v>239316</v>
      </c>
      <c r="AG128">
        <v>0</v>
      </c>
      <c r="AH128" t="s">
        <v>1213</v>
      </c>
      <c r="AI128" t="s">
        <v>10</v>
      </c>
    </row>
    <row r="129" spans="1:35" x14ac:dyDescent="0.25">
      <c r="A129">
        <v>21694</v>
      </c>
      <c r="B129" t="s">
        <v>1609</v>
      </c>
      <c r="C129" t="s">
        <v>1164</v>
      </c>
      <c r="D129">
        <v>2015</v>
      </c>
      <c r="E129" t="s">
        <v>1128</v>
      </c>
      <c r="F129" s="8">
        <v>42167</v>
      </c>
      <c r="G129" s="1">
        <v>0.4375</v>
      </c>
      <c r="H129">
        <v>26802</v>
      </c>
      <c r="I129" s="8">
        <v>42167</v>
      </c>
      <c r="J129" s="1">
        <v>0.72916666666666663</v>
      </c>
      <c r="K129">
        <v>26802</v>
      </c>
      <c r="L129">
        <v>1</v>
      </c>
      <c r="M129" t="s">
        <v>3168</v>
      </c>
      <c r="N129" t="s">
        <v>3169</v>
      </c>
      <c r="O129" t="s">
        <v>2</v>
      </c>
      <c r="P129" t="s">
        <v>59</v>
      </c>
      <c r="Q129">
        <v>17675855</v>
      </c>
      <c r="R129" t="s">
        <v>60</v>
      </c>
      <c r="S129" t="s">
        <v>5</v>
      </c>
      <c r="U129">
        <v>3300</v>
      </c>
      <c r="V129" t="s">
        <v>6</v>
      </c>
      <c r="W129" t="s">
        <v>7</v>
      </c>
      <c r="X129">
        <v>376</v>
      </c>
      <c r="Y129">
        <v>154517721</v>
      </c>
      <c r="AA129">
        <v>9</v>
      </c>
      <c r="AB129">
        <v>42727</v>
      </c>
      <c r="AC129">
        <v>140999</v>
      </c>
      <c r="AD129">
        <v>0</v>
      </c>
      <c r="AE129">
        <v>330</v>
      </c>
      <c r="AF129">
        <v>283427</v>
      </c>
      <c r="AG129">
        <v>0</v>
      </c>
      <c r="AH129" t="s">
        <v>1213</v>
      </c>
      <c r="AI129" t="s">
        <v>10</v>
      </c>
    </row>
    <row r="130" spans="1:35" hidden="1" x14ac:dyDescent="0.25">
      <c r="A130">
        <v>21688</v>
      </c>
      <c r="B130" t="s">
        <v>1864</v>
      </c>
      <c r="C130" t="s">
        <v>1831</v>
      </c>
      <c r="D130">
        <v>2015</v>
      </c>
      <c r="E130" t="s">
        <v>1128</v>
      </c>
      <c r="F130" s="8">
        <v>42167</v>
      </c>
      <c r="G130" s="1">
        <v>0.33333333333333331</v>
      </c>
      <c r="H130">
        <v>10736</v>
      </c>
      <c r="I130" s="8">
        <v>42167</v>
      </c>
      <c r="J130" s="1">
        <v>0.72916666666666663</v>
      </c>
      <c r="K130">
        <v>10736</v>
      </c>
      <c r="L130">
        <v>1</v>
      </c>
      <c r="M130" t="s">
        <v>3170</v>
      </c>
      <c r="N130" t="s">
        <v>3171</v>
      </c>
      <c r="O130" t="s">
        <v>3172</v>
      </c>
      <c r="P130" t="s">
        <v>1866</v>
      </c>
      <c r="Q130">
        <v>30707221972</v>
      </c>
      <c r="R130" t="s">
        <v>1867</v>
      </c>
      <c r="S130" t="s">
        <v>5</v>
      </c>
      <c r="U130">
        <v>3300</v>
      </c>
      <c r="V130" t="s">
        <v>6</v>
      </c>
      <c r="W130" t="s">
        <v>7</v>
      </c>
      <c r="X130">
        <v>3764</v>
      </c>
      <c r="Y130">
        <v>445375644</v>
      </c>
      <c r="AA130">
        <v>9</v>
      </c>
      <c r="AB130">
        <v>42727</v>
      </c>
      <c r="AC130">
        <v>111090</v>
      </c>
      <c r="AD130">
        <v>0</v>
      </c>
      <c r="AE130">
        <v>260</v>
      </c>
      <c r="AF130">
        <v>41682</v>
      </c>
      <c r="AG130">
        <v>0</v>
      </c>
      <c r="AH130" t="s">
        <v>1213</v>
      </c>
      <c r="AI130" t="s">
        <v>1722</v>
      </c>
    </row>
    <row r="131" spans="1:35" hidden="1" x14ac:dyDescent="0.25">
      <c r="A131">
        <v>21861</v>
      </c>
      <c r="B131" t="s">
        <v>2154</v>
      </c>
      <c r="C131" t="s">
        <v>1913</v>
      </c>
      <c r="D131">
        <v>2011</v>
      </c>
      <c r="E131" t="s">
        <v>1128</v>
      </c>
      <c r="F131" s="8">
        <v>42191</v>
      </c>
      <c r="G131" s="1">
        <v>0.66666666666666663</v>
      </c>
      <c r="H131">
        <v>111443</v>
      </c>
      <c r="I131" s="8">
        <v>42191</v>
      </c>
      <c r="J131" s="1">
        <v>0.75</v>
      </c>
      <c r="K131">
        <v>111443</v>
      </c>
      <c r="L131">
        <v>1</v>
      </c>
      <c r="M131" t="s">
        <v>633</v>
      </c>
      <c r="O131" t="s">
        <v>15</v>
      </c>
      <c r="P131" t="s">
        <v>2155</v>
      </c>
      <c r="Q131">
        <v>20085430069</v>
      </c>
      <c r="R131" t="s">
        <v>2156</v>
      </c>
      <c r="S131" t="s">
        <v>5</v>
      </c>
      <c r="U131">
        <v>3300</v>
      </c>
      <c r="V131" t="s">
        <v>6</v>
      </c>
      <c r="W131" t="s">
        <v>7</v>
      </c>
      <c r="X131">
        <v>3764</v>
      </c>
      <c r="Y131">
        <v>433763</v>
      </c>
      <c r="AA131">
        <v>9</v>
      </c>
      <c r="AB131">
        <v>42727</v>
      </c>
      <c r="AC131">
        <v>0</v>
      </c>
      <c r="AD131">
        <v>342188</v>
      </c>
      <c r="AE131">
        <v>0</v>
      </c>
      <c r="AF131">
        <v>334592</v>
      </c>
      <c r="AG131">
        <v>0</v>
      </c>
      <c r="AH131" t="s">
        <v>1213</v>
      </c>
      <c r="AI131" t="s">
        <v>1722</v>
      </c>
    </row>
    <row r="132" spans="1:35" hidden="1" x14ac:dyDescent="0.25">
      <c r="A132">
        <v>21021</v>
      </c>
      <c r="B132" t="s">
        <v>1762</v>
      </c>
      <c r="C132" t="s">
        <v>1763</v>
      </c>
      <c r="D132">
        <v>2014</v>
      </c>
      <c r="E132" t="s">
        <v>1128</v>
      </c>
      <c r="F132" s="8">
        <v>42072</v>
      </c>
      <c r="G132" s="1">
        <v>0.375</v>
      </c>
      <c r="H132">
        <v>33708</v>
      </c>
      <c r="I132" s="8">
        <v>42072</v>
      </c>
      <c r="J132" s="1">
        <v>0.54166666666666663</v>
      </c>
      <c r="K132">
        <v>33708</v>
      </c>
      <c r="L132">
        <v>1</v>
      </c>
      <c r="M132" t="s">
        <v>76</v>
      </c>
      <c r="O132" t="s">
        <v>15</v>
      </c>
      <c r="P132" t="s">
        <v>3173</v>
      </c>
      <c r="Q132">
        <v>27272993217</v>
      </c>
      <c r="R132" t="s">
        <v>3174</v>
      </c>
      <c r="S132" t="s">
        <v>5</v>
      </c>
      <c r="U132">
        <v>3300</v>
      </c>
      <c r="V132" t="s">
        <v>6</v>
      </c>
      <c r="W132" t="s">
        <v>7</v>
      </c>
      <c r="X132">
        <v>376</v>
      </c>
      <c r="Y132">
        <v>154690669</v>
      </c>
      <c r="Z132" t="s">
        <v>1455</v>
      </c>
      <c r="AA132">
        <v>9</v>
      </c>
      <c r="AB132">
        <v>42727</v>
      </c>
      <c r="AC132">
        <v>12818</v>
      </c>
      <c r="AD132">
        <v>0</v>
      </c>
      <c r="AE132">
        <v>30</v>
      </c>
      <c r="AF132">
        <v>0</v>
      </c>
      <c r="AG132">
        <v>0</v>
      </c>
      <c r="AH132" t="s">
        <v>1213</v>
      </c>
      <c r="AI132" t="s">
        <v>1722</v>
      </c>
    </row>
    <row r="133" spans="1:35" hidden="1" x14ac:dyDescent="0.25">
      <c r="A133">
        <v>21176</v>
      </c>
      <c r="B133" t="s">
        <v>2154</v>
      </c>
      <c r="C133" t="s">
        <v>1913</v>
      </c>
      <c r="D133">
        <v>2011</v>
      </c>
      <c r="E133" t="s">
        <v>1128</v>
      </c>
      <c r="F133" s="8">
        <v>42089</v>
      </c>
      <c r="G133" s="1">
        <v>0.34375</v>
      </c>
      <c r="H133">
        <v>111443</v>
      </c>
      <c r="I133" s="8">
        <v>42089</v>
      </c>
      <c r="J133" s="1">
        <v>0.625</v>
      </c>
      <c r="K133">
        <v>111443</v>
      </c>
      <c r="L133">
        <v>1</v>
      </c>
      <c r="M133" t="s">
        <v>2718</v>
      </c>
      <c r="O133" t="s">
        <v>15</v>
      </c>
      <c r="P133" t="s">
        <v>2155</v>
      </c>
      <c r="Q133">
        <v>20085430069</v>
      </c>
      <c r="R133" t="s">
        <v>2156</v>
      </c>
      <c r="S133" t="s">
        <v>5</v>
      </c>
      <c r="U133">
        <v>3300</v>
      </c>
      <c r="V133" t="s">
        <v>6</v>
      </c>
      <c r="W133" t="s">
        <v>7</v>
      </c>
      <c r="X133">
        <v>3764</v>
      </c>
      <c r="Y133">
        <v>433763</v>
      </c>
      <c r="AA133">
        <v>9</v>
      </c>
      <c r="AB133">
        <v>42727</v>
      </c>
      <c r="AC133">
        <v>418725</v>
      </c>
      <c r="AD133">
        <v>0</v>
      </c>
      <c r="AE133">
        <v>980</v>
      </c>
      <c r="AF133">
        <v>2212903</v>
      </c>
      <c r="AG133">
        <v>0</v>
      </c>
      <c r="AH133" t="s">
        <v>1213</v>
      </c>
      <c r="AI133" t="s">
        <v>1722</v>
      </c>
    </row>
    <row r="134" spans="1:35" x14ac:dyDescent="0.25">
      <c r="A134">
        <v>21360</v>
      </c>
      <c r="B134" t="s">
        <v>1592</v>
      </c>
      <c r="C134" t="s">
        <v>1162</v>
      </c>
      <c r="D134">
        <v>2011</v>
      </c>
      <c r="E134" t="s">
        <v>1128</v>
      </c>
      <c r="F134" s="8">
        <v>42117</v>
      </c>
      <c r="G134" s="1">
        <v>0.61319444444444449</v>
      </c>
      <c r="H134">
        <v>55539</v>
      </c>
      <c r="I134" s="8">
        <v>42117</v>
      </c>
      <c r="J134" s="1">
        <v>0.69652777777777775</v>
      </c>
      <c r="K134">
        <v>55539</v>
      </c>
      <c r="L134">
        <v>1</v>
      </c>
      <c r="M134" t="s">
        <v>219</v>
      </c>
      <c r="O134" t="s">
        <v>2</v>
      </c>
      <c r="P134" t="s">
        <v>216</v>
      </c>
      <c r="Q134">
        <v>24573612</v>
      </c>
      <c r="R134" t="s">
        <v>217</v>
      </c>
      <c r="S134" t="s">
        <v>5</v>
      </c>
      <c r="U134">
        <v>3300</v>
      </c>
      <c r="V134" t="s">
        <v>6</v>
      </c>
      <c r="W134" t="s">
        <v>7</v>
      </c>
      <c r="X134">
        <v>376</v>
      </c>
      <c r="Y134">
        <v>154644167</v>
      </c>
      <c r="AA134">
        <v>9</v>
      </c>
      <c r="AB134">
        <v>42727</v>
      </c>
      <c r="AC134">
        <v>29909</v>
      </c>
      <c r="AD134">
        <v>0</v>
      </c>
      <c r="AE134">
        <v>70</v>
      </c>
      <c r="AF134">
        <v>18391</v>
      </c>
      <c r="AG134">
        <v>0</v>
      </c>
      <c r="AH134" t="s">
        <v>1213</v>
      </c>
      <c r="AI134" t="s">
        <v>10</v>
      </c>
    </row>
    <row r="135" spans="1:35" hidden="1" x14ac:dyDescent="0.25">
      <c r="A135">
        <v>21859</v>
      </c>
      <c r="B135" t="s">
        <v>3175</v>
      </c>
      <c r="C135" t="s">
        <v>1795</v>
      </c>
      <c r="D135">
        <v>2011</v>
      </c>
      <c r="E135" t="s">
        <v>1128</v>
      </c>
      <c r="F135" s="8">
        <v>42191</v>
      </c>
      <c r="G135" s="1">
        <v>0.58333333333333337</v>
      </c>
      <c r="H135">
        <v>236015</v>
      </c>
      <c r="I135" s="8">
        <v>42191</v>
      </c>
      <c r="J135" s="1">
        <v>0.72916666666666663</v>
      </c>
      <c r="K135">
        <v>236015</v>
      </c>
      <c r="L135">
        <v>1</v>
      </c>
      <c r="M135" t="s">
        <v>3176</v>
      </c>
      <c r="O135" t="s">
        <v>2</v>
      </c>
      <c r="P135" t="s">
        <v>3177</v>
      </c>
      <c r="Q135">
        <v>27480716</v>
      </c>
      <c r="R135" t="s">
        <v>3178</v>
      </c>
      <c r="S135" t="s">
        <v>5</v>
      </c>
      <c r="U135">
        <v>3300</v>
      </c>
      <c r="V135" t="s">
        <v>6</v>
      </c>
      <c r="W135" t="s">
        <v>7</v>
      </c>
      <c r="X135">
        <v>-376</v>
      </c>
      <c r="Y135">
        <v>154653748</v>
      </c>
      <c r="AA135">
        <v>9</v>
      </c>
      <c r="AB135">
        <v>42727</v>
      </c>
      <c r="AC135">
        <v>132454</v>
      </c>
      <c r="AD135">
        <v>23010</v>
      </c>
      <c r="AE135">
        <v>310</v>
      </c>
      <c r="AF135">
        <v>367269</v>
      </c>
      <c r="AG135">
        <v>0</v>
      </c>
      <c r="AH135" t="s">
        <v>1213</v>
      </c>
      <c r="AI135" t="s">
        <v>1722</v>
      </c>
    </row>
    <row r="136" spans="1:35" hidden="1" x14ac:dyDescent="0.25">
      <c r="A136">
        <v>21059</v>
      </c>
      <c r="B136" t="s">
        <v>1762</v>
      </c>
      <c r="C136" t="s">
        <v>1763</v>
      </c>
      <c r="D136">
        <v>2014</v>
      </c>
      <c r="E136" t="s">
        <v>1128</v>
      </c>
      <c r="F136" s="8">
        <v>42072</v>
      </c>
      <c r="G136" s="1">
        <v>0.45833333333333331</v>
      </c>
      <c r="H136">
        <v>33708</v>
      </c>
      <c r="I136" s="8">
        <v>42072</v>
      </c>
      <c r="J136" s="1">
        <v>0.66666666666666663</v>
      </c>
      <c r="K136">
        <v>33708</v>
      </c>
      <c r="L136">
        <v>1</v>
      </c>
      <c r="M136" t="s">
        <v>76</v>
      </c>
      <c r="O136" t="s">
        <v>2</v>
      </c>
      <c r="P136" t="s">
        <v>1767</v>
      </c>
      <c r="Q136">
        <v>28002057</v>
      </c>
      <c r="R136" t="s">
        <v>1768</v>
      </c>
      <c r="S136" t="s">
        <v>5</v>
      </c>
      <c r="U136">
        <v>3300</v>
      </c>
      <c r="V136" t="s">
        <v>6</v>
      </c>
      <c r="W136" t="s">
        <v>7</v>
      </c>
      <c r="X136">
        <v>376</v>
      </c>
      <c r="Y136">
        <v>154690669</v>
      </c>
      <c r="AA136">
        <v>9</v>
      </c>
      <c r="AB136">
        <v>42727</v>
      </c>
      <c r="AC136">
        <v>93999</v>
      </c>
      <c r="AD136">
        <v>0</v>
      </c>
      <c r="AE136">
        <v>220</v>
      </c>
      <c r="AF136">
        <v>215234</v>
      </c>
      <c r="AG136">
        <v>141456</v>
      </c>
      <c r="AH136" t="s">
        <v>1213</v>
      </c>
      <c r="AI136" t="s">
        <v>1722</v>
      </c>
    </row>
    <row r="137" spans="1:35" hidden="1" x14ac:dyDescent="0.25">
      <c r="A137">
        <v>21774</v>
      </c>
      <c r="B137" t="s">
        <v>3175</v>
      </c>
      <c r="C137" t="s">
        <v>1795</v>
      </c>
      <c r="D137">
        <v>2011</v>
      </c>
      <c r="E137" t="s">
        <v>1128</v>
      </c>
      <c r="F137" s="8">
        <v>42180</v>
      </c>
      <c r="G137" s="1">
        <v>0.375</v>
      </c>
      <c r="H137">
        <v>236015</v>
      </c>
      <c r="I137" s="8">
        <v>42180</v>
      </c>
      <c r="J137" s="1">
        <v>0.3979166666666667</v>
      </c>
      <c r="K137">
        <v>236015</v>
      </c>
      <c r="L137">
        <v>1</v>
      </c>
      <c r="M137" t="s">
        <v>3179</v>
      </c>
      <c r="O137" t="s">
        <v>2</v>
      </c>
      <c r="P137" t="s">
        <v>3177</v>
      </c>
      <c r="Q137">
        <v>27480716</v>
      </c>
      <c r="R137" t="s">
        <v>3178</v>
      </c>
      <c r="S137" t="s">
        <v>5</v>
      </c>
      <c r="U137">
        <v>3300</v>
      </c>
      <c r="V137" t="s">
        <v>6</v>
      </c>
      <c r="W137" t="s">
        <v>7</v>
      </c>
      <c r="X137">
        <v>-376</v>
      </c>
      <c r="Y137">
        <v>154653748</v>
      </c>
      <c r="AA137">
        <v>9</v>
      </c>
      <c r="AB137">
        <v>42727</v>
      </c>
      <c r="AC137">
        <v>264907</v>
      </c>
      <c r="AD137">
        <v>0</v>
      </c>
      <c r="AE137">
        <v>620</v>
      </c>
      <c r="AF137">
        <v>1300184</v>
      </c>
      <c r="AG137">
        <v>0</v>
      </c>
      <c r="AH137" t="s">
        <v>1213</v>
      </c>
      <c r="AI137" t="s">
        <v>1722</v>
      </c>
    </row>
    <row r="138" spans="1:35" hidden="1" x14ac:dyDescent="0.25">
      <c r="A138">
        <v>21534</v>
      </c>
      <c r="B138" t="s">
        <v>1762</v>
      </c>
      <c r="C138" t="s">
        <v>1763</v>
      </c>
      <c r="D138">
        <v>2014</v>
      </c>
      <c r="E138" t="s">
        <v>1128</v>
      </c>
      <c r="F138" s="8">
        <v>42145</v>
      </c>
      <c r="G138" s="1">
        <v>0.45833333333333331</v>
      </c>
      <c r="H138">
        <v>33708</v>
      </c>
      <c r="I138" s="8">
        <v>42145</v>
      </c>
      <c r="J138" s="1">
        <v>0.54166666666666663</v>
      </c>
      <c r="K138">
        <v>33708</v>
      </c>
      <c r="L138">
        <v>1</v>
      </c>
      <c r="M138" t="s">
        <v>3180</v>
      </c>
      <c r="O138" t="s">
        <v>2</v>
      </c>
      <c r="P138" t="s">
        <v>1767</v>
      </c>
      <c r="Q138">
        <v>28002057</v>
      </c>
      <c r="R138" t="s">
        <v>1768</v>
      </c>
      <c r="S138" t="s">
        <v>5</v>
      </c>
      <c r="U138">
        <v>3300</v>
      </c>
      <c r="V138" t="s">
        <v>6</v>
      </c>
      <c r="W138" t="s">
        <v>7</v>
      </c>
      <c r="X138">
        <v>376</v>
      </c>
      <c r="Y138">
        <v>154690669</v>
      </c>
      <c r="AA138">
        <v>9</v>
      </c>
      <c r="AB138">
        <v>42727</v>
      </c>
      <c r="AC138">
        <v>0</v>
      </c>
      <c r="AD138">
        <v>0</v>
      </c>
      <c r="AE138">
        <v>0</v>
      </c>
      <c r="AF138">
        <v>0</v>
      </c>
      <c r="AG138">
        <v>0</v>
      </c>
      <c r="AH138" t="s">
        <v>1213</v>
      </c>
      <c r="AI138" t="s">
        <v>1722</v>
      </c>
    </row>
    <row r="139" spans="1:35" hidden="1" x14ac:dyDescent="0.25">
      <c r="A139">
        <v>21353</v>
      </c>
      <c r="B139" t="s">
        <v>2552</v>
      </c>
      <c r="C139" t="s">
        <v>1831</v>
      </c>
      <c r="D139">
        <v>2014</v>
      </c>
      <c r="E139" t="s">
        <v>1128</v>
      </c>
      <c r="F139" s="8">
        <v>42117</v>
      </c>
      <c r="G139" s="1">
        <v>0.33333333333333331</v>
      </c>
      <c r="H139">
        <v>11365</v>
      </c>
      <c r="I139" s="8">
        <v>42117</v>
      </c>
      <c r="J139" s="1">
        <v>0.72916666666666663</v>
      </c>
      <c r="K139">
        <v>11365</v>
      </c>
      <c r="L139">
        <v>1</v>
      </c>
      <c r="M139" t="s">
        <v>2553</v>
      </c>
      <c r="O139" t="s">
        <v>15</v>
      </c>
      <c r="P139" t="s">
        <v>2554</v>
      </c>
      <c r="Q139">
        <v>30503399837</v>
      </c>
      <c r="R139" t="s">
        <v>2555</v>
      </c>
      <c r="S139" t="s">
        <v>5</v>
      </c>
      <c r="U139">
        <v>3300</v>
      </c>
      <c r="V139" t="s">
        <v>6</v>
      </c>
      <c r="W139" t="s">
        <v>7</v>
      </c>
      <c r="X139">
        <v>376</v>
      </c>
      <c r="Y139">
        <v>4465000</v>
      </c>
      <c r="Z139" t="s">
        <v>2556</v>
      </c>
      <c r="AA139">
        <v>9</v>
      </c>
      <c r="AB139">
        <v>42727</v>
      </c>
      <c r="AC139">
        <v>149545</v>
      </c>
      <c r="AD139">
        <v>0</v>
      </c>
      <c r="AE139">
        <v>350</v>
      </c>
      <c r="AF139">
        <v>74375</v>
      </c>
      <c r="AG139">
        <v>0</v>
      </c>
      <c r="AH139" t="s">
        <v>1213</v>
      </c>
      <c r="AI139" t="s">
        <v>1722</v>
      </c>
    </row>
    <row r="140" spans="1:35" hidden="1" x14ac:dyDescent="0.25">
      <c r="A140">
        <v>21301</v>
      </c>
      <c r="B140" t="s">
        <v>3181</v>
      </c>
      <c r="C140" t="s">
        <v>1975</v>
      </c>
      <c r="D140">
        <v>2011</v>
      </c>
      <c r="E140" t="s">
        <v>1128</v>
      </c>
      <c r="F140" s="8">
        <v>42109</v>
      </c>
      <c r="G140" s="1">
        <v>0.39652777777777781</v>
      </c>
      <c r="H140">
        <v>196090</v>
      </c>
      <c r="I140" s="8">
        <v>42109</v>
      </c>
      <c r="J140" s="1">
        <v>0.70833333333333337</v>
      </c>
      <c r="K140">
        <v>196090</v>
      </c>
      <c r="L140">
        <v>1</v>
      </c>
      <c r="M140" t="s">
        <v>3182</v>
      </c>
      <c r="O140" t="s">
        <v>15</v>
      </c>
      <c r="P140" t="s">
        <v>3183</v>
      </c>
      <c r="Q140">
        <v>30709407097</v>
      </c>
      <c r="R140" t="s">
        <v>3184</v>
      </c>
      <c r="S140" t="s">
        <v>5</v>
      </c>
      <c r="U140">
        <v>3300</v>
      </c>
      <c r="V140" t="s">
        <v>6</v>
      </c>
      <c r="W140" t="s">
        <v>7</v>
      </c>
      <c r="X140">
        <v>3764</v>
      </c>
      <c r="Y140">
        <v>481555</v>
      </c>
      <c r="AA140">
        <v>9</v>
      </c>
      <c r="AB140">
        <v>42727</v>
      </c>
      <c r="AC140">
        <v>85454</v>
      </c>
      <c r="AD140">
        <v>0</v>
      </c>
      <c r="AE140">
        <v>200</v>
      </c>
      <c r="AF140">
        <v>0</v>
      </c>
      <c r="AG140">
        <v>0</v>
      </c>
      <c r="AH140" t="s">
        <v>1213</v>
      </c>
      <c r="AI140" t="s">
        <v>1722</v>
      </c>
    </row>
    <row r="141" spans="1:35" hidden="1" x14ac:dyDescent="0.25">
      <c r="A141">
        <v>21237</v>
      </c>
      <c r="B141" t="s">
        <v>2088</v>
      </c>
      <c r="C141" t="s">
        <v>2041</v>
      </c>
      <c r="D141">
        <v>2014</v>
      </c>
      <c r="E141" t="s">
        <v>1128</v>
      </c>
      <c r="F141" s="8">
        <v>42101</v>
      </c>
      <c r="G141" s="1">
        <v>0.41666666666666669</v>
      </c>
      <c r="H141">
        <v>31873</v>
      </c>
      <c r="I141" s="8">
        <v>42101</v>
      </c>
      <c r="J141" s="1">
        <v>0.35069444444444442</v>
      </c>
      <c r="K141">
        <v>31873</v>
      </c>
      <c r="L141">
        <v>1</v>
      </c>
      <c r="M141" t="s">
        <v>2664</v>
      </c>
      <c r="O141" t="s">
        <v>15</v>
      </c>
      <c r="P141" t="s">
        <v>2090</v>
      </c>
      <c r="Q141">
        <v>30708876166</v>
      </c>
      <c r="R141" t="s">
        <v>1973</v>
      </c>
      <c r="S141" t="s">
        <v>5</v>
      </c>
      <c r="U141">
        <v>3300</v>
      </c>
      <c r="V141" t="s">
        <v>6</v>
      </c>
      <c r="W141" t="s">
        <v>7</v>
      </c>
      <c r="X141">
        <v>376</v>
      </c>
      <c r="Y141">
        <v>4482049</v>
      </c>
      <c r="Z141" t="s">
        <v>1455</v>
      </c>
      <c r="AA141">
        <v>9</v>
      </c>
      <c r="AB141">
        <v>42727</v>
      </c>
      <c r="AC141">
        <v>89727</v>
      </c>
      <c r="AD141">
        <v>0</v>
      </c>
      <c r="AE141">
        <v>210</v>
      </c>
      <c r="AF141">
        <v>215234</v>
      </c>
      <c r="AG141">
        <v>141456</v>
      </c>
      <c r="AH141" t="s">
        <v>1213</v>
      </c>
      <c r="AI141" t="s">
        <v>1722</v>
      </c>
    </row>
    <row r="142" spans="1:35" hidden="1" x14ac:dyDescent="0.25">
      <c r="A142">
        <v>21651</v>
      </c>
      <c r="B142" t="s">
        <v>2061</v>
      </c>
      <c r="C142" t="s">
        <v>1970</v>
      </c>
      <c r="D142">
        <v>2015</v>
      </c>
      <c r="E142" t="s">
        <v>1128</v>
      </c>
      <c r="F142" s="8">
        <v>42160</v>
      </c>
      <c r="G142" s="1">
        <v>0.625</v>
      </c>
      <c r="H142">
        <v>34957</v>
      </c>
      <c r="I142" s="8">
        <v>42160</v>
      </c>
      <c r="J142" s="1">
        <v>0.75</v>
      </c>
      <c r="K142">
        <v>34957</v>
      </c>
      <c r="L142">
        <v>1</v>
      </c>
      <c r="M142" t="s">
        <v>3185</v>
      </c>
      <c r="N142" t="s">
        <v>3186</v>
      </c>
      <c r="O142" t="s">
        <v>3187</v>
      </c>
      <c r="P142" t="s">
        <v>2062</v>
      </c>
      <c r="Q142">
        <v>23295961309</v>
      </c>
      <c r="R142" t="s">
        <v>2063</v>
      </c>
      <c r="S142" t="s">
        <v>2064</v>
      </c>
      <c r="U142">
        <v>3300</v>
      </c>
      <c r="V142" t="s">
        <v>6</v>
      </c>
      <c r="W142" t="s">
        <v>7</v>
      </c>
      <c r="X142">
        <v>376</v>
      </c>
      <c r="Y142">
        <v>154565255</v>
      </c>
      <c r="Z142" t="s">
        <v>2065</v>
      </c>
      <c r="AA142">
        <v>9</v>
      </c>
      <c r="AB142">
        <v>42727</v>
      </c>
      <c r="AC142">
        <v>64091</v>
      </c>
      <c r="AD142">
        <v>0</v>
      </c>
      <c r="AE142">
        <v>150</v>
      </c>
      <c r="AF142">
        <v>0</v>
      </c>
      <c r="AG142">
        <v>0</v>
      </c>
      <c r="AH142" t="s">
        <v>1213</v>
      </c>
      <c r="AI142" t="s">
        <v>1722</v>
      </c>
    </row>
    <row r="143" spans="1:35" x14ac:dyDescent="0.25">
      <c r="A143">
        <v>21550</v>
      </c>
      <c r="B143" t="s">
        <v>1655</v>
      </c>
      <c r="C143" t="s">
        <v>1162</v>
      </c>
      <c r="D143">
        <v>2011</v>
      </c>
      <c r="E143" t="s">
        <v>1128</v>
      </c>
      <c r="F143" s="8">
        <v>42150</v>
      </c>
      <c r="G143" s="1">
        <v>0.35416666666666669</v>
      </c>
      <c r="H143">
        <v>35284</v>
      </c>
      <c r="I143" s="8">
        <v>42150</v>
      </c>
      <c r="J143" s="1">
        <v>0.54166666666666663</v>
      </c>
      <c r="K143">
        <v>35284</v>
      </c>
      <c r="L143">
        <v>1</v>
      </c>
      <c r="M143" t="s">
        <v>3188</v>
      </c>
      <c r="N143" t="s">
        <v>3189</v>
      </c>
      <c r="O143" t="s">
        <v>2</v>
      </c>
      <c r="P143" t="s">
        <v>407</v>
      </c>
      <c r="Q143">
        <v>28110433</v>
      </c>
      <c r="R143" t="s">
        <v>408</v>
      </c>
      <c r="S143" t="s">
        <v>252</v>
      </c>
      <c r="U143">
        <v>3300</v>
      </c>
      <c r="V143" t="s">
        <v>6</v>
      </c>
      <c r="W143" t="s">
        <v>7</v>
      </c>
      <c r="X143">
        <v>376</v>
      </c>
      <c r="Y143">
        <v>154151919</v>
      </c>
      <c r="Z143" t="s">
        <v>409</v>
      </c>
      <c r="AA143">
        <v>9</v>
      </c>
      <c r="AB143">
        <v>42727</v>
      </c>
      <c r="AC143">
        <v>64091</v>
      </c>
      <c r="AD143">
        <v>0</v>
      </c>
      <c r="AE143">
        <v>150</v>
      </c>
      <c r="AF143">
        <v>241885</v>
      </c>
      <c r="AG143">
        <v>0</v>
      </c>
      <c r="AH143" t="s">
        <v>1213</v>
      </c>
      <c r="AI143" t="s">
        <v>10</v>
      </c>
    </row>
    <row r="144" spans="1:35" hidden="1" x14ac:dyDescent="0.25">
      <c r="A144">
        <v>21756</v>
      </c>
      <c r="B144" t="s">
        <v>2154</v>
      </c>
      <c r="C144" t="s">
        <v>1913</v>
      </c>
      <c r="D144">
        <v>2011</v>
      </c>
      <c r="E144" t="s">
        <v>1128</v>
      </c>
      <c r="F144" s="8">
        <v>42178</v>
      </c>
      <c r="G144" s="1">
        <v>0.35416666666666669</v>
      </c>
      <c r="H144">
        <v>111443</v>
      </c>
      <c r="I144" s="8">
        <v>42178</v>
      </c>
      <c r="J144" s="1">
        <v>0.72916666666666663</v>
      </c>
      <c r="K144">
        <v>111443</v>
      </c>
      <c r="L144">
        <v>1</v>
      </c>
      <c r="M144" t="s">
        <v>3190</v>
      </c>
      <c r="N144" t="s">
        <v>3191</v>
      </c>
      <c r="O144" t="s">
        <v>15</v>
      </c>
      <c r="P144" t="s">
        <v>2155</v>
      </c>
      <c r="Q144">
        <v>20085430069</v>
      </c>
      <c r="R144" t="s">
        <v>2156</v>
      </c>
      <c r="S144" t="s">
        <v>5</v>
      </c>
      <c r="U144">
        <v>3300</v>
      </c>
      <c r="V144" t="s">
        <v>6</v>
      </c>
      <c r="W144" t="s">
        <v>7</v>
      </c>
      <c r="X144">
        <v>3764</v>
      </c>
      <c r="Y144">
        <v>433763</v>
      </c>
      <c r="AA144">
        <v>9</v>
      </c>
      <c r="AB144">
        <v>42727</v>
      </c>
      <c r="AC144">
        <v>256362</v>
      </c>
      <c r="AD144">
        <v>0</v>
      </c>
      <c r="AE144">
        <v>600</v>
      </c>
      <c r="AF144">
        <v>731480</v>
      </c>
      <c r="AG144">
        <v>49314</v>
      </c>
      <c r="AH144" t="s">
        <v>1213</v>
      </c>
      <c r="AI144" t="s">
        <v>1722</v>
      </c>
    </row>
    <row r="145" spans="1:35" x14ac:dyDescent="0.25">
      <c r="A145">
        <v>21962</v>
      </c>
      <c r="B145" t="s">
        <v>1601</v>
      </c>
      <c r="C145" t="s">
        <v>1164</v>
      </c>
      <c r="D145">
        <v>2014</v>
      </c>
      <c r="E145" t="s">
        <v>1128</v>
      </c>
      <c r="F145" s="8">
        <v>42208</v>
      </c>
      <c r="G145" s="1">
        <v>0.58333333333333337</v>
      </c>
      <c r="H145">
        <v>16244</v>
      </c>
      <c r="I145" s="8">
        <v>42208</v>
      </c>
      <c r="J145" s="1">
        <v>0.64583333333333337</v>
      </c>
      <c r="K145">
        <v>16244</v>
      </c>
      <c r="L145">
        <v>1</v>
      </c>
      <c r="M145" t="s">
        <v>1117</v>
      </c>
      <c r="O145" t="s">
        <v>2</v>
      </c>
      <c r="P145" t="s">
        <v>1114</v>
      </c>
      <c r="Q145">
        <v>12440327</v>
      </c>
      <c r="R145" t="s">
        <v>1115</v>
      </c>
      <c r="S145" t="s">
        <v>5</v>
      </c>
      <c r="U145">
        <v>3300</v>
      </c>
      <c r="V145" t="s">
        <v>6</v>
      </c>
      <c r="W145" t="s">
        <v>7</v>
      </c>
      <c r="X145" t="s">
        <v>593</v>
      </c>
      <c r="Y145">
        <v>54586519</v>
      </c>
      <c r="AA145">
        <v>9</v>
      </c>
      <c r="AB145">
        <v>48471</v>
      </c>
      <c r="AC145">
        <v>58165</v>
      </c>
      <c r="AD145">
        <v>0</v>
      </c>
      <c r="AE145">
        <v>120</v>
      </c>
      <c r="AF145">
        <v>0</v>
      </c>
      <c r="AG145">
        <v>0</v>
      </c>
      <c r="AH145" t="s">
        <v>1213</v>
      </c>
      <c r="AI145" t="s">
        <v>10</v>
      </c>
    </row>
    <row r="146" spans="1:35" x14ac:dyDescent="0.25">
      <c r="A146">
        <v>21380</v>
      </c>
      <c r="B146" t="s">
        <v>1528</v>
      </c>
      <c r="C146" t="s">
        <v>1147</v>
      </c>
      <c r="D146">
        <v>2014</v>
      </c>
      <c r="E146" t="s">
        <v>1128</v>
      </c>
      <c r="F146" s="8">
        <v>42121</v>
      </c>
      <c r="G146" s="1">
        <v>0.33333333333333331</v>
      </c>
      <c r="H146">
        <v>82774</v>
      </c>
      <c r="I146" s="8">
        <v>42121</v>
      </c>
      <c r="J146" s="1">
        <v>0.66666666666666663</v>
      </c>
      <c r="K146">
        <v>82774</v>
      </c>
      <c r="L146">
        <v>1</v>
      </c>
      <c r="M146" t="s">
        <v>21</v>
      </c>
      <c r="O146" t="s">
        <v>15</v>
      </c>
      <c r="P146" t="s">
        <v>16</v>
      </c>
      <c r="Q146">
        <v>20111877794</v>
      </c>
      <c r="R146" t="s">
        <v>17</v>
      </c>
      <c r="S146" t="s">
        <v>5</v>
      </c>
      <c r="U146">
        <v>3300</v>
      </c>
      <c r="V146" t="s">
        <v>6</v>
      </c>
      <c r="W146" t="s">
        <v>7</v>
      </c>
      <c r="X146">
        <v>376</v>
      </c>
      <c r="Y146">
        <v>459709815</v>
      </c>
      <c r="AA146">
        <v>9</v>
      </c>
      <c r="AB146">
        <v>48471</v>
      </c>
      <c r="AC146">
        <v>101789</v>
      </c>
      <c r="AD146">
        <v>0</v>
      </c>
      <c r="AE146">
        <v>210</v>
      </c>
      <c r="AF146">
        <v>707648</v>
      </c>
      <c r="AG146">
        <v>0</v>
      </c>
      <c r="AH146" t="s">
        <v>1213</v>
      </c>
      <c r="AI146" t="s">
        <v>10</v>
      </c>
    </row>
    <row r="147" spans="1:35" x14ac:dyDescent="0.25">
      <c r="A147">
        <v>21077</v>
      </c>
      <c r="B147" t="s">
        <v>1592</v>
      </c>
      <c r="C147" t="s">
        <v>1162</v>
      </c>
      <c r="D147">
        <v>2011</v>
      </c>
      <c r="E147" t="s">
        <v>1128</v>
      </c>
      <c r="F147" s="8">
        <v>42073</v>
      </c>
      <c r="G147" s="1">
        <v>0.64652777777777781</v>
      </c>
      <c r="H147">
        <v>55539</v>
      </c>
      <c r="I147" s="8">
        <v>42073</v>
      </c>
      <c r="J147" s="1">
        <v>0.64652777777777781</v>
      </c>
      <c r="K147">
        <v>55539</v>
      </c>
      <c r="L147">
        <v>1</v>
      </c>
      <c r="M147" t="s">
        <v>215</v>
      </c>
      <c r="O147" t="s">
        <v>2</v>
      </c>
      <c r="P147" t="s">
        <v>216</v>
      </c>
      <c r="Q147">
        <v>24573612</v>
      </c>
      <c r="R147" t="s">
        <v>217</v>
      </c>
      <c r="S147" t="s">
        <v>5</v>
      </c>
      <c r="U147">
        <v>3300</v>
      </c>
      <c r="V147" t="s">
        <v>6</v>
      </c>
      <c r="W147" t="s">
        <v>7</v>
      </c>
      <c r="X147">
        <v>376</v>
      </c>
      <c r="Y147">
        <v>154644167</v>
      </c>
      <c r="AA147">
        <v>9</v>
      </c>
      <c r="AB147">
        <v>48471</v>
      </c>
      <c r="AC147">
        <v>179343</v>
      </c>
      <c r="AD147">
        <v>117001</v>
      </c>
      <c r="AE147">
        <v>370</v>
      </c>
      <c r="AF147">
        <v>0</v>
      </c>
      <c r="AG147">
        <v>0</v>
      </c>
      <c r="AH147" t="s">
        <v>1213</v>
      </c>
      <c r="AI147" t="s">
        <v>10</v>
      </c>
    </row>
    <row r="148" spans="1:35" hidden="1" x14ac:dyDescent="0.25">
      <c r="A148">
        <v>21489</v>
      </c>
      <c r="B148" t="s">
        <v>2490</v>
      </c>
      <c r="C148" t="s">
        <v>2047</v>
      </c>
      <c r="D148">
        <v>2011</v>
      </c>
      <c r="E148" t="s">
        <v>1128</v>
      </c>
      <c r="F148" s="8">
        <v>42138</v>
      </c>
      <c r="G148" s="1">
        <v>0.33333333333333331</v>
      </c>
      <c r="H148">
        <v>81909</v>
      </c>
      <c r="I148" s="8">
        <v>42138</v>
      </c>
      <c r="J148" s="1">
        <v>0.41666666666666669</v>
      </c>
      <c r="K148">
        <v>81909</v>
      </c>
      <c r="L148">
        <v>1</v>
      </c>
      <c r="M148" t="s">
        <v>76</v>
      </c>
      <c r="O148" t="s">
        <v>2</v>
      </c>
      <c r="P148" t="s">
        <v>2491</v>
      </c>
      <c r="Q148">
        <v>30683236205</v>
      </c>
      <c r="R148" t="s">
        <v>2492</v>
      </c>
      <c r="S148" t="s">
        <v>5</v>
      </c>
      <c r="U148">
        <v>3300</v>
      </c>
      <c r="V148" t="s">
        <v>6</v>
      </c>
      <c r="W148" t="s">
        <v>7</v>
      </c>
      <c r="X148">
        <v>44717</v>
      </c>
      <c r="Y148">
        <v>8</v>
      </c>
      <c r="AA148">
        <v>9</v>
      </c>
      <c r="AB148">
        <v>42727</v>
      </c>
      <c r="AC148">
        <v>106818</v>
      </c>
      <c r="AD148">
        <v>0</v>
      </c>
      <c r="AE148">
        <v>250</v>
      </c>
      <c r="AF148">
        <v>236272</v>
      </c>
      <c r="AG148">
        <v>35721</v>
      </c>
      <c r="AH148" t="s">
        <v>1213</v>
      </c>
      <c r="AI148" t="s">
        <v>1722</v>
      </c>
    </row>
    <row r="149" spans="1:35" x14ac:dyDescent="0.25">
      <c r="A149">
        <v>21046</v>
      </c>
      <c r="B149" t="s">
        <v>1528</v>
      </c>
      <c r="C149" t="s">
        <v>1147</v>
      </c>
      <c r="D149">
        <v>2014</v>
      </c>
      <c r="E149" t="s">
        <v>1128</v>
      </c>
      <c r="F149" s="8">
        <v>42069</v>
      </c>
      <c r="G149" s="1">
        <v>0.33333333333333331</v>
      </c>
      <c r="H149">
        <v>82774</v>
      </c>
      <c r="I149" s="8">
        <v>42069</v>
      </c>
      <c r="J149" s="1">
        <v>0.4694444444444445</v>
      </c>
      <c r="K149">
        <v>82774</v>
      </c>
      <c r="L149">
        <v>1</v>
      </c>
      <c r="M149" t="s">
        <v>565</v>
      </c>
      <c r="O149" t="s">
        <v>15</v>
      </c>
      <c r="P149" t="s">
        <v>16</v>
      </c>
      <c r="Q149">
        <v>20111877794</v>
      </c>
      <c r="R149" t="s">
        <v>17</v>
      </c>
      <c r="S149" t="s">
        <v>5</v>
      </c>
      <c r="U149">
        <v>3300</v>
      </c>
      <c r="V149" t="s">
        <v>6</v>
      </c>
      <c r="W149" t="s">
        <v>7</v>
      </c>
      <c r="X149">
        <v>376</v>
      </c>
      <c r="Y149">
        <v>459709815</v>
      </c>
      <c r="AA149">
        <v>9</v>
      </c>
      <c r="AB149">
        <v>48471</v>
      </c>
      <c r="AC149">
        <v>218120</v>
      </c>
      <c r="AD149">
        <v>983841</v>
      </c>
      <c r="AE149">
        <v>450</v>
      </c>
      <c r="AF149">
        <v>10938019</v>
      </c>
      <c r="AG149">
        <v>0</v>
      </c>
      <c r="AH149" t="s">
        <v>1213</v>
      </c>
      <c r="AI149" t="s">
        <v>10</v>
      </c>
    </row>
    <row r="150" spans="1:35" x14ac:dyDescent="0.25">
      <c r="A150">
        <v>21844</v>
      </c>
      <c r="B150" t="s">
        <v>1528</v>
      </c>
      <c r="C150" t="s">
        <v>1147</v>
      </c>
      <c r="D150">
        <v>2014</v>
      </c>
      <c r="E150" t="s">
        <v>1128</v>
      </c>
      <c r="F150" s="8">
        <v>42188</v>
      </c>
      <c r="G150" s="1">
        <v>0.34375</v>
      </c>
      <c r="H150">
        <v>82774</v>
      </c>
      <c r="I150" s="8">
        <v>42188</v>
      </c>
      <c r="J150" s="1">
        <v>0.6875</v>
      </c>
      <c r="K150">
        <v>82774</v>
      </c>
      <c r="L150">
        <v>1</v>
      </c>
      <c r="M150" t="s">
        <v>570</v>
      </c>
      <c r="O150" t="s">
        <v>15</v>
      </c>
      <c r="P150" t="s">
        <v>16</v>
      </c>
      <c r="Q150">
        <v>20111877794</v>
      </c>
      <c r="R150" t="s">
        <v>17</v>
      </c>
      <c r="S150" t="s">
        <v>5</v>
      </c>
      <c r="U150">
        <v>3300</v>
      </c>
      <c r="V150" t="s">
        <v>6</v>
      </c>
      <c r="W150" t="s">
        <v>7</v>
      </c>
      <c r="X150">
        <v>376</v>
      </c>
      <c r="Y150">
        <v>459709815</v>
      </c>
      <c r="AA150">
        <v>9</v>
      </c>
      <c r="AB150">
        <v>42727</v>
      </c>
      <c r="AC150">
        <v>166635</v>
      </c>
      <c r="AD150">
        <v>0</v>
      </c>
      <c r="AE150">
        <v>390</v>
      </c>
      <c r="AF150">
        <v>479499</v>
      </c>
      <c r="AG150">
        <v>0</v>
      </c>
      <c r="AH150" t="s">
        <v>1213</v>
      </c>
      <c r="AI150" t="s">
        <v>10</v>
      </c>
    </row>
    <row r="151" spans="1:35" x14ac:dyDescent="0.25">
      <c r="A151">
        <v>21096</v>
      </c>
      <c r="B151" t="s">
        <v>1478</v>
      </c>
      <c r="C151" t="s">
        <v>1145</v>
      </c>
      <c r="D151">
        <v>2011</v>
      </c>
      <c r="E151" t="s">
        <v>1128</v>
      </c>
      <c r="F151" s="8">
        <v>42076</v>
      </c>
      <c r="G151" s="1">
        <v>0.375</v>
      </c>
      <c r="H151">
        <v>66212</v>
      </c>
      <c r="I151" s="8">
        <v>42076</v>
      </c>
      <c r="J151" s="1">
        <v>0.54166666666666663</v>
      </c>
      <c r="K151">
        <v>66212</v>
      </c>
      <c r="L151">
        <v>1</v>
      </c>
      <c r="M151" t="s">
        <v>748</v>
      </c>
      <c r="O151" t="s">
        <v>15</v>
      </c>
      <c r="P151" t="s">
        <v>525</v>
      </c>
      <c r="Q151">
        <v>33672410199</v>
      </c>
      <c r="R151" t="s">
        <v>526</v>
      </c>
      <c r="S151" t="s">
        <v>5</v>
      </c>
      <c r="U151">
        <v>3300</v>
      </c>
      <c r="V151" t="s">
        <v>6</v>
      </c>
      <c r="W151" t="s">
        <v>7</v>
      </c>
      <c r="X151">
        <v>376</v>
      </c>
      <c r="Y151">
        <v>4468100</v>
      </c>
      <c r="Z151" t="s">
        <v>527</v>
      </c>
      <c r="AA151">
        <v>9</v>
      </c>
      <c r="AB151">
        <v>48471</v>
      </c>
      <c r="AC151">
        <v>63012</v>
      </c>
      <c r="AD151">
        <v>0</v>
      </c>
      <c r="AE151">
        <v>130</v>
      </c>
      <c r="AF151">
        <v>459710</v>
      </c>
      <c r="AG151">
        <v>0</v>
      </c>
      <c r="AH151" t="s">
        <v>1213</v>
      </c>
      <c r="AI151" t="s">
        <v>10</v>
      </c>
    </row>
    <row r="152" spans="1:35" hidden="1" x14ac:dyDescent="0.25">
      <c r="A152">
        <v>21862</v>
      </c>
      <c r="B152" t="s">
        <v>2149</v>
      </c>
      <c r="C152" t="s">
        <v>2150</v>
      </c>
      <c r="D152">
        <v>2014</v>
      </c>
      <c r="E152" t="s">
        <v>1128</v>
      </c>
      <c r="F152" s="8">
        <v>42192</v>
      </c>
      <c r="G152" s="1">
        <v>0.33333333333333331</v>
      </c>
      <c r="H152">
        <v>20227</v>
      </c>
      <c r="I152" s="8">
        <v>42192</v>
      </c>
      <c r="J152" s="1">
        <v>0.54166666666666663</v>
      </c>
      <c r="K152">
        <v>20227</v>
      </c>
      <c r="L152">
        <v>1</v>
      </c>
      <c r="M152" t="s">
        <v>2151</v>
      </c>
      <c r="O152" t="s">
        <v>15</v>
      </c>
      <c r="P152" t="s">
        <v>2152</v>
      </c>
      <c r="Q152">
        <v>30714402362</v>
      </c>
      <c r="R152" t="s">
        <v>2153</v>
      </c>
      <c r="S152" t="s">
        <v>5</v>
      </c>
      <c r="U152">
        <v>3300</v>
      </c>
      <c r="V152" t="s">
        <v>6</v>
      </c>
      <c r="W152" t="s">
        <v>7</v>
      </c>
      <c r="X152">
        <v>376</v>
      </c>
      <c r="Y152">
        <v>154292121</v>
      </c>
      <c r="AA152">
        <v>9</v>
      </c>
      <c r="AB152">
        <v>42727</v>
      </c>
      <c r="AC152">
        <v>93999</v>
      </c>
      <c r="AD152">
        <v>0</v>
      </c>
      <c r="AE152">
        <v>220</v>
      </c>
      <c r="AF152">
        <v>432062</v>
      </c>
      <c r="AG152">
        <v>0</v>
      </c>
      <c r="AH152" t="s">
        <v>1213</v>
      </c>
      <c r="AI152" t="s">
        <v>1722</v>
      </c>
    </row>
    <row r="153" spans="1:35" x14ac:dyDescent="0.25">
      <c r="A153">
        <v>21572</v>
      </c>
      <c r="B153" t="s">
        <v>1585</v>
      </c>
      <c r="C153" t="s">
        <v>1160</v>
      </c>
      <c r="D153">
        <v>2014</v>
      </c>
      <c r="E153" t="s">
        <v>1128</v>
      </c>
      <c r="F153" s="8">
        <v>42152</v>
      </c>
      <c r="G153" s="1">
        <v>0.33333333333333331</v>
      </c>
      <c r="H153">
        <v>10178</v>
      </c>
      <c r="I153" s="8">
        <v>42152</v>
      </c>
      <c r="J153" s="1">
        <v>0.45833333333333331</v>
      </c>
      <c r="K153">
        <v>10178</v>
      </c>
      <c r="L153">
        <v>1</v>
      </c>
      <c r="M153" t="s">
        <v>940</v>
      </c>
      <c r="O153" t="s">
        <v>15</v>
      </c>
      <c r="P153" t="s">
        <v>1021</v>
      </c>
      <c r="Q153">
        <v>30672366557</v>
      </c>
      <c r="R153" t="s">
        <v>1022</v>
      </c>
      <c r="S153" t="s">
        <v>5</v>
      </c>
      <c r="U153">
        <v>3300</v>
      </c>
      <c r="V153" t="s">
        <v>6</v>
      </c>
      <c r="W153" t="s">
        <v>7</v>
      </c>
      <c r="X153">
        <v>376</v>
      </c>
      <c r="Y153">
        <v>442721443</v>
      </c>
      <c r="AA153">
        <v>9</v>
      </c>
      <c r="AB153">
        <v>48471</v>
      </c>
      <c r="AC153">
        <v>111483</v>
      </c>
      <c r="AD153">
        <v>0</v>
      </c>
      <c r="AE153">
        <v>230</v>
      </c>
      <c r="AF153">
        <v>250195</v>
      </c>
      <c r="AG153">
        <v>0</v>
      </c>
      <c r="AH153" t="s">
        <v>1213</v>
      </c>
      <c r="AI153" t="s">
        <v>10</v>
      </c>
    </row>
    <row r="154" spans="1:35" hidden="1" x14ac:dyDescent="0.25">
      <c r="A154">
        <v>21902</v>
      </c>
      <c r="B154" t="s">
        <v>2088</v>
      </c>
      <c r="C154" t="s">
        <v>2041</v>
      </c>
      <c r="D154">
        <v>2014</v>
      </c>
      <c r="E154" t="s">
        <v>1128</v>
      </c>
      <c r="F154" s="8">
        <v>42199</v>
      </c>
      <c r="G154" s="1">
        <v>0.33333333333333331</v>
      </c>
      <c r="H154">
        <v>31873</v>
      </c>
      <c r="I154" s="8">
        <v>42199</v>
      </c>
      <c r="J154" s="1">
        <v>0.54166666666666663</v>
      </c>
      <c r="K154">
        <v>31873</v>
      </c>
      <c r="L154">
        <v>1</v>
      </c>
      <c r="M154" t="s">
        <v>2089</v>
      </c>
      <c r="O154" t="s">
        <v>15</v>
      </c>
      <c r="P154" t="s">
        <v>2090</v>
      </c>
      <c r="Q154">
        <v>30708876166</v>
      </c>
      <c r="R154" t="s">
        <v>1973</v>
      </c>
      <c r="S154" t="s">
        <v>5</v>
      </c>
      <c r="U154">
        <v>3300</v>
      </c>
      <c r="V154" t="s">
        <v>6</v>
      </c>
      <c r="W154" t="s">
        <v>7</v>
      </c>
      <c r="X154">
        <v>376</v>
      </c>
      <c r="Y154">
        <v>4482049</v>
      </c>
      <c r="Z154" t="s">
        <v>1455</v>
      </c>
      <c r="AA154">
        <v>9</v>
      </c>
      <c r="AB154">
        <v>42727</v>
      </c>
      <c r="AC154">
        <v>93999</v>
      </c>
      <c r="AD154">
        <v>0</v>
      </c>
      <c r="AE154">
        <v>220</v>
      </c>
      <c r="AF154">
        <v>483100</v>
      </c>
      <c r="AG154">
        <v>0</v>
      </c>
      <c r="AH154" t="s">
        <v>1213</v>
      </c>
      <c r="AI154" t="s">
        <v>1722</v>
      </c>
    </row>
    <row r="155" spans="1:35" hidden="1" x14ac:dyDescent="0.25">
      <c r="A155">
        <v>21987</v>
      </c>
      <c r="B155" t="s">
        <v>2088</v>
      </c>
      <c r="C155" t="s">
        <v>2041</v>
      </c>
      <c r="D155">
        <v>2014</v>
      </c>
      <c r="E155" t="s">
        <v>1128</v>
      </c>
      <c r="F155" s="8">
        <v>42213</v>
      </c>
      <c r="G155" s="1">
        <v>0.58333333333333337</v>
      </c>
      <c r="H155">
        <v>31873</v>
      </c>
      <c r="I155" s="8">
        <v>42213</v>
      </c>
      <c r="J155" s="1">
        <v>0.62152777777777779</v>
      </c>
      <c r="K155">
        <v>31873</v>
      </c>
      <c r="L155">
        <v>1</v>
      </c>
      <c r="M155" t="s">
        <v>3192</v>
      </c>
      <c r="O155" t="s">
        <v>15</v>
      </c>
      <c r="P155" t="s">
        <v>2090</v>
      </c>
      <c r="Q155">
        <v>30708876166</v>
      </c>
      <c r="R155" t="s">
        <v>1973</v>
      </c>
      <c r="S155" t="s">
        <v>5</v>
      </c>
      <c r="U155">
        <v>3300</v>
      </c>
      <c r="V155" t="s">
        <v>6</v>
      </c>
      <c r="W155" t="s">
        <v>7</v>
      </c>
      <c r="X155">
        <v>376</v>
      </c>
      <c r="Y155">
        <v>4482049</v>
      </c>
      <c r="Z155" t="s">
        <v>1455</v>
      </c>
      <c r="AA155">
        <v>9</v>
      </c>
      <c r="AB155">
        <v>42727</v>
      </c>
      <c r="AC155">
        <v>42727</v>
      </c>
      <c r="AD155">
        <v>0</v>
      </c>
      <c r="AE155">
        <v>100</v>
      </c>
      <c r="AF155">
        <v>153207</v>
      </c>
      <c r="AG155">
        <v>0</v>
      </c>
      <c r="AH155" t="s">
        <v>1213</v>
      </c>
      <c r="AI155" t="s">
        <v>1722</v>
      </c>
    </row>
    <row r="156" spans="1:35" hidden="1" x14ac:dyDescent="0.25">
      <c r="A156">
        <v>21612</v>
      </c>
      <c r="B156" t="s">
        <v>3193</v>
      </c>
      <c r="C156" t="s">
        <v>3194</v>
      </c>
      <c r="D156">
        <v>2014</v>
      </c>
      <c r="E156" t="s">
        <v>1128</v>
      </c>
      <c r="F156" s="8">
        <v>42157</v>
      </c>
      <c r="G156" s="1">
        <v>0.33333333333333331</v>
      </c>
      <c r="H156">
        <v>330327</v>
      </c>
      <c r="I156" s="8">
        <v>42157</v>
      </c>
      <c r="J156" s="1">
        <v>0.75</v>
      </c>
      <c r="K156">
        <v>330327</v>
      </c>
      <c r="L156">
        <v>1</v>
      </c>
      <c r="M156" t="s">
        <v>3195</v>
      </c>
      <c r="O156" t="s">
        <v>15</v>
      </c>
      <c r="P156" t="s">
        <v>223</v>
      </c>
      <c r="Q156">
        <v>30710868928</v>
      </c>
      <c r="R156" t="s">
        <v>224</v>
      </c>
      <c r="S156" t="s">
        <v>5</v>
      </c>
      <c r="U156">
        <v>3300</v>
      </c>
      <c r="V156" t="s">
        <v>6</v>
      </c>
      <c r="W156" t="s">
        <v>7</v>
      </c>
      <c r="X156">
        <v>376</v>
      </c>
      <c r="Y156">
        <v>154685711</v>
      </c>
      <c r="AA156">
        <v>9</v>
      </c>
      <c r="AB156">
        <v>42727</v>
      </c>
      <c r="AC156">
        <v>410179</v>
      </c>
      <c r="AD156">
        <v>50699</v>
      </c>
      <c r="AE156">
        <v>960</v>
      </c>
      <c r="AF156">
        <v>500543</v>
      </c>
      <c r="AG156">
        <v>0</v>
      </c>
      <c r="AH156" t="s">
        <v>1213</v>
      </c>
      <c r="AI156" t="s">
        <v>1722</v>
      </c>
    </row>
    <row r="157" spans="1:35" hidden="1" x14ac:dyDescent="0.25">
      <c r="A157">
        <v>21563</v>
      </c>
      <c r="B157" t="s">
        <v>3196</v>
      </c>
      <c r="C157" t="s">
        <v>1859</v>
      </c>
      <c r="D157">
        <v>2015</v>
      </c>
      <c r="E157" t="s">
        <v>1128</v>
      </c>
      <c r="F157" s="8">
        <v>42151</v>
      </c>
      <c r="G157" s="1">
        <v>0.40277777777777773</v>
      </c>
      <c r="H157">
        <v>291</v>
      </c>
      <c r="I157" s="8">
        <v>42151</v>
      </c>
      <c r="J157" s="1">
        <v>0.66666666666666663</v>
      </c>
      <c r="K157">
        <v>291</v>
      </c>
      <c r="L157">
        <v>1</v>
      </c>
      <c r="M157" t="s">
        <v>3197</v>
      </c>
      <c r="O157" t="s">
        <v>15</v>
      </c>
      <c r="P157" t="s">
        <v>3198</v>
      </c>
      <c r="Q157">
        <v>30646103351</v>
      </c>
      <c r="R157" t="s">
        <v>3199</v>
      </c>
      <c r="S157" t="s">
        <v>5</v>
      </c>
      <c r="U157">
        <v>3300</v>
      </c>
      <c r="V157" t="s">
        <v>6</v>
      </c>
      <c r="W157" t="s">
        <v>7</v>
      </c>
      <c r="X157" t="s">
        <v>593</v>
      </c>
      <c r="Y157">
        <v>54820578</v>
      </c>
      <c r="AA157">
        <v>9</v>
      </c>
      <c r="AB157">
        <v>42727</v>
      </c>
      <c r="AC157">
        <v>42727</v>
      </c>
      <c r="AD157">
        <v>0</v>
      </c>
      <c r="AE157">
        <v>100</v>
      </c>
      <c r="AF157">
        <v>2978</v>
      </c>
      <c r="AG157">
        <v>0</v>
      </c>
      <c r="AH157" t="s">
        <v>1213</v>
      </c>
      <c r="AI157" t="s">
        <v>10</v>
      </c>
    </row>
    <row r="158" spans="1:35" hidden="1" x14ac:dyDescent="0.25">
      <c r="A158">
        <v>21491</v>
      </c>
      <c r="B158" t="s">
        <v>2486</v>
      </c>
      <c r="C158" t="s">
        <v>1783</v>
      </c>
      <c r="D158">
        <v>2014</v>
      </c>
      <c r="E158" t="s">
        <v>1128</v>
      </c>
      <c r="F158" s="8">
        <v>42138</v>
      </c>
      <c r="G158" s="1">
        <v>0.33333333333333331</v>
      </c>
      <c r="H158">
        <v>137051</v>
      </c>
      <c r="I158" s="8">
        <v>42138</v>
      </c>
      <c r="J158" s="1">
        <v>0.75</v>
      </c>
      <c r="K158">
        <v>137051</v>
      </c>
      <c r="L158">
        <v>1</v>
      </c>
      <c r="M158" t="s">
        <v>2487</v>
      </c>
      <c r="O158" t="s">
        <v>15</v>
      </c>
      <c r="P158" t="s">
        <v>2488</v>
      </c>
      <c r="Q158">
        <v>30672386752</v>
      </c>
      <c r="R158" t="s">
        <v>2489</v>
      </c>
      <c r="S158" t="s">
        <v>5</v>
      </c>
      <c r="U158">
        <v>3300</v>
      </c>
      <c r="V158" t="s">
        <v>6</v>
      </c>
      <c r="W158" t="s">
        <v>7</v>
      </c>
      <c r="X158">
        <v>3755</v>
      </c>
      <c r="Y158">
        <v>15200468</v>
      </c>
      <c r="Z158" t="s">
        <v>1455</v>
      </c>
      <c r="AA158">
        <v>9</v>
      </c>
      <c r="AB158">
        <v>42727</v>
      </c>
      <c r="AC158">
        <v>132454</v>
      </c>
      <c r="AD158">
        <v>0</v>
      </c>
      <c r="AE158">
        <v>310</v>
      </c>
      <c r="AF158">
        <v>329797</v>
      </c>
      <c r="AG158">
        <v>158760</v>
      </c>
      <c r="AH158" t="s">
        <v>1213</v>
      </c>
      <c r="AI158" t="s">
        <v>101</v>
      </c>
    </row>
    <row r="159" spans="1:35" x14ac:dyDescent="0.25">
      <c r="A159">
        <v>21322</v>
      </c>
      <c r="B159" t="s">
        <v>1554</v>
      </c>
      <c r="C159" t="s">
        <v>1155</v>
      </c>
      <c r="D159">
        <v>2011</v>
      </c>
      <c r="E159" t="s">
        <v>1128</v>
      </c>
      <c r="F159" s="8">
        <v>42111</v>
      </c>
      <c r="G159" s="1">
        <v>0.52916666666666667</v>
      </c>
      <c r="H159">
        <v>30913</v>
      </c>
      <c r="I159" s="8">
        <v>42111</v>
      </c>
      <c r="J159" s="1">
        <v>0.52916666666666667</v>
      </c>
      <c r="K159">
        <v>30913</v>
      </c>
      <c r="L159">
        <v>1</v>
      </c>
      <c r="M159" t="s">
        <v>608</v>
      </c>
      <c r="O159" t="s">
        <v>15</v>
      </c>
      <c r="P159" t="s">
        <v>609</v>
      </c>
      <c r="Q159">
        <v>30709021296</v>
      </c>
      <c r="R159" t="s">
        <v>610</v>
      </c>
      <c r="S159" t="s">
        <v>5</v>
      </c>
      <c r="U159">
        <v>3300</v>
      </c>
      <c r="V159" t="s">
        <v>6</v>
      </c>
      <c r="W159" t="s">
        <v>7</v>
      </c>
      <c r="X159">
        <v>376</v>
      </c>
      <c r="Y159">
        <v>154516354</v>
      </c>
      <c r="AA159">
        <v>9</v>
      </c>
      <c r="AB159">
        <v>48471</v>
      </c>
      <c r="AC159">
        <v>96942</v>
      </c>
      <c r="AD159">
        <v>0</v>
      </c>
      <c r="AE159">
        <v>200</v>
      </c>
      <c r="AF159">
        <v>332961</v>
      </c>
      <c r="AG159">
        <v>0</v>
      </c>
      <c r="AH159" t="s">
        <v>1213</v>
      </c>
      <c r="AI159" t="s">
        <v>10</v>
      </c>
    </row>
    <row r="160" spans="1:35" x14ac:dyDescent="0.25">
      <c r="A160">
        <v>22000</v>
      </c>
      <c r="B160" t="s">
        <v>1554</v>
      </c>
      <c r="C160" t="s">
        <v>1155</v>
      </c>
      <c r="D160">
        <v>2011</v>
      </c>
      <c r="E160" t="s">
        <v>1128</v>
      </c>
      <c r="F160" s="8">
        <v>42214</v>
      </c>
      <c r="G160" s="1">
        <v>0.58333333333333337</v>
      </c>
      <c r="H160">
        <v>30913</v>
      </c>
      <c r="I160" s="8">
        <v>42214</v>
      </c>
      <c r="J160" s="1">
        <v>0.70833333333333337</v>
      </c>
      <c r="K160">
        <v>30913</v>
      </c>
      <c r="L160">
        <v>1</v>
      </c>
      <c r="M160" t="s">
        <v>613</v>
      </c>
      <c r="O160" t="s">
        <v>2</v>
      </c>
      <c r="P160" t="s">
        <v>614</v>
      </c>
      <c r="Q160">
        <v>7543155</v>
      </c>
      <c r="R160" t="s">
        <v>615</v>
      </c>
      <c r="S160" t="s">
        <v>5</v>
      </c>
      <c r="U160">
        <v>3300</v>
      </c>
      <c r="V160" t="s">
        <v>6</v>
      </c>
      <c r="W160" t="s">
        <v>7</v>
      </c>
      <c r="X160">
        <v>376</v>
      </c>
      <c r="Y160">
        <v>4438964</v>
      </c>
      <c r="Z160" t="s">
        <v>616</v>
      </c>
      <c r="AA160">
        <v>9</v>
      </c>
      <c r="AB160">
        <v>48471</v>
      </c>
      <c r="AC160">
        <v>96942</v>
      </c>
      <c r="AD160">
        <v>0</v>
      </c>
      <c r="AE160">
        <v>200</v>
      </c>
      <c r="AF160">
        <v>0</v>
      </c>
      <c r="AG160">
        <v>0</v>
      </c>
      <c r="AH160" t="s">
        <v>1213</v>
      </c>
      <c r="AI160" t="s">
        <v>10</v>
      </c>
    </row>
    <row r="161" spans="1:35" x14ac:dyDescent="0.25">
      <c r="A161">
        <v>21610</v>
      </c>
      <c r="B161" t="s">
        <v>1645</v>
      </c>
      <c r="C161" t="s">
        <v>1159</v>
      </c>
      <c r="D161">
        <v>2014</v>
      </c>
      <c r="E161" t="s">
        <v>1128</v>
      </c>
      <c r="F161" s="8">
        <v>42157</v>
      </c>
      <c r="G161" s="1">
        <v>0.38541666666666669</v>
      </c>
      <c r="H161">
        <v>9853</v>
      </c>
      <c r="I161" s="8">
        <v>42157</v>
      </c>
      <c r="J161" s="1">
        <v>0.54166666666666663</v>
      </c>
      <c r="K161">
        <v>9853</v>
      </c>
      <c r="L161">
        <v>1</v>
      </c>
      <c r="M161" t="s">
        <v>199</v>
      </c>
      <c r="O161" t="s">
        <v>15</v>
      </c>
      <c r="P161" t="s">
        <v>453</v>
      </c>
      <c r="Q161">
        <v>20100707501</v>
      </c>
      <c r="R161" t="s">
        <v>454</v>
      </c>
      <c r="S161" t="s">
        <v>5</v>
      </c>
      <c r="U161">
        <v>3300</v>
      </c>
      <c r="V161" t="s">
        <v>6</v>
      </c>
      <c r="W161" t="s">
        <v>7</v>
      </c>
      <c r="X161">
        <v>376</v>
      </c>
      <c r="Y161">
        <v>4436017</v>
      </c>
      <c r="Z161" t="s">
        <v>455</v>
      </c>
      <c r="AA161">
        <v>9</v>
      </c>
      <c r="AB161">
        <v>42727</v>
      </c>
      <c r="AC161">
        <v>64091</v>
      </c>
      <c r="AD161">
        <v>0</v>
      </c>
      <c r="AE161">
        <v>150</v>
      </c>
      <c r="AF161">
        <v>239316</v>
      </c>
      <c r="AG161">
        <v>0</v>
      </c>
      <c r="AH161" t="s">
        <v>1213</v>
      </c>
      <c r="AI161" t="s">
        <v>10</v>
      </c>
    </row>
    <row r="162" spans="1:35" hidden="1" x14ac:dyDescent="0.25">
      <c r="A162">
        <v>21358</v>
      </c>
      <c r="B162" t="s">
        <v>2035</v>
      </c>
      <c r="C162" t="s">
        <v>1783</v>
      </c>
      <c r="D162">
        <v>2014</v>
      </c>
      <c r="E162" t="s">
        <v>1128</v>
      </c>
      <c r="F162" s="8">
        <v>42117</v>
      </c>
      <c r="G162" s="1">
        <v>0.5</v>
      </c>
      <c r="H162">
        <v>38997</v>
      </c>
      <c r="I162" s="8">
        <v>42117</v>
      </c>
      <c r="J162" s="1">
        <v>0.72916666666666663</v>
      </c>
      <c r="K162">
        <v>38997</v>
      </c>
      <c r="L162">
        <v>1</v>
      </c>
      <c r="M162" t="s">
        <v>2551</v>
      </c>
      <c r="O162" t="s">
        <v>15</v>
      </c>
      <c r="P162" t="s">
        <v>2038</v>
      </c>
      <c r="Q162">
        <v>30607086989</v>
      </c>
      <c r="R162" t="s">
        <v>2039</v>
      </c>
      <c r="S162" t="s">
        <v>5</v>
      </c>
      <c r="U162">
        <v>3300</v>
      </c>
      <c r="V162" t="s">
        <v>6</v>
      </c>
      <c r="W162" t="s">
        <v>7</v>
      </c>
      <c r="X162">
        <v>376</v>
      </c>
      <c r="Y162">
        <v>154681730</v>
      </c>
      <c r="AA162">
        <v>9</v>
      </c>
      <c r="AB162">
        <v>42727</v>
      </c>
      <c r="AC162">
        <v>55545</v>
      </c>
      <c r="AD162">
        <v>0</v>
      </c>
      <c r="AE162">
        <v>130</v>
      </c>
      <c r="AF162">
        <v>61510</v>
      </c>
      <c r="AG162">
        <v>0</v>
      </c>
      <c r="AH162" t="s">
        <v>1213</v>
      </c>
      <c r="AI162" t="s">
        <v>101</v>
      </c>
    </row>
    <row r="163" spans="1:35" x14ac:dyDescent="0.25">
      <c r="A163">
        <v>21123</v>
      </c>
      <c r="B163" t="s">
        <v>1490</v>
      </c>
      <c r="C163" t="s">
        <v>1145</v>
      </c>
      <c r="D163">
        <v>2014</v>
      </c>
      <c r="E163" t="s">
        <v>1128</v>
      </c>
      <c r="F163" s="8">
        <v>42080</v>
      </c>
      <c r="G163" s="1">
        <v>0.33333333333333331</v>
      </c>
      <c r="H163">
        <v>7811</v>
      </c>
      <c r="I163" s="8">
        <v>42080</v>
      </c>
      <c r="J163" s="1">
        <v>0.70833333333333337</v>
      </c>
      <c r="K163">
        <v>7811</v>
      </c>
      <c r="L163">
        <v>1</v>
      </c>
      <c r="M163" t="s">
        <v>745</v>
      </c>
      <c r="O163" t="s">
        <v>2</v>
      </c>
      <c r="P163" t="s">
        <v>739</v>
      </c>
      <c r="Q163">
        <v>32165498</v>
      </c>
      <c r="R163" t="s">
        <v>1491</v>
      </c>
      <c r="S163" t="s">
        <v>5</v>
      </c>
      <c r="U163">
        <v>3300</v>
      </c>
      <c r="V163" t="s">
        <v>6</v>
      </c>
      <c r="W163" t="s">
        <v>7</v>
      </c>
      <c r="X163">
        <v>376</v>
      </c>
      <c r="Y163">
        <v>154664203</v>
      </c>
      <c r="AA163">
        <v>9</v>
      </c>
      <c r="AB163">
        <v>42727</v>
      </c>
      <c r="AC163">
        <v>119636</v>
      </c>
      <c r="AD163">
        <v>45793</v>
      </c>
      <c r="AE163">
        <v>280</v>
      </c>
      <c r="AF163">
        <v>1808962</v>
      </c>
      <c r="AG163">
        <v>0</v>
      </c>
      <c r="AH163" t="s">
        <v>1213</v>
      </c>
      <c r="AI163" t="s">
        <v>10</v>
      </c>
    </row>
    <row r="164" spans="1:35" x14ac:dyDescent="0.25">
      <c r="A164">
        <v>21002</v>
      </c>
      <c r="B164" t="s">
        <v>1490</v>
      </c>
      <c r="C164" t="s">
        <v>1145</v>
      </c>
      <c r="D164">
        <v>2014</v>
      </c>
      <c r="E164" t="s">
        <v>1128</v>
      </c>
      <c r="F164" s="8">
        <v>42065</v>
      </c>
      <c r="G164" s="1">
        <v>0.34375</v>
      </c>
      <c r="H164">
        <v>7811</v>
      </c>
      <c r="I164" s="8">
        <v>42065</v>
      </c>
      <c r="J164" s="1">
        <v>0.54166666666666663</v>
      </c>
      <c r="K164">
        <v>7811</v>
      </c>
      <c r="L164">
        <v>1</v>
      </c>
      <c r="M164" t="s">
        <v>742</v>
      </c>
      <c r="O164" t="s">
        <v>2</v>
      </c>
      <c r="P164" t="s">
        <v>739</v>
      </c>
      <c r="Q164">
        <v>32165498</v>
      </c>
      <c r="R164" t="s">
        <v>1491</v>
      </c>
      <c r="S164" t="s">
        <v>5</v>
      </c>
      <c r="U164">
        <v>3300</v>
      </c>
      <c r="V164" t="s">
        <v>6</v>
      </c>
      <c r="W164" t="s">
        <v>7</v>
      </c>
      <c r="X164">
        <v>376</v>
      </c>
      <c r="Y164">
        <v>154664203</v>
      </c>
      <c r="AA164">
        <v>9</v>
      </c>
      <c r="AB164">
        <v>42727</v>
      </c>
      <c r="AC164">
        <v>47000</v>
      </c>
      <c r="AD164">
        <v>0</v>
      </c>
      <c r="AE164">
        <v>110</v>
      </c>
      <c r="AF164">
        <v>0</v>
      </c>
      <c r="AG164">
        <v>0</v>
      </c>
      <c r="AH164" t="s">
        <v>1213</v>
      </c>
      <c r="AI164" t="s">
        <v>10</v>
      </c>
    </row>
    <row r="165" spans="1:35" x14ac:dyDescent="0.25">
      <c r="A165">
        <v>21392</v>
      </c>
      <c r="B165" t="s">
        <v>1490</v>
      </c>
      <c r="C165" t="s">
        <v>1145</v>
      </c>
      <c r="D165">
        <v>2014</v>
      </c>
      <c r="E165" t="s">
        <v>1128</v>
      </c>
      <c r="F165" s="8">
        <v>42122</v>
      </c>
      <c r="G165" s="1">
        <v>0.44097222222222227</v>
      </c>
      <c r="H165">
        <v>7811</v>
      </c>
      <c r="I165" s="8">
        <v>42122</v>
      </c>
      <c r="J165" s="1">
        <v>0.69097222222222221</v>
      </c>
      <c r="K165">
        <v>7811</v>
      </c>
      <c r="L165">
        <v>1</v>
      </c>
      <c r="M165" t="s">
        <v>346</v>
      </c>
      <c r="O165" t="s">
        <v>2</v>
      </c>
      <c r="P165" t="s">
        <v>739</v>
      </c>
      <c r="Q165">
        <v>32165498</v>
      </c>
      <c r="R165" t="s">
        <v>1491</v>
      </c>
      <c r="S165" t="s">
        <v>5</v>
      </c>
      <c r="U165">
        <v>3300</v>
      </c>
      <c r="V165" t="s">
        <v>6</v>
      </c>
      <c r="W165" t="s">
        <v>7</v>
      </c>
      <c r="X165">
        <v>376</v>
      </c>
      <c r="Y165">
        <v>154664203</v>
      </c>
      <c r="AA165">
        <v>9</v>
      </c>
      <c r="AB165">
        <v>48471</v>
      </c>
      <c r="AC165">
        <v>135719</v>
      </c>
      <c r="AD165">
        <v>0</v>
      </c>
      <c r="AE165">
        <v>280</v>
      </c>
      <c r="AF165">
        <v>336315</v>
      </c>
      <c r="AG165">
        <v>0</v>
      </c>
      <c r="AH165" t="s">
        <v>1213</v>
      </c>
      <c r="AI165" t="s">
        <v>10</v>
      </c>
    </row>
    <row r="166" spans="1:35" x14ac:dyDescent="0.25">
      <c r="A166">
        <v>21122</v>
      </c>
      <c r="B166" t="s">
        <v>1490</v>
      </c>
      <c r="C166" t="s">
        <v>1145</v>
      </c>
      <c r="D166">
        <v>2014</v>
      </c>
      <c r="E166" t="s">
        <v>1128</v>
      </c>
      <c r="F166" s="8">
        <v>42079</v>
      </c>
      <c r="G166" s="1">
        <v>0.33333333333333331</v>
      </c>
      <c r="H166">
        <v>7811</v>
      </c>
      <c r="I166" s="8">
        <v>42079</v>
      </c>
      <c r="J166" s="1">
        <v>0.70833333333333337</v>
      </c>
      <c r="K166">
        <v>7811</v>
      </c>
      <c r="L166">
        <v>1</v>
      </c>
      <c r="M166" t="s">
        <v>738</v>
      </c>
      <c r="O166" t="s">
        <v>2</v>
      </c>
      <c r="P166" t="s">
        <v>739</v>
      </c>
      <c r="Q166">
        <v>32165498</v>
      </c>
      <c r="R166" t="s">
        <v>1491</v>
      </c>
      <c r="S166" t="s">
        <v>5</v>
      </c>
      <c r="U166">
        <v>3300</v>
      </c>
      <c r="V166" t="s">
        <v>6</v>
      </c>
      <c r="W166" t="s">
        <v>7</v>
      </c>
      <c r="X166">
        <v>376</v>
      </c>
      <c r="Y166">
        <v>154664203</v>
      </c>
      <c r="AA166">
        <v>9</v>
      </c>
      <c r="AB166">
        <v>42727</v>
      </c>
      <c r="AC166">
        <v>119636</v>
      </c>
      <c r="AD166">
        <v>0</v>
      </c>
      <c r="AE166">
        <v>280</v>
      </c>
      <c r="AF166">
        <v>0</v>
      </c>
      <c r="AG166">
        <v>0</v>
      </c>
      <c r="AH166" t="s">
        <v>1213</v>
      </c>
      <c r="AI166" t="s">
        <v>10</v>
      </c>
    </row>
    <row r="167" spans="1:35" x14ac:dyDescent="0.25">
      <c r="A167">
        <v>21451</v>
      </c>
      <c r="B167" t="s">
        <v>1504</v>
      </c>
      <c r="C167" t="s">
        <v>1147</v>
      </c>
      <c r="D167">
        <v>2011</v>
      </c>
      <c r="E167" t="s">
        <v>1128</v>
      </c>
      <c r="F167" s="8">
        <v>42130</v>
      </c>
      <c r="G167" s="1">
        <v>0.58333333333333337</v>
      </c>
      <c r="H167">
        <v>87581</v>
      </c>
      <c r="I167" s="8">
        <v>42130</v>
      </c>
      <c r="J167" s="1">
        <v>0.70833333333333337</v>
      </c>
      <c r="K167">
        <v>87581</v>
      </c>
      <c r="L167">
        <v>1</v>
      </c>
      <c r="M167" t="s">
        <v>733</v>
      </c>
      <c r="O167" t="s">
        <v>2</v>
      </c>
      <c r="P167" t="s">
        <v>734</v>
      </c>
      <c r="Q167">
        <v>93921581</v>
      </c>
      <c r="R167" t="s">
        <v>735</v>
      </c>
      <c r="S167" t="s">
        <v>5</v>
      </c>
      <c r="U167">
        <v>3300</v>
      </c>
      <c r="V167" t="s">
        <v>6</v>
      </c>
      <c r="W167" t="s">
        <v>7</v>
      </c>
      <c r="X167">
        <v>376</v>
      </c>
      <c r="Y167">
        <v>154290120</v>
      </c>
      <c r="AA167">
        <v>9</v>
      </c>
      <c r="AB167">
        <v>48471</v>
      </c>
      <c r="AC167">
        <v>24236</v>
      </c>
      <c r="AD167">
        <v>393719</v>
      </c>
      <c r="AE167">
        <v>50</v>
      </c>
      <c r="AF167">
        <v>1502674</v>
      </c>
      <c r="AG167">
        <v>0</v>
      </c>
      <c r="AH167" t="s">
        <v>1213</v>
      </c>
      <c r="AI167" t="s">
        <v>10</v>
      </c>
    </row>
    <row r="168" spans="1:35" x14ac:dyDescent="0.25">
      <c r="A168">
        <v>21101</v>
      </c>
      <c r="B168" t="s">
        <v>1487</v>
      </c>
      <c r="C168" t="s">
        <v>1145</v>
      </c>
      <c r="D168">
        <v>2014</v>
      </c>
      <c r="E168" t="s">
        <v>1128</v>
      </c>
      <c r="F168" s="8">
        <v>42076</v>
      </c>
      <c r="G168" s="1">
        <v>0.33333333333333331</v>
      </c>
      <c r="H168">
        <v>24628</v>
      </c>
      <c r="I168" s="8">
        <v>42076</v>
      </c>
      <c r="J168" s="1">
        <v>0.54166666666666663</v>
      </c>
      <c r="K168">
        <v>24628</v>
      </c>
      <c r="L168">
        <v>1</v>
      </c>
      <c r="M168" t="s">
        <v>76</v>
      </c>
      <c r="O168" t="s">
        <v>15</v>
      </c>
      <c r="P168" t="s">
        <v>535</v>
      </c>
      <c r="Q168">
        <v>30568711420</v>
      </c>
      <c r="R168" t="s">
        <v>536</v>
      </c>
      <c r="S168" t="s">
        <v>5</v>
      </c>
      <c r="U168">
        <v>3300</v>
      </c>
      <c r="V168" t="s">
        <v>6</v>
      </c>
      <c r="W168" t="s">
        <v>7</v>
      </c>
      <c r="X168">
        <v>376</v>
      </c>
      <c r="Y168">
        <v>154640168</v>
      </c>
      <c r="AA168">
        <v>9</v>
      </c>
      <c r="AB168">
        <v>48471</v>
      </c>
      <c r="AC168">
        <v>67859</v>
      </c>
      <c r="AD168">
        <v>0</v>
      </c>
      <c r="AE168">
        <v>140</v>
      </c>
      <c r="AF168">
        <v>356878</v>
      </c>
      <c r="AG168">
        <v>0</v>
      </c>
      <c r="AH168" t="s">
        <v>1213</v>
      </c>
      <c r="AI168" t="s">
        <v>10</v>
      </c>
    </row>
    <row r="169" spans="1:35" hidden="1" x14ac:dyDescent="0.25">
      <c r="A169">
        <v>21955</v>
      </c>
      <c r="B169" t="s">
        <v>2035</v>
      </c>
      <c r="C169" t="s">
        <v>1783</v>
      </c>
      <c r="D169">
        <v>2014</v>
      </c>
      <c r="E169" t="s">
        <v>1128</v>
      </c>
      <c r="F169" s="8">
        <v>42205</v>
      </c>
      <c r="G169" s="1">
        <v>0.33333333333333331</v>
      </c>
      <c r="H169">
        <v>38997</v>
      </c>
      <c r="I169" s="8">
        <v>42207</v>
      </c>
      <c r="J169" s="1">
        <v>0.75</v>
      </c>
      <c r="K169">
        <v>38997</v>
      </c>
      <c r="L169">
        <v>1</v>
      </c>
      <c r="M169" t="s">
        <v>3200</v>
      </c>
      <c r="N169" t="s">
        <v>3201</v>
      </c>
      <c r="O169" t="s">
        <v>15</v>
      </c>
      <c r="P169" t="s">
        <v>2038</v>
      </c>
      <c r="Q169">
        <v>30607086989</v>
      </c>
      <c r="R169" t="s">
        <v>2039</v>
      </c>
      <c r="S169" t="s">
        <v>5</v>
      </c>
      <c r="U169">
        <v>3300</v>
      </c>
      <c r="V169" t="s">
        <v>6</v>
      </c>
      <c r="W169" t="s">
        <v>7</v>
      </c>
      <c r="X169">
        <v>376</v>
      </c>
      <c r="Y169">
        <v>154681730</v>
      </c>
      <c r="AA169">
        <v>9</v>
      </c>
      <c r="AB169">
        <v>42727</v>
      </c>
      <c r="AC169">
        <v>243544</v>
      </c>
      <c r="AD169">
        <v>0</v>
      </c>
      <c r="AE169">
        <v>570</v>
      </c>
      <c r="AF169">
        <v>1216516</v>
      </c>
      <c r="AG169">
        <v>158760</v>
      </c>
      <c r="AH169" t="s">
        <v>1213</v>
      </c>
      <c r="AI169" t="s">
        <v>101</v>
      </c>
    </row>
    <row r="170" spans="1:35" x14ac:dyDescent="0.25">
      <c r="A170">
        <v>21930</v>
      </c>
      <c r="B170" t="s">
        <v>1587</v>
      </c>
      <c r="C170" t="s">
        <v>1161</v>
      </c>
      <c r="D170">
        <v>2015</v>
      </c>
      <c r="E170" t="s">
        <v>1128</v>
      </c>
      <c r="F170" s="8">
        <v>42201</v>
      </c>
      <c r="G170" s="1">
        <v>0.40625</v>
      </c>
      <c r="H170">
        <v>15286</v>
      </c>
      <c r="I170" s="8">
        <v>42201</v>
      </c>
      <c r="J170" s="1">
        <v>0.66666666666666663</v>
      </c>
      <c r="K170">
        <v>15286</v>
      </c>
      <c r="L170">
        <v>1</v>
      </c>
      <c r="M170" t="s">
        <v>76</v>
      </c>
      <c r="O170" t="s">
        <v>15</v>
      </c>
      <c r="P170" t="s">
        <v>1084</v>
      </c>
      <c r="Q170">
        <v>20079724557</v>
      </c>
      <c r="R170" t="s">
        <v>1085</v>
      </c>
      <c r="S170" t="s">
        <v>5</v>
      </c>
      <c r="U170">
        <v>3300</v>
      </c>
      <c r="V170" t="s">
        <v>6</v>
      </c>
      <c r="W170" t="s">
        <v>7</v>
      </c>
      <c r="X170">
        <v>376</v>
      </c>
      <c r="Y170">
        <v>154396196</v>
      </c>
      <c r="Z170" t="s">
        <v>1086</v>
      </c>
      <c r="AA170">
        <v>9</v>
      </c>
      <c r="AB170">
        <v>48471</v>
      </c>
      <c r="AC170">
        <v>111483</v>
      </c>
      <c r="AD170">
        <v>0</v>
      </c>
      <c r="AE170">
        <v>230</v>
      </c>
      <c r="AF170">
        <v>279756</v>
      </c>
      <c r="AG170">
        <v>0</v>
      </c>
      <c r="AH170" t="s">
        <v>1213</v>
      </c>
      <c r="AI170" t="s">
        <v>10</v>
      </c>
    </row>
    <row r="171" spans="1:35" hidden="1" x14ac:dyDescent="0.25">
      <c r="A171">
        <v>21005</v>
      </c>
      <c r="B171" t="s">
        <v>1782</v>
      </c>
      <c r="C171" t="s">
        <v>1783</v>
      </c>
      <c r="D171">
        <v>2014</v>
      </c>
      <c r="E171" t="s">
        <v>1128</v>
      </c>
      <c r="F171" s="8">
        <v>42072</v>
      </c>
      <c r="G171" s="1">
        <v>0.33333333333333331</v>
      </c>
      <c r="H171">
        <v>69261</v>
      </c>
      <c r="I171" s="8">
        <v>42072</v>
      </c>
      <c r="J171" s="1">
        <v>0.75</v>
      </c>
      <c r="K171">
        <v>69261</v>
      </c>
      <c r="L171">
        <v>1</v>
      </c>
      <c r="M171" t="s">
        <v>2820</v>
      </c>
      <c r="O171" t="s">
        <v>15</v>
      </c>
      <c r="P171" t="s">
        <v>1787</v>
      </c>
      <c r="Q171">
        <v>20326117456</v>
      </c>
      <c r="R171" t="s">
        <v>1788</v>
      </c>
      <c r="S171" t="s">
        <v>5</v>
      </c>
      <c r="U171">
        <v>3300</v>
      </c>
      <c r="V171" t="s">
        <v>6</v>
      </c>
      <c r="W171" t="s">
        <v>7</v>
      </c>
      <c r="X171">
        <v>3751</v>
      </c>
      <c r="Y171">
        <v>15405140</v>
      </c>
      <c r="Z171" t="s">
        <v>1455</v>
      </c>
      <c r="AA171">
        <v>9</v>
      </c>
      <c r="AB171">
        <v>42727</v>
      </c>
      <c r="AC171">
        <v>183726</v>
      </c>
      <c r="AD171">
        <v>0</v>
      </c>
      <c r="AE171">
        <v>430</v>
      </c>
      <c r="AF171">
        <v>335131</v>
      </c>
      <c r="AG171">
        <v>158760</v>
      </c>
      <c r="AH171" t="s">
        <v>1213</v>
      </c>
      <c r="AI171" t="s">
        <v>101</v>
      </c>
    </row>
    <row r="172" spans="1:35" hidden="1" x14ac:dyDescent="0.25">
      <c r="A172">
        <v>21479</v>
      </c>
      <c r="B172" t="s">
        <v>3202</v>
      </c>
      <c r="C172" t="s">
        <v>1837</v>
      </c>
      <c r="D172">
        <v>2015</v>
      </c>
      <c r="E172" t="s">
        <v>1128</v>
      </c>
      <c r="F172" s="8">
        <v>42136</v>
      </c>
      <c r="G172" s="1">
        <v>0.71111111111111114</v>
      </c>
      <c r="H172">
        <v>0</v>
      </c>
      <c r="I172" s="8">
        <v>42136</v>
      </c>
      <c r="J172" s="1">
        <v>0.71111111111111114</v>
      </c>
      <c r="K172">
        <v>0</v>
      </c>
      <c r="L172">
        <v>1</v>
      </c>
      <c r="M172" t="s">
        <v>3203</v>
      </c>
      <c r="O172" t="s">
        <v>15</v>
      </c>
      <c r="P172" t="s">
        <v>2135</v>
      </c>
      <c r="Q172">
        <v>30571968734</v>
      </c>
      <c r="R172" t="s">
        <v>2136</v>
      </c>
      <c r="S172" t="s">
        <v>5</v>
      </c>
      <c r="U172">
        <v>3300</v>
      </c>
      <c r="V172" t="s">
        <v>6</v>
      </c>
      <c r="W172" t="s">
        <v>7</v>
      </c>
      <c r="X172">
        <v>376</v>
      </c>
      <c r="Y172">
        <v>4402013</v>
      </c>
      <c r="AA172">
        <v>9</v>
      </c>
      <c r="AB172">
        <v>42727</v>
      </c>
      <c r="AC172">
        <v>170908</v>
      </c>
      <c r="AD172">
        <v>0</v>
      </c>
      <c r="AE172">
        <v>400</v>
      </c>
      <c r="AF172">
        <v>0</v>
      </c>
      <c r="AG172">
        <v>0</v>
      </c>
      <c r="AH172" t="s">
        <v>1213</v>
      </c>
      <c r="AI172" t="s">
        <v>1841</v>
      </c>
    </row>
    <row r="173" spans="1:35" x14ac:dyDescent="0.25">
      <c r="A173">
        <v>21340</v>
      </c>
      <c r="B173" t="s">
        <v>1479</v>
      </c>
      <c r="C173" t="s">
        <v>1145</v>
      </c>
      <c r="D173">
        <v>2011</v>
      </c>
      <c r="E173" t="s">
        <v>1128</v>
      </c>
      <c r="F173" s="8">
        <v>42115</v>
      </c>
      <c r="G173" s="1">
        <v>0.48055555555555557</v>
      </c>
      <c r="H173">
        <v>26073</v>
      </c>
      <c r="I173" s="8">
        <v>42115</v>
      </c>
      <c r="J173" s="1">
        <v>0.75</v>
      </c>
      <c r="K173">
        <v>26073</v>
      </c>
      <c r="L173">
        <v>1</v>
      </c>
      <c r="M173" t="s">
        <v>524</v>
      </c>
      <c r="O173" t="s">
        <v>15</v>
      </c>
      <c r="P173" t="s">
        <v>525</v>
      </c>
      <c r="Q173">
        <v>33672410199</v>
      </c>
      <c r="R173" t="s">
        <v>526</v>
      </c>
      <c r="S173" t="s">
        <v>5</v>
      </c>
      <c r="U173">
        <v>3300</v>
      </c>
      <c r="V173" t="s">
        <v>6</v>
      </c>
      <c r="W173" t="s">
        <v>7</v>
      </c>
      <c r="X173">
        <v>376</v>
      </c>
      <c r="Y173">
        <v>4468100</v>
      </c>
      <c r="Z173" t="s">
        <v>527</v>
      </c>
      <c r="AA173">
        <v>9</v>
      </c>
      <c r="AB173">
        <v>48471</v>
      </c>
      <c r="AC173">
        <v>48471</v>
      </c>
      <c r="AD173">
        <v>0</v>
      </c>
      <c r="AE173">
        <v>100</v>
      </c>
      <c r="AF173">
        <v>454701</v>
      </c>
      <c r="AG173">
        <v>0</v>
      </c>
      <c r="AH173" t="s">
        <v>1213</v>
      </c>
      <c r="AI173" t="s">
        <v>10</v>
      </c>
    </row>
    <row r="174" spans="1:35" hidden="1" x14ac:dyDescent="0.25">
      <c r="A174">
        <v>21428</v>
      </c>
      <c r="B174" t="s">
        <v>3204</v>
      </c>
      <c r="C174">
        <v>1720</v>
      </c>
      <c r="D174">
        <v>2015</v>
      </c>
      <c r="E174" t="s">
        <v>1128</v>
      </c>
      <c r="F174" s="8">
        <v>42128</v>
      </c>
      <c r="G174" s="1">
        <v>0.33333333333333331</v>
      </c>
      <c r="H174">
        <v>14979</v>
      </c>
      <c r="I174" s="8">
        <v>42128</v>
      </c>
      <c r="J174" s="1">
        <v>0.66666666666666663</v>
      </c>
      <c r="K174">
        <v>14979</v>
      </c>
      <c r="L174">
        <v>1</v>
      </c>
      <c r="M174" t="s">
        <v>76</v>
      </c>
      <c r="O174" t="s">
        <v>15</v>
      </c>
      <c r="P174" t="s">
        <v>3205</v>
      </c>
      <c r="Q174">
        <v>27203389448</v>
      </c>
      <c r="R174" t="s">
        <v>3206</v>
      </c>
      <c r="S174" t="s">
        <v>5</v>
      </c>
      <c r="U174">
        <v>3300</v>
      </c>
      <c r="V174" t="s">
        <v>6</v>
      </c>
      <c r="W174" t="s">
        <v>7</v>
      </c>
      <c r="X174">
        <v>376</v>
      </c>
      <c r="Y174">
        <v>4450591</v>
      </c>
      <c r="Z174" t="s">
        <v>3207</v>
      </c>
      <c r="AA174">
        <v>9</v>
      </c>
      <c r="AB174">
        <v>42727</v>
      </c>
      <c r="AC174">
        <v>136726</v>
      </c>
      <c r="AD174">
        <v>0</v>
      </c>
      <c r="AE174">
        <v>320</v>
      </c>
      <c r="AF174">
        <v>153872</v>
      </c>
      <c r="AG174">
        <v>121845</v>
      </c>
      <c r="AH174" t="s">
        <v>1213</v>
      </c>
      <c r="AI174" t="s">
        <v>101</v>
      </c>
    </row>
    <row r="175" spans="1:35" hidden="1" x14ac:dyDescent="0.25">
      <c r="A175">
        <v>21645</v>
      </c>
      <c r="B175" t="s">
        <v>2319</v>
      </c>
      <c r="C175" t="s">
        <v>2150</v>
      </c>
      <c r="D175">
        <v>2014</v>
      </c>
      <c r="E175" t="s">
        <v>1128</v>
      </c>
      <c r="F175" s="8">
        <v>42160</v>
      </c>
      <c r="G175" s="1">
        <v>0.375</v>
      </c>
      <c r="H175">
        <v>37629</v>
      </c>
      <c r="I175" s="8">
        <v>42160</v>
      </c>
      <c r="J175" s="1">
        <v>0.66666666666666663</v>
      </c>
      <c r="K175">
        <v>37629</v>
      </c>
      <c r="L175">
        <v>1</v>
      </c>
      <c r="M175" t="s">
        <v>76</v>
      </c>
      <c r="O175" t="s">
        <v>15</v>
      </c>
      <c r="P175" t="s">
        <v>2320</v>
      </c>
      <c r="Q175">
        <v>30712031782</v>
      </c>
      <c r="R175" t="s">
        <v>2321</v>
      </c>
      <c r="S175" t="s">
        <v>5</v>
      </c>
      <c r="U175">
        <v>3300</v>
      </c>
      <c r="V175" t="s">
        <v>6</v>
      </c>
      <c r="W175" t="s">
        <v>7</v>
      </c>
      <c r="X175">
        <v>376</v>
      </c>
      <c r="Y175">
        <v>4430044</v>
      </c>
      <c r="Z175" t="s">
        <v>2322</v>
      </c>
      <c r="AA175">
        <v>9</v>
      </c>
      <c r="AB175">
        <v>42727</v>
      </c>
      <c r="AC175">
        <v>85454</v>
      </c>
      <c r="AD175">
        <v>0</v>
      </c>
      <c r="AE175">
        <v>200</v>
      </c>
      <c r="AF175">
        <v>459479</v>
      </c>
      <c r="AG175">
        <v>0</v>
      </c>
      <c r="AH175" t="s">
        <v>1213</v>
      </c>
      <c r="AI175" t="s">
        <v>1722</v>
      </c>
    </row>
    <row r="176" spans="1:35" hidden="1" x14ac:dyDescent="0.25">
      <c r="A176">
        <v>21866</v>
      </c>
      <c r="B176" t="s">
        <v>1870</v>
      </c>
      <c r="C176" t="s">
        <v>1741</v>
      </c>
      <c r="D176">
        <v>2014</v>
      </c>
      <c r="E176" t="s">
        <v>1128</v>
      </c>
      <c r="F176" s="8">
        <v>42192</v>
      </c>
      <c r="G176" s="1">
        <v>0.35416666666666669</v>
      </c>
      <c r="H176">
        <v>33025</v>
      </c>
      <c r="I176" s="8">
        <v>42192</v>
      </c>
      <c r="J176" s="1">
        <v>0.72916666666666663</v>
      </c>
      <c r="K176">
        <v>33025</v>
      </c>
      <c r="L176">
        <v>1</v>
      </c>
      <c r="M176" t="s">
        <v>3208</v>
      </c>
      <c r="O176" t="s">
        <v>15</v>
      </c>
      <c r="P176" t="s">
        <v>1872</v>
      </c>
      <c r="Q176">
        <v>20230720984</v>
      </c>
      <c r="R176" t="s">
        <v>1873</v>
      </c>
      <c r="S176" t="s">
        <v>5</v>
      </c>
      <c r="U176">
        <v>3300</v>
      </c>
      <c r="V176" t="s">
        <v>6</v>
      </c>
      <c r="W176" t="s">
        <v>7</v>
      </c>
      <c r="X176">
        <v>3764</v>
      </c>
      <c r="Y176">
        <v>15688760</v>
      </c>
      <c r="Z176" t="s">
        <v>1455</v>
      </c>
      <c r="AA176">
        <v>9</v>
      </c>
      <c r="AB176">
        <v>42727</v>
      </c>
      <c r="AC176">
        <v>140999</v>
      </c>
      <c r="AD176">
        <v>0</v>
      </c>
      <c r="AE176">
        <v>330</v>
      </c>
      <c r="AF176">
        <v>1105507</v>
      </c>
      <c r="AG176">
        <v>0</v>
      </c>
      <c r="AH176" t="s">
        <v>1213</v>
      </c>
      <c r="AI176" t="s">
        <v>1722</v>
      </c>
    </row>
    <row r="177" spans="1:35" hidden="1" x14ac:dyDescent="0.25">
      <c r="A177">
        <v>21121</v>
      </c>
      <c r="B177" t="s">
        <v>1870</v>
      </c>
      <c r="C177" t="s">
        <v>1741</v>
      </c>
      <c r="D177">
        <v>2014</v>
      </c>
      <c r="E177" t="s">
        <v>1128</v>
      </c>
      <c r="F177" s="8">
        <v>42082</v>
      </c>
      <c r="G177" s="1">
        <v>0.33333333333333331</v>
      </c>
      <c r="H177">
        <v>33025</v>
      </c>
      <c r="I177" s="8">
        <v>42082</v>
      </c>
      <c r="J177" s="1">
        <v>0.54166666666666663</v>
      </c>
      <c r="K177">
        <v>33025</v>
      </c>
      <c r="L177">
        <v>1</v>
      </c>
      <c r="M177" t="s">
        <v>2750</v>
      </c>
      <c r="O177" t="s">
        <v>15</v>
      </c>
      <c r="P177" t="s">
        <v>1872</v>
      </c>
      <c r="Q177">
        <v>20230720984</v>
      </c>
      <c r="R177" t="s">
        <v>1873</v>
      </c>
      <c r="S177" t="s">
        <v>5</v>
      </c>
      <c r="U177">
        <v>3300</v>
      </c>
      <c r="V177" t="s">
        <v>6</v>
      </c>
      <c r="W177" t="s">
        <v>7</v>
      </c>
      <c r="X177">
        <v>3764</v>
      </c>
      <c r="Y177">
        <v>15688760</v>
      </c>
      <c r="Z177" t="s">
        <v>1455</v>
      </c>
      <c r="AA177">
        <v>9</v>
      </c>
      <c r="AB177">
        <v>42727</v>
      </c>
      <c r="AC177">
        <v>119636</v>
      </c>
      <c r="AD177">
        <v>0</v>
      </c>
      <c r="AE177">
        <v>280</v>
      </c>
      <c r="AF177">
        <v>215234</v>
      </c>
      <c r="AG177">
        <v>141456</v>
      </c>
      <c r="AH177" t="s">
        <v>1213</v>
      </c>
      <c r="AI177" t="s">
        <v>1722</v>
      </c>
    </row>
    <row r="178" spans="1:35" hidden="1" x14ac:dyDescent="0.25">
      <c r="A178">
        <v>21574</v>
      </c>
      <c r="B178" t="s">
        <v>1870</v>
      </c>
      <c r="C178" t="s">
        <v>1741</v>
      </c>
      <c r="D178">
        <v>2014</v>
      </c>
      <c r="E178" t="s">
        <v>1128</v>
      </c>
      <c r="F178" s="8">
        <v>42152</v>
      </c>
      <c r="G178" s="1">
        <v>0.41666666666666669</v>
      </c>
      <c r="H178">
        <v>33025</v>
      </c>
      <c r="I178" s="8">
        <v>42152</v>
      </c>
      <c r="J178" s="1">
        <v>0.54166666666666663</v>
      </c>
      <c r="K178">
        <v>33025</v>
      </c>
      <c r="L178">
        <v>1</v>
      </c>
      <c r="M178" t="s">
        <v>2402</v>
      </c>
      <c r="O178" t="s">
        <v>15</v>
      </c>
      <c r="P178" t="s">
        <v>1872</v>
      </c>
      <c r="Q178">
        <v>20230720984</v>
      </c>
      <c r="R178" t="s">
        <v>1873</v>
      </c>
      <c r="S178" t="s">
        <v>5</v>
      </c>
      <c r="U178">
        <v>3300</v>
      </c>
      <c r="V178" t="s">
        <v>6</v>
      </c>
      <c r="W178" t="s">
        <v>7</v>
      </c>
      <c r="X178">
        <v>3764</v>
      </c>
      <c r="Y178">
        <v>15688760</v>
      </c>
      <c r="Z178" t="s">
        <v>1455</v>
      </c>
      <c r="AA178">
        <v>9</v>
      </c>
      <c r="AB178">
        <v>42727</v>
      </c>
      <c r="AC178">
        <v>12818</v>
      </c>
      <c r="AD178">
        <v>0</v>
      </c>
      <c r="AE178">
        <v>30</v>
      </c>
      <c r="AF178">
        <v>186610</v>
      </c>
      <c r="AG178">
        <v>0</v>
      </c>
      <c r="AH178" t="s">
        <v>1213</v>
      </c>
      <c r="AI178" t="s">
        <v>1722</v>
      </c>
    </row>
    <row r="179" spans="1:35" hidden="1" x14ac:dyDescent="0.25">
      <c r="A179">
        <v>21875</v>
      </c>
      <c r="B179" t="s">
        <v>3209</v>
      </c>
      <c r="C179" t="s">
        <v>2041</v>
      </c>
      <c r="D179">
        <v>2014</v>
      </c>
      <c r="E179" t="s">
        <v>1128</v>
      </c>
      <c r="F179" s="8">
        <v>42186</v>
      </c>
      <c r="G179" s="1">
        <v>0.35416666666666669</v>
      </c>
      <c r="H179">
        <v>32026</v>
      </c>
      <c r="I179" s="8">
        <v>42193</v>
      </c>
      <c r="J179" s="1">
        <v>0.5</v>
      </c>
      <c r="K179">
        <v>32026</v>
      </c>
      <c r="L179">
        <v>1</v>
      </c>
      <c r="M179" t="s">
        <v>2173</v>
      </c>
      <c r="O179" t="s">
        <v>15</v>
      </c>
      <c r="P179" t="s">
        <v>2674</v>
      </c>
      <c r="Q179">
        <v>30712275533</v>
      </c>
      <c r="R179" t="s">
        <v>2675</v>
      </c>
      <c r="S179" t="s">
        <v>5</v>
      </c>
      <c r="U179">
        <v>3300</v>
      </c>
      <c r="V179" t="s">
        <v>6</v>
      </c>
      <c r="W179" t="s">
        <v>7</v>
      </c>
      <c r="X179">
        <v>376</v>
      </c>
      <c r="Y179">
        <v>154288119</v>
      </c>
      <c r="AA179">
        <v>9</v>
      </c>
      <c r="AB179">
        <v>42727</v>
      </c>
      <c r="AC179">
        <v>85454</v>
      </c>
      <c r="AD179">
        <v>0</v>
      </c>
      <c r="AE179">
        <v>200</v>
      </c>
      <c r="AF179">
        <v>432062</v>
      </c>
      <c r="AG179">
        <v>0</v>
      </c>
      <c r="AH179" t="s">
        <v>1213</v>
      </c>
      <c r="AI179" t="s">
        <v>1722</v>
      </c>
    </row>
    <row r="180" spans="1:35" hidden="1" x14ac:dyDescent="0.25">
      <c r="A180">
        <v>21497</v>
      </c>
      <c r="B180" t="s">
        <v>3210</v>
      </c>
      <c r="C180">
        <v>710</v>
      </c>
      <c r="D180">
        <v>2015</v>
      </c>
      <c r="E180" t="s">
        <v>1128</v>
      </c>
      <c r="F180" s="8">
        <v>42139</v>
      </c>
      <c r="G180" s="1">
        <v>0.34375</v>
      </c>
      <c r="H180">
        <v>56</v>
      </c>
      <c r="I180" s="8">
        <v>42139</v>
      </c>
      <c r="J180" s="1">
        <v>0.45833333333333331</v>
      </c>
      <c r="K180">
        <v>56</v>
      </c>
      <c r="L180">
        <v>1</v>
      </c>
      <c r="M180" t="s">
        <v>3211</v>
      </c>
      <c r="O180" t="s">
        <v>15</v>
      </c>
      <c r="P180" t="s">
        <v>3212</v>
      </c>
      <c r="Q180">
        <v>30711004412</v>
      </c>
      <c r="R180" t="s">
        <v>3213</v>
      </c>
      <c r="S180" t="s">
        <v>5</v>
      </c>
      <c r="U180">
        <v>3300</v>
      </c>
      <c r="V180" t="s">
        <v>6</v>
      </c>
      <c r="W180" t="s">
        <v>7</v>
      </c>
      <c r="X180">
        <v>376</v>
      </c>
      <c r="Y180">
        <v>154272990</v>
      </c>
      <c r="AA180">
        <v>9</v>
      </c>
      <c r="AB180">
        <v>42727</v>
      </c>
      <c r="AC180">
        <v>123908</v>
      </c>
      <c r="AD180">
        <v>0</v>
      </c>
      <c r="AE180">
        <v>290</v>
      </c>
      <c r="AF180">
        <v>19982</v>
      </c>
      <c r="AG180">
        <v>0</v>
      </c>
      <c r="AH180" t="s">
        <v>1213</v>
      </c>
      <c r="AI180" t="s">
        <v>101</v>
      </c>
    </row>
    <row r="181" spans="1:35" x14ac:dyDescent="0.25">
      <c r="A181">
        <v>21204</v>
      </c>
      <c r="B181" t="s">
        <v>1680</v>
      </c>
      <c r="C181" t="s">
        <v>1177</v>
      </c>
      <c r="D181">
        <v>2014</v>
      </c>
      <c r="E181" t="s">
        <v>1128</v>
      </c>
      <c r="F181" s="8">
        <v>42093</v>
      </c>
      <c r="G181" s="1">
        <v>0.76180555555555562</v>
      </c>
      <c r="H181">
        <v>23034</v>
      </c>
      <c r="I181" s="8">
        <v>42093</v>
      </c>
      <c r="J181" s="1">
        <v>0.76180555555555562</v>
      </c>
      <c r="K181">
        <v>23034</v>
      </c>
      <c r="L181">
        <v>1</v>
      </c>
      <c r="M181" t="s">
        <v>648</v>
      </c>
      <c r="O181" t="s">
        <v>2</v>
      </c>
      <c r="P181" t="s">
        <v>645</v>
      </c>
      <c r="Q181">
        <v>20106342599</v>
      </c>
      <c r="R181" t="s">
        <v>646</v>
      </c>
      <c r="S181" t="s">
        <v>5</v>
      </c>
      <c r="U181">
        <v>3300</v>
      </c>
      <c r="V181" t="s">
        <v>6</v>
      </c>
      <c r="W181" t="s">
        <v>7</v>
      </c>
      <c r="X181">
        <v>376</v>
      </c>
      <c r="Y181">
        <v>4437011</v>
      </c>
      <c r="AA181">
        <v>9</v>
      </c>
      <c r="AB181">
        <v>42727</v>
      </c>
      <c r="AC181">
        <v>64091</v>
      </c>
      <c r="AD181">
        <v>0</v>
      </c>
      <c r="AE181">
        <v>150</v>
      </c>
      <c r="AF181">
        <v>37500</v>
      </c>
      <c r="AG181">
        <v>0</v>
      </c>
      <c r="AH181" t="s">
        <v>1213</v>
      </c>
      <c r="AI181" t="s">
        <v>10</v>
      </c>
    </row>
    <row r="182" spans="1:35" hidden="1" x14ac:dyDescent="0.25">
      <c r="A182">
        <v>21095</v>
      </c>
      <c r="B182" t="s">
        <v>2760</v>
      </c>
      <c r="C182" t="s">
        <v>1859</v>
      </c>
      <c r="D182">
        <v>2012</v>
      </c>
      <c r="E182" t="s">
        <v>1128</v>
      </c>
      <c r="F182" s="8">
        <v>42075</v>
      </c>
      <c r="G182" s="1">
        <v>0.375</v>
      </c>
      <c r="H182">
        <v>47549</v>
      </c>
      <c r="I182" s="8">
        <v>42075</v>
      </c>
      <c r="J182" s="1">
        <v>0.66666666666666663</v>
      </c>
      <c r="K182">
        <v>47549</v>
      </c>
      <c r="L182">
        <v>1</v>
      </c>
      <c r="M182" t="s">
        <v>76</v>
      </c>
      <c r="O182" t="s">
        <v>15</v>
      </c>
      <c r="P182" t="s">
        <v>2761</v>
      </c>
      <c r="Q182">
        <v>20111321389</v>
      </c>
      <c r="R182" t="s">
        <v>2762</v>
      </c>
      <c r="S182" t="s">
        <v>5</v>
      </c>
      <c r="U182">
        <v>3300</v>
      </c>
      <c r="V182" t="s">
        <v>6</v>
      </c>
      <c r="W182" t="s">
        <v>7</v>
      </c>
      <c r="X182">
        <v>376</v>
      </c>
      <c r="Y182">
        <v>4457300</v>
      </c>
      <c r="AA182">
        <v>9</v>
      </c>
      <c r="AB182">
        <v>42727</v>
      </c>
      <c r="AC182">
        <v>269180</v>
      </c>
      <c r="AD182">
        <v>0</v>
      </c>
      <c r="AE182">
        <v>630</v>
      </c>
      <c r="AF182">
        <v>164616</v>
      </c>
      <c r="AG182">
        <v>109938</v>
      </c>
      <c r="AH182" t="s">
        <v>1213</v>
      </c>
      <c r="AI182" t="s">
        <v>101</v>
      </c>
    </row>
    <row r="183" spans="1:35" hidden="1" x14ac:dyDescent="0.25">
      <c r="A183">
        <v>21549</v>
      </c>
      <c r="B183" t="s">
        <v>2430</v>
      </c>
      <c r="C183" s="9">
        <v>29.755555555555556</v>
      </c>
      <c r="D183">
        <v>2012</v>
      </c>
      <c r="E183" t="s">
        <v>1128</v>
      </c>
      <c r="F183" s="8">
        <v>42150</v>
      </c>
      <c r="G183" s="1">
        <v>0.33333333333333331</v>
      </c>
      <c r="H183">
        <v>205914</v>
      </c>
      <c r="I183" s="8">
        <v>42150</v>
      </c>
      <c r="J183" s="1">
        <v>0.75</v>
      </c>
      <c r="K183">
        <v>205914</v>
      </c>
      <c r="L183">
        <v>1</v>
      </c>
      <c r="M183" t="s">
        <v>2431</v>
      </c>
      <c r="O183" t="s">
        <v>15</v>
      </c>
      <c r="P183" t="s">
        <v>2340</v>
      </c>
      <c r="Q183">
        <v>30710697457</v>
      </c>
      <c r="R183" t="s">
        <v>2341</v>
      </c>
      <c r="S183" t="s">
        <v>5</v>
      </c>
      <c r="U183">
        <v>3300</v>
      </c>
      <c r="V183" t="s">
        <v>6</v>
      </c>
      <c r="W183" t="s">
        <v>7</v>
      </c>
      <c r="X183">
        <v>376</v>
      </c>
      <c r="Y183">
        <v>154579586</v>
      </c>
      <c r="Z183" t="s">
        <v>2342</v>
      </c>
      <c r="AA183">
        <v>9</v>
      </c>
      <c r="AB183">
        <v>42727</v>
      </c>
      <c r="AC183">
        <v>307634</v>
      </c>
      <c r="AD183">
        <v>0</v>
      </c>
      <c r="AE183">
        <v>720</v>
      </c>
      <c r="AF183">
        <v>897201</v>
      </c>
      <c r="AG183">
        <v>158760</v>
      </c>
      <c r="AH183" t="s">
        <v>1213</v>
      </c>
      <c r="AI183" t="s">
        <v>101</v>
      </c>
    </row>
    <row r="184" spans="1:35" hidden="1" x14ac:dyDescent="0.25">
      <c r="A184">
        <v>21330</v>
      </c>
      <c r="B184" t="s">
        <v>2576</v>
      </c>
      <c r="C184">
        <v>710</v>
      </c>
      <c r="D184">
        <v>2014</v>
      </c>
      <c r="E184" t="s">
        <v>1128</v>
      </c>
      <c r="F184" s="8">
        <v>42114</v>
      </c>
      <c r="G184" s="1">
        <v>0.33333333333333331</v>
      </c>
      <c r="H184">
        <v>13616</v>
      </c>
      <c r="I184" s="8">
        <v>42114</v>
      </c>
      <c r="J184" s="1">
        <v>0.54166666666666663</v>
      </c>
      <c r="K184">
        <v>13616</v>
      </c>
      <c r="L184">
        <v>1</v>
      </c>
      <c r="M184" t="s">
        <v>2577</v>
      </c>
      <c r="O184" t="s">
        <v>15</v>
      </c>
      <c r="P184" t="s">
        <v>2420</v>
      </c>
      <c r="Q184">
        <v>30708243910</v>
      </c>
      <c r="R184" t="s">
        <v>2421</v>
      </c>
      <c r="S184" t="s">
        <v>5</v>
      </c>
      <c r="U184">
        <v>3300</v>
      </c>
      <c r="V184" t="s">
        <v>6</v>
      </c>
      <c r="W184" t="s">
        <v>7</v>
      </c>
      <c r="X184">
        <v>376</v>
      </c>
      <c r="Y184">
        <v>154209720</v>
      </c>
      <c r="Z184" t="s">
        <v>1455</v>
      </c>
      <c r="AA184">
        <v>9</v>
      </c>
      <c r="AB184">
        <v>42727</v>
      </c>
      <c r="AC184">
        <v>140999</v>
      </c>
      <c r="AD184">
        <v>0</v>
      </c>
      <c r="AE184">
        <v>330</v>
      </c>
      <c r="AF184">
        <v>154192</v>
      </c>
      <c r="AG184">
        <v>35721</v>
      </c>
      <c r="AH184" t="s">
        <v>1213</v>
      </c>
      <c r="AI184" t="s">
        <v>101</v>
      </c>
    </row>
    <row r="185" spans="1:35" x14ac:dyDescent="0.25">
      <c r="A185">
        <v>22014</v>
      </c>
      <c r="B185" t="s">
        <v>1674</v>
      </c>
      <c r="C185" t="s">
        <v>1175</v>
      </c>
      <c r="D185">
        <v>2012</v>
      </c>
      <c r="E185" t="s">
        <v>1128</v>
      </c>
      <c r="F185" s="8">
        <v>42216</v>
      </c>
      <c r="G185" s="1">
        <v>0.47569444444444442</v>
      </c>
      <c r="H185">
        <v>51086</v>
      </c>
      <c r="I185" s="8">
        <v>42216</v>
      </c>
      <c r="J185" s="1">
        <v>0.66666666666666663</v>
      </c>
      <c r="K185">
        <v>51086</v>
      </c>
      <c r="L185">
        <v>1</v>
      </c>
      <c r="M185" t="s">
        <v>346</v>
      </c>
      <c r="O185" t="s">
        <v>15</v>
      </c>
      <c r="P185" t="s">
        <v>1037</v>
      </c>
      <c r="Q185">
        <v>20173640480</v>
      </c>
      <c r="R185" t="s">
        <v>1038</v>
      </c>
      <c r="S185" t="s">
        <v>5</v>
      </c>
      <c r="U185">
        <v>3300</v>
      </c>
      <c r="V185" t="s">
        <v>6</v>
      </c>
      <c r="W185" t="s">
        <v>7</v>
      </c>
      <c r="X185">
        <v>376</v>
      </c>
      <c r="Y185">
        <v>154518282</v>
      </c>
      <c r="Z185" t="s">
        <v>1039</v>
      </c>
      <c r="AA185">
        <v>9</v>
      </c>
      <c r="AB185">
        <v>48471</v>
      </c>
      <c r="AC185">
        <v>111483</v>
      </c>
      <c r="AD185">
        <v>0</v>
      </c>
      <c r="AE185">
        <v>230</v>
      </c>
      <c r="AF185">
        <v>242122</v>
      </c>
      <c r="AG185">
        <v>0</v>
      </c>
      <c r="AH185" t="s">
        <v>1213</v>
      </c>
      <c r="AI185" t="s">
        <v>10</v>
      </c>
    </row>
    <row r="186" spans="1:35" x14ac:dyDescent="0.25">
      <c r="A186">
        <v>21092</v>
      </c>
      <c r="B186" t="s">
        <v>1687</v>
      </c>
      <c r="C186" t="s">
        <v>1179</v>
      </c>
      <c r="D186">
        <v>2014</v>
      </c>
      <c r="E186" t="s">
        <v>1128</v>
      </c>
      <c r="F186" s="8">
        <v>42079</v>
      </c>
      <c r="G186" s="1">
        <v>0.33333333333333331</v>
      </c>
      <c r="H186">
        <v>33297</v>
      </c>
      <c r="I186" s="8">
        <v>42079</v>
      </c>
      <c r="J186" s="1">
        <v>0.5</v>
      </c>
      <c r="K186">
        <v>33297</v>
      </c>
      <c r="L186">
        <v>1</v>
      </c>
      <c r="M186" t="s">
        <v>21</v>
      </c>
      <c r="O186" t="s">
        <v>15</v>
      </c>
      <c r="P186" t="s">
        <v>322</v>
      </c>
      <c r="Q186">
        <v>20187619913</v>
      </c>
      <c r="R186" t="s">
        <v>323</v>
      </c>
      <c r="S186" t="s">
        <v>5</v>
      </c>
      <c r="U186">
        <v>3300</v>
      </c>
      <c r="V186" t="s">
        <v>6</v>
      </c>
      <c r="W186" t="s">
        <v>7</v>
      </c>
      <c r="X186">
        <v>376</v>
      </c>
      <c r="Y186">
        <v>4425000</v>
      </c>
      <c r="AA186">
        <v>9</v>
      </c>
      <c r="AB186">
        <v>48471</v>
      </c>
      <c r="AC186">
        <v>92095</v>
      </c>
      <c r="AD186">
        <v>0</v>
      </c>
      <c r="AE186">
        <v>190</v>
      </c>
      <c r="AF186">
        <v>329862</v>
      </c>
      <c r="AG186">
        <v>0</v>
      </c>
      <c r="AH186" t="s">
        <v>1213</v>
      </c>
      <c r="AI186" t="s">
        <v>10</v>
      </c>
    </row>
    <row r="187" spans="1:35" hidden="1" x14ac:dyDescent="0.25">
      <c r="A187">
        <v>21576</v>
      </c>
      <c r="B187" t="s">
        <v>1821</v>
      </c>
      <c r="C187" t="s">
        <v>1741</v>
      </c>
      <c r="D187">
        <v>2013</v>
      </c>
      <c r="E187" t="s">
        <v>1128</v>
      </c>
      <c r="F187" s="8">
        <v>42152</v>
      </c>
      <c r="G187" s="1">
        <v>0.45833333333333331</v>
      </c>
      <c r="H187">
        <v>95083</v>
      </c>
      <c r="I187" s="8">
        <v>42152</v>
      </c>
      <c r="J187" s="1">
        <v>0.54166666666666663</v>
      </c>
      <c r="K187">
        <v>95083</v>
      </c>
      <c r="L187">
        <v>1</v>
      </c>
      <c r="M187" t="s">
        <v>76</v>
      </c>
      <c r="O187" t="s">
        <v>15</v>
      </c>
      <c r="P187" t="s">
        <v>1822</v>
      </c>
      <c r="Q187">
        <v>20136584449</v>
      </c>
      <c r="R187" t="s">
        <v>1823</v>
      </c>
      <c r="S187" t="s">
        <v>5</v>
      </c>
      <c r="U187">
        <v>3300</v>
      </c>
      <c r="V187" t="s">
        <v>6</v>
      </c>
      <c r="W187" t="s">
        <v>7</v>
      </c>
      <c r="X187">
        <v>376</v>
      </c>
      <c r="Y187">
        <v>462969</v>
      </c>
      <c r="AA187">
        <v>9</v>
      </c>
      <c r="AB187">
        <v>42727</v>
      </c>
      <c r="AC187">
        <v>68363</v>
      </c>
      <c r="AD187">
        <v>0</v>
      </c>
      <c r="AE187">
        <v>160</v>
      </c>
      <c r="AF187">
        <v>401038</v>
      </c>
      <c r="AG187">
        <v>0</v>
      </c>
      <c r="AH187" t="s">
        <v>1213</v>
      </c>
      <c r="AI187" t="s">
        <v>1722</v>
      </c>
    </row>
    <row r="188" spans="1:35" hidden="1" x14ac:dyDescent="0.25">
      <c r="A188">
        <v>21432</v>
      </c>
      <c r="B188" t="s">
        <v>1878</v>
      </c>
      <c r="C188" t="s">
        <v>1741</v>
      </c>
      <c r="D188">
        <v>2013</v>
      </c>
      <c r="E188" t="s">
        <v>1128</v>
      </c>
      <c r="F188" s="8">
        <v>42128</v>
      </c>
      <c r="G188" s="1">
        <v>0.69444444444444453</v>
      </c>
      <c r="H188">
        <v>433229</v>
      </c>
      <c r="I188" s="8">
        <v>42128</v>
      </c>
      <c r="J188" s="1">
        <v>0.72916666666666663</v>
      </c>
      <c r="K188">
        <v>433229</v>
      </c>
      <c r="L188">
        <v>1</v>
      </c>
      <c r="M188" t="s">
        <v>2530</v>
      </c>
      <c r="O188" t="s">
        <v>15</v>
      </c>
      <c r="P188" t="s">
        <v>1879</v>
      </c>
      <c r="Q188">
        <v>20135581926</v>
      </c>
      <c r="R188" t="s">
        <v>1880</v>
      </c>
      <c r="S188" t="s">
        <v>5</v>
      </c>
      <c r="U188">
        <v>3300</v>
      </c>
      <c r="V188" t="s">
        <v>6</v>
      </c>
      <c r="W188" t="s">
        <v>7</v>
      </c>
      <c r="X188">
        <v>376</v>
      </c>
      <c r="Y188">
        <v>4434457</v>
      </c>
      <c r="AA188">
        <v>9</v>
      </c>
      <c r="AB188">
        <v>42727</v>
      </c>
      <c r="AC188">
        <v>102545</v>
      </c>
      <c r="AD188">
        <v>0</v>
      </c>
      <c r="AE188">
        <v>240</v>
      </c>
      <c r="AF188">
        <v>1076272</v>
      </c>
      <c r="AG188">
        <v>0</v>
      </c>
      <c r="AH188" t="s">
        <v>1213</v>
      </c>
      <c r="AI188" t="s">
        <v>1722</v>
      </c>
    </row>
    <row r="189" spans="1:35" x14ac:dyDescent="0.25">
      <c r="A189">
        <v>21938</v>
      </c>
      <c r="B189" t="s">
        <v>1593</v>
      </c>
      <c r="C189" t="s">
        <v>1163</v>
      </c>
      <c r="D189">
        <v>2013</v>
      </c>
      <c r="E189" t="s">
        <v>1128</v>
      </c>
      <c r="F189" s="8">
        <v>42202</v>
      </c>
      <c r="G189" s="1">
        <v>0.375</v>
      </c>
      <c r="H189">
        <v>42734</v>
      </c>
      <c r="I189" s="8">
        <v>42202</v>
      </c>
      <c r="J189" s="1">
        <v>0.54166666666666663</v>
      </c>
      <c r="K189">
        <v>42734</v>
      </c>
      <c r="L189">
        <v>1</v>
      </c>
      <c r="M189" t="s">
        <v>76</v>
      </c>
      <c r="O189" t="s">
        <v>2</v>
      </c>
      <c r="P189" t="s">
        <v>283</v>
      </c>
      <c r="Q189">
        <v>20161215547</v>
      </c>
      <c r="R189" t="s">
        <v>284</v>
      </c>
      <c r="S189" t="s">
        <v>5</v>
      </c>
      <c r="U189">
        <v>3300</v>
      </c>
      <c r="V189" t="s">
        <v>6</v>
      </c>
      <c r="W189" t="s">
        <v>7</v>
      </c>
      <c r="X189">
        <v>376</v>
      </c>
      <c r="Y189">
        <v>154883570</v>
      </c>
      <c r="Z189" t="s">
        <v>285</v>
      </c>
      <c r="AA189">
        <v>9</v>
      </c>
      <c r="AB189">
        <v>48471</v>
      </c>
      <c r="AC189">
        <v>87248</v>
      </c>
      <c r="AD189">
        <v>0</v>
      </c>
      <c r="AE189">
        <v>180</v>
      </c>
      <c r="AF189">
        <v>243180</v>
      </c>
      <c r="AG189">
        <v>0</v>
      </c>
      <c r="AH189" t="s">
        <v>1213</v>
      </c>
      <c r="AI189" t="s">
        <v>101</v>
      </c>
    </row>
    <row r="190" spans="1:35" x14ac:dyDescent="0.25">
      <c r="A190">
        <v>21292</v>
      </c>
      <c r="B190" t="s">
        <v>1672</v>
      </c>
      <c r="C190" t="s">
        <v>1164</v>
      </c>
      <c r="D190">
        <v>2012</v>
      </c>
      <c r="E190" t="s">
        <v>1128</v>
      </c>
      <c r="F190" s="8">
        <v>42108</v>
      </c>
      <c r="G190" s="1">
        <v>0.34375</v>
      </c>
      <c r="H190">
        <v>19199</v>
      </c>
      <c r="I190" s="8">
        <v>42108</v>
      </c>
      <c r="J190" s="1">
        <v>0.54166666666666663</v>
      </c>
      <c r="K190">
        <v>19199</v>
      </c>
      <c r="L190">
        <v>1</v>
      </c>
      <c r="M190" t="s">
        <v>21</v>
      </c>
      <c r="O190" t="s">
        <v>2</v>
      </c>
      <c r="P190" t="s">
        <v>216</v>
      </c>
      <c r="Q190">
        <v>24573612</v>
      </c>
      <c r="R190" t="s">
        <v>217</v>
      </c>
      <c r="S190" t="s">
        <v>5</v>
      </c>
      <c r="U190">
        <v>3300</v>
      </c>
      <c r="V190" t="s">
        <v>6</v>
      </c>
      <c r="W190" t="s">
        <v>7</v>
      </c>
      <c r="X190">
        <v>376</v>
      </c>
      <c r="Y190">
        <v>154644167</v>
      </c>
      <c r="AA190">
        <v>9</v>
      </c>
      <c r="AB190">
        <v>48471</v>
      </c>
      <c r="AC190">
        <v>130872</v>
      </c>
      <c r="AD190">
        <v>0</v>
      </c>
      <c r="AE190">
        <v>270</v>
      </c>
      <c r="AF190">
        <v>447012</v>
      </c>
      <c r="AG190">
        <v>0</v>
      </c>
      <c r="AH190" t="s">
        <v>1213</v>
      </c>
      <c r="AI190" t="s">
        <v>10</v>
      </c>
    </row>
    <row r="191" spans="1:35" x14ac:dyDescent="0.25">
      <c r="A191">
        <v>21042</v>
      </c>
      <c r="B191" t="s">
        <v>1588</v>
      </c>
      <c r="C191" t="s">
        <v>1162</v>
      </c>
      <c r="D191">
        <v>2012</v>
      </c>
      <c r="E191" t="s">
        <v>1128</v>
      </c>
      <c r="F191" s="8">
        <v>42069</v>
      </c>
      <c r="G191" s="1">
        <v>0.33333333333333331</v>
      </c>
      <c r="H191">
        <v>24981</v>
      </c>
      <c r="I191" s="8">
        <v>42069</v>
      </c>
      <c r="J191" s="1">
        <v>0.375</v>
      </c>
      <c r="K191">
        <v>24981</v>
      </c>
      <c r="L191">
        <v>1</v>
      </c>
      <c r="M191" t="s">
        <v>256</v>
      </c>
      <c r="O191" t="s">
        <v>2</v>
      </c>
      <c r="P191" t="s">
        <v>257</v>
      </c>
      <c r="Q191">
        <v>13004058</v>
      </c>
      <c r="R191" t="s">
        <v>1589</v>
      </c>
      <c r="S191" t="s">
        <v>5</v>
      </c>
      <c r="U191">
        <v>3300</v>
      </c>
      <c r="V191" t="s">
        <v>6</v>
      </c>
      <c r="W191" t="s">
        <v>7</v>
      </c>
      <c r="X191" t="s">
        <v>118</v>
      </c>
      <c r="Y191">
        <v>553830330</v>
      </c>
      <c r="AA191">
        <v>9</v>
      </c>
      <c r="AB191">
        <v>42727</v>
      </c>
      <c r="AC191">
        <v>0</v>
      </c>
      <c r="AD191">
        <v>0</v>
      </c>
      <c r="AE191">
        <v>0</v>
      </c>
      <c r="AF191">
        <v>144060</v>
      </c>
      <c r="AG191">
        <v>0</v>
      </c>
      <c r="AH191" t="s">
        <v>1213</v>
      </c>
      <c r="AI191" t="s">
        <v>10</v>
      </c>
    </row>
    <row r="192" spans="1:35" x14ac:dyDescent="0.25">
      <c r="A192">
        <v>21804</v>
      </c>
      <c r="B192" t="s">
        <v>1674</v>
      </c>
      <c r="C192" t="s">
        <v>1175</v>
      </c>
      <c r="D192">
        <v>2012</v>
      </c>
      <c r="E192" t="s">
        <v>1128</v>
      </c>
      <c r="F192" s="8">
        <v>42184</v>
      </c>
      <c r="G192" s="1">
        <v>0.45833333333333331</v>
      </c>
      <c r="H192">
        <v>51086</v>
      </c>
      <c r="I192" s="8">
        <v>42184</v>
      </c>
      <c r="J192" s="1">
        <v>0.70833333333333337</v>
      </c>
      <c r="K192">
        <v>51086</v>
      </c>
      <c r="L192">
        <v>1</v>
      </c>
      <c r="M192" t="s">
        <v>1036</v>
      </c>
      <c r="O192" t="s">
        <v>15</v>
      </c>
      <c r="P192" t="s">
        <v>1037</v>
      </c>
      <c r="Q192">
        <v>20173640480</v>
      </c>
      <c r="R192" t="s">
        <v>1038</v>
      </c>
      <c r="S192" t="s">
        <v>5</v>
      </c>
      <c r="U192">
        <v>3300</v>
      </c>
      <c r="V192" t="s">
        <v>6</v>
      </c>
      <c r="W192" t="s">
        <v>7</v>
      </c>
      <c r="X192">
        <v>376</v>
      </c>
      <c r="Y192">
        <v>154518282</v>
      </c>
      <c r="Z192" t="s">
        <v>1039</v>
      </c>
      <c r="AA192">
        <v>9</v>
      </c>
      <c r="AB192">
        <v>42727</v>
      </c>
      <c r="AC192">
        <v>55545</v>
      </c>
      <c r="AD192">
        <v>0</v>
      </c>
      <c r="AE192">
        <v>130</v>
      </c>
      <c r="AF192">
        <v>460299</v>
      </c>
      <c r="AG192">
        <v>0</v>
      </c>
      <c r="AH192" t="s">
        <v>1213</v>
      </c>
      <c r="AI192" t="s">
        <v>10</v>
      </c>
    </row>
    <row r="193" spans="1:35" hidden="1" x14ac:dyDescent="0.25">
      <c r="A193">
        <v>21307</v>
      </c>
      <c r="B193" t="s">
        <v>2595</v>
      </c>
      <c r="C193" t="s">
        <v>1837</v>
      </c>
      <c r="D193">
        <v>2014</v>
      </c>
      <c r="E193" t="s">
        <v>1128</v>
      </c>
      <c r="F193" s="8">
        <v>42110</v>
      </c>
      <c r="G193" s="1">
        <v>0.41666666666666669</v>
      </c>
      <c r="H193">
        <v>46466</v>
      </c>
      <c r="I193" s="8">
        <v>42110</v>
      </c>
      <c r="J193" s="1">
        <v>0.625</v>
      </c>
      <c r="K193">
        <v>46466</v>
      </c>
      <c r="L193">
        <v>1</v>
      </c>
      <c r="M193" t="s">
        <v>2596</v>
      </c>
      <c r="O193" t="s">
        <v>15</v>
      </c>
      <c r="P193" t="s">
        <v>2135</v>
      </c>
      <c r="Q193">
        <v>30571968734</v>
      </c>
      <c r="R193" t="s">
        <v>2136</v>
      </c>
      <c r="S193" t="s">
        <v>5</v>
      </c>
      <c r="U193">
        <v>3300</v>
      </c>
      <c r="V193" t="s">
        <v>6</v>
      </c>
      <c r="W193" t="s">
        <v>7</v>
      </c>
      <c r="X193">
        <v>376</v>
      </c>
      <c r="Y193">
        <v>4402013</v>
      </c>
      <c r="AA193">
        <v>9</v>
      </c>
      <c r="AB193">
        <v>42727</v>
      </c>
      <c r="AC193">
        <v>166635</v>
      </c>
      <c r="AD193">
        <v>0</v>
      </c>
      <c r="AE193">
        <v>390</v>
      </c>
      <c r="AF193">
        <v>154757</v>
      </c>
      <c r="AG193">
        <v>67473</v>
      </c>
      <c r="AH193" t="s">
        <v>1213</v>
      </c>
      <c r="AI193" t="s">
        <v>1841</v>
      </c>
    </row>
    <row r="194" spans="1:35" hidden="1" x14ac:dyDescent="0.25">
      <c r="A194">
        <v>21956</v>
      </c>
      <c r="B194" t="s">
        <v>2033</v>
      </c>
      <c r="C194">
        <v>2636</v>
      </c>
      <c r="D194">
        <v>2015</v>
      </c>
      <c r="E194" t="s">
        <v>1128</v>
      </c>
      <c r="F194" s="8">
        <v>42207</v>
      </c>
      <c r="G194" s="1">
        <v>0.58333333333333337</v>
      </c>
      <c r="H194">
        <v>28298</v>
      </c>
      <c r="I194" s="8">
        <v>42207</v>
      </c>
      <c r="J194" s="1">
        <v>0.72916666666666663</v>
      </c>
      <c r="K194">
        <v>28298</v>
      </c>
      <c r="L194">
        <v>1</v>
      </c>
      <c r="M194" t="s">
        <v>2034</v>
      </c>
      <c r="O194" t="s">
        <v>15</v>
      </c>
      <c r="P194" t="s">
        <v>1932</v>
      </c>
      <c r="Q194">
        <v>30515637210</v>
      </c>
      <c r="R194" t="s">
        <v>1933</v>
      </c>
      <c r="S194" t="s">
        <v>5</v>
      </c>
      <c r="U194">
        <v>3300</v>
      </c>
      <c r="V194" t="s">
        <v>6</v>
      </c>
      <c r="W194" t="s">
        <v>7</v>
      </c>
      <c r="X194">
        <v>376</v>
      </c>
      <c r="Y194">
        <v>4481240</v>
      </c>
      <c r="AA194">
        <v>9</v>
      </c>
      <c r="AB194">
        <v>42727</v>
      </c>
      <c r="AC194">
        <v>192272</v>
      </c>
      <c r="AD194">
        <v>0</v>
      </c>
      <c r="AE194">
        <v>450</v>
      </c>
      <c r="AF194">
        <v>875438</v>
      </c>
      <c r="AG194">
        <v>0</v>
      </c>
      <c r="AH194" t="s">
        <v>1213</v>
      </c>
      <c r="AI194" t="s">
        <v>101</v>
      </c>
    </row>
    <row r="195" spans="1:35" hidden="1" x14ac:dyDescent="0.25">
      <c r="A195">
        <v>21458</v>
      </c>
      <c r="B195" t="s">
        <v>3214</v>
      </c>
      <c r="C195" t="s">
        <v>2959</v>
      </c>
      <c r="D195">
        <v>2014</v>
      </c>
      <c r="E195" t="s">
        <v>1128</v>
      </c>
      <c r="F195" s="8">
        <v>42131</v>
      </c>
      <c r="G195" s="1">
        <v>0.33333333333333331</v>
      </c>
      <c r="H195">
        <v>769</v>
      </c>
      <c r="I195" s="8">
        <v>42131</v>
      </c>
      <c r="J195" s="1">
        <v>0.54166666666666663</v>
      </c>
      <c r="K195">
        <v>769</v>
      </c>
      <c r="L195">
        <v>1</v>
      </c>
      <c r="M195" t="s">
        <v>3215</v>
      </c>
      <c r="O195" t="s">
        <v>15</v>
      </c>
      <c r="P195" t="s">
        <v>2889</v>
      </c>
      <c r="Q195">
        <v>30644305623</v>
      </c>
      <c r="R195" t="s">
        <v>2890</v>
      </c>
      <c r="S195" t="s">
        <v>5</v>
      </c>
      <c r="U195">
        <v>3300</v>
      </c>
      <c r="V195" t="s">
        <v>6</v>
      </c>
      <c r="W195" t="s">
        <v>7</v>
      </c>
      <c r="X195">
        <v>376</v>
      </c>
      <c r="Y195">
        <v>4458800</v>
      </c>
      <c r="Z195" t="s">
        <v>2891</v>
      </c>
      <c r="AA195">
        <v>9</v>
      </c>
      <c r="AB195">
        <v>42727</v>
      </c>
      <c r="AC195">
        <v>12818</v>
      </c>
      <c r="AD195">
        <v>0</v>
      </c>
      <c r="AE195">
        <v>30</v>
      </c>
      <c r="AF195">
        <v>0</v>
      </c>
      <c r="AG195">
        <v>0</v>
      </c>
      <c r="AH195" t="s">
        <v>1213</v>
      </c>
      <c r="AI195" t="s">
        <v>101</v>
      </c>
    </row>
    <row r="196" spans="1:35" x14ac:dyDescent="0.25">
      <c r="A196">
        <v>21666</v>
      </c>
      <c r="B196" t="s">
        <v>1467</v>
      </c>
      <c r="C196" t="s">
        <v>1139</v>
      </c>
      <c r="D196">
        <v>2012</v>
      </c>
      <c r="E196" t="s">
        <v>1128</v>
      </c>
      <c r="F196" s="8">
        <v>42164</v>
      </c>
      <c r="G196" s="1">
        <v>0.62291666666666667</v>
      </c>
      <c r="H196">
        <v>199328</v>
      </c>
      <c r="I196" s="8">
        <v>42164</v>
      </c>
      <c r="J196" s="1">
        <v>0.72916666666666663</v>
      </c>
      <c r="K196">
        <v>199328</v>
      </c>
      <c r="L196">
        <v>1</v>
      </c>
      <c r="M196" t="s">
        <v>27</v>
      </c>
      <c r="O196" t="s">
        <v>15</v>
      </c>
      <c r="P196" t="s">
        <v>28</v>
      </c>
      <c r="Q196">
        <v>30709850470</v>
      </c>
      <c r="R196" t="s">
        <v>29</v>
      </c>
      <c r="S196" t="s">
        <v>5</v>
      </c>
      <c r="U196">
        <v>3300</v>
      </c>
      <c r="V196" t="s">
        <v>6</v>
      </c>
      <c r="W196" t="s">
        <v>7</v>
      </c>
      <c r="X196">
        <v>376</v>
      </c>
      <c r="Y196">
        <v>154224543</v>
      </c>
      <c r="Z196" t="s">
        <v>30</v>
      </c>
      <c r="AA196">
        <v>9</v>
      </c>
      <c r="AB196">
        <v>42727</v>
      </c>
      <c r="AC196">
        <v>183726</v>
      </c>
      <c r="AD196">
        <v>0</v>
      </c>
      <c r="AE196">
        <v>430</v>
      </c>
      <c r="AF196">
        <v>4541696</v>
      </c>
      <c r="AG196">
        <v>0</v>
      </c>
      <c r="AH196" t="s">
        <v>1213</v>
      </c>
      <c r="AI196" t="s">
        <v>10</v>
      </c>
    </row>
    <row r="197" spans="1:35" hidden="1" x14ac:dyDescent="0.25">
      <c r="A197">
        <v>21816</v>
      </c>
      <c r="B197" t="s">
        <v>1853</v>
      </c>
      <c r="C197" t="s">
        <v>1854</v>
      </c>
      <c r="D197">
        <v>2012</v>
      </c>
      <c r="E197" t="s">
        <v>1128</v>
      </c>
      <c r="F197" s="8">
        <v>42185</v>
      </c>
      <c r="G197" s="1">
        <v>0.41944444444444445</v>
      </c>
      <c r="H197">
        <v>187905</v>
      </c>
      <c r="I197" s="8">
        <v>42185</v>
      </c>
      <c r="J197" s="1">
        <v>0.41944444444444445</v>
      </c>
      <c r="K197">
        <v>187905</v>
      </c>
      <c r="L197">
        <v>1</v>
      </c>
      <c r="M197" t="s">
        <v>76</v>
      </c>
      <c r="O197" t="s">
        <v>15</v>
      </c>
      <c r="P197" t="s">
        <v>1856</v>
      </c>
      <c r="Q197">
        <v>23238004349</v>
      </c>
      <c r="R197" t="s">
        <v>1857</v>
      </c>
      <c r="S197" t="s">
        <v>5</v>
      </c>
      <c r="U197">
        <v>3300</v>
      </c>
      <c r="V197" t="s">
        <v>6</v>
      </c>
      <c r="W197" t="s">
        <v>7</v>
      </c>
      <c r="X197">
        <v>376</v>
      </c>
      <c r="Y197">
        <v>15425480</v>
      </c>
      <c r="AA197">
        <v>9</v>
      </c>
      <c r="AB197">
        <v>42727</v>
      </c>
      <c r="AC197">
        <v>136726</v>
      </c>
      <c r="AD197">
        <v>0</v>
      </c>
      <c r="AE197">
        <v>320</v>
      </c>
      <c r="AF197">
        <v>595413</v>
      </c>
      <c r="AG197">
        <v>0</v>
      </c>
      <c r="AH197" t="s">
        <v>1213</v>
      </c>
      <c r="AI197" t="s">
        <v>1722</v>
      </c>
    </row>
    <row r="198" spans="1:35" hidden="1" x14ac:dyDescent="0.25">
      <c r="A198">
        <v>21158</v>
      </c>
      <c r="B198" t="s">
        <v>1853</v>
      </c>
      <c r="C198" t="s">
        <v>1854</v>
      </c>
      <c r="D198">
        <v>2012</v>
      </c>
      <c r="E198" t="s">
        <v>1128</v>
      </c>
      <c r="F198" s="8">
        <v>42083</v>
      </c>
      <c r="G198" s="1">
        <v>0.41666666666666669</v>
      </c>
      <c r="H198">
        <v>187905</v>
      </c>
      <c r="I198" s="8">
        <v>42083</v>
      </c>
      <c r="J198" s="1">
        <v>0.70833333333333337</v>
      </c>
      <c r="K198">
        <v>187905</v>
      </c>
      <c r="L198">
        <v>1</v>
      </c>
      <c r="M198" t="s">
        <v>2550</v>
      </c>
      <c r="O198" t="s">
        <v>15</v>
      </c>
      <c r="P198" t="s">
        <v>1856</v>
      </c>
      <c r="Q198">
        <v>23238004349</v>
      </c>
      <c r="R198" t="s">
        <v>1857</v>
      </c>
      <c r="S198" t="s">
        <v>5</v>
      </c>
      <c r="U198">
        <v>3300</v>
      </c>
      <c r="V198" t="s">
        <v>6</v>
      </c>
      <c r="W198" t="s">
        <v>7</v>
      </c>
      <c r="X198">
        <v>376</v>
      </c>
      <c r="Y198">
        <v>15425480</v>
      </c>
      <c r="AA198">
        <v>9</v>
      </c>
      <c r="AB198">
        <v>42727</v>
      </c>
      <c r="AC198">
        <v>136726</v>
      </c>
      <c r="AD198">
        <v>0</v>
      </c>
      <c r="AE198">
        <v>320</v>
      </c>
      <c r="AF198">
        <v>696142</v>
      </c>
      <c r="AG198">
        <v>11788</v>
      </c>
      <c r="AH198" t="s">
        <v>1213</v>
      </c>
      <c r="AI198" t="s">
        <v>1722</v>
      </c>
    </row>
    <row r="199" spans="1:35" x14ac:dyDescent="0.25">
      <c r="A199">
        <v>21419</v>
      </c>
      <c r="B199" t="s">
        <v>1681</v>
      </c>
      <c r="C199" t="s">
        <v>1178</v>
      </c>
      <c r="D199">
        <v>2012</v>
      </c>
      <c r="E199" t="s">
        <v>1128</v>
      </c>
      <c r="F199" s="8">
        <v>42124</v>
      </c>
      <c r="G199" s="1">
        <v>0.46319444444444446</v>
      </c>
      <c r="H199">
        <v>27721</v>
      </c>
      <c r="I199" s="8">
        <v>42124</v>
      </c>
      <c r="J199" s="1">
        <v>0.70833333333333337</v>
      </c>
      <c r="K199">
        <v>27721</v>
      </c>
      <c r="L199">
        <v>1</v>
      </c>
      <c r="M199" t="s">
        <v>945</v>
      </c>
      <c r="O199" t="s">
        <v>15</v>
      </c>
      <c r="P199" t="s">
        <v>946</v>
      </c>
      <c r="Q199">
        <v>30631626609</v>
      </c>
      <c r="R199" t="s">
        <v>947</v>
      </c>
      <c r="S199" t="s">
        <v>5</v>
      </c>
      <c r="U199">
        <v>3300</v>
      </c>
      <c r="V199" t="s">
        <v>6</v>
      </c>
      <c r="W199" t="s">
        <v>7</v>
      </c>
      <c r="X199">
        <v>376</v>
      </c>
      <c r="Y199">
        <v>4439694</v>
      </c>
      <c r="Z199" t="s">
        <v>1682</v>
      </c>
      <c r="AA199">
        <v>9</v>
      </c>
      <c r="AB199">
        <v>48471</v>
      </c>
      <c r="AC199">
        <v>130872</v>
      </c>
      <c r="AD199">
        <v>0</v>
      </c>
      <c r="AE199">
        <v>270</v>
      </c>
      <c r="AF199">
        <v>890972</v>
      </c>
      <c r="AG199">
        <v>0</v>
      </c>
      <c r="AH199" t="s">
        <v>1213</v>
      </c>
      <c r="AI199" t="s">
        <v>10</v>
      </c>
    </row>
    <row r="200" spans="1:35" x14ac:dyDescent="0.25">
      <c r="A200">
        <v>21773</v>
      </c>
      <c r="B200" t="s">
        <v>1704</v>
      </c>
      <c r="C200" t="s">
        <v>1181</v>
      </c>
      <c r="D200">
        <v>2014</v>
      </c>
      <c r="E200" t="s">
        <v>1128</v>
      </c>
      <c r="F200" s="8">
        <v>42180</v>
      </c>
      <c r="G200" s="1">
        <v>0.375</v>
      </c>
      <c r="H200">
        <v>4584</v>
      </c>
      <c r="I200" s="8">
        <v>42180</v>
      </c>
      <c r="J200" s="1">
        <v>0.54166666666666663</v>
      </c>
      <c r="K200">
        <v>4584</v>
      </c>
      <c r="L200">
        <v>1</v>
      </c>
      <c r="M200" t="s">
        <v>199</v>
      </c>
      <c r="O200" t="s">
        <v>15</v>
      </c>
      <c r="P200" t="s">
        <v>1045</v>
      </c>
      <c r="Q200">
        <v>30656256512</v>
      </c>
      <c r="R200" t="s">
        <v>1046</v>
      </c>
      <c r="S200" t="s">
        <v>5</v>
      </c>
      <c r="U200">
        <v>3300</v>
      </c>
      <c r="V200" t="s">
        <v>6</v>
      </c>
      <c r="W200" t="s">
        <v>7</v>
      </c>
      <c r="X200">
        <v>376</v>
      </c>
      <c r="Y200">
        <v>4451300</v>
      </c>
      <c r="Z200" t="s">
        <v>1705</v>
      </c>
      <c r="AA200">
        <v>9</v>
      </c>
      <c r="AB200">
        <v>48471</v>
      </c>
      <c r="AC200">
        <v>53318</v>
      </c>
      <c r="AD200">
        <v>0</v>
      </c>
      <c r="AE200">
        <v>110</v>
      </c>
      <c r="AF200">
        <v>154982</v>
      </c>
      <c r="AG200">
        <v>0</v>
      </c>
      <c r="AH200" t="s">
        <v>1213</v>
      </c>
      <c r="AI200" t="s">
        <v>10</v>
      </c>
    </row>
    <row r="201" spans="1:35" x14ac:dyDescent="0.25">
      <c r="A201">
        <v>22007</v>
      </c>
      <c r="B201" t="s">
        <v>1601</v>
      </c>
      <c r="C201" t="s">
        <v>1164</v>
      </c>
      <c r="D201">
        <v>2015</v>
      </c>
      <c r="E201" t="s">
        <v>1128</v>
      </c>
      <c r="F201" s="8">
        <v>42215</v>
      </c>
      <c r="G201" s="1">
        <v>0.375</v>
      </c>
      <c r="H201">
        <v>16244</v>
      </c>
      <c r="I201" s="8">
        <v>42215</v>
      </c>
      <c r="J201" s="1">
        <v>0.625</v>
      </c>
      <c r="K201">
        <v>16244</v>
      </c>
      <c r="L201">
        <v>1</v>
      </c>
      <c r="M201" t="s">
        <v>1602</v>
      </c>
      <c r="O201" t="s">
        <v>2</v>
      </c>
      <c r="P201" t="s">
        <v>1114</v>
      </c>
      <c r="Q201">
        <v>12440327</v>
      </c>
      <c r="R201" t="s">
        <v>1115</v>
      </c>
      <c r="S201" t="s">
        <v>5</v>
      </c>
      <c r="U201">
        <v>3300</v>
      </c>
      <c r="V201" t="s">
        <v>6</v>
      </c>
      <c r="W201" t="s">
        <v>7</v>
      </c>
      <c r="X201" t="s">
        <v>593</v>
      </c>
      <c r="Y201">
        <v>54586519</v>
      </c>
      <c r="AA201">
        <v>9</v>
      </c>
      <c r="AB201">
        <v>42727</v>
      </c>
      <c r="AC201">
        <v>8545</v>
      </c>
      <c r="AD201">
        <v>0</v>
      </c>
      <c r="AE201">
        <v>20</v>
      </c>
      <c r="AF201">
        <v>24057</v>
      </c>
      <c r="AG201">
        <v>0</v>
      </c>
      <c r="AH201" t="s">
        <v>1213</v>
      </c>
      <c r="AI201" t="s">
        <v>10</v>
      </c>
    </row>
    <row r="202" spans="1:35" hidden="1" x14ac:dyDescent="0.25">
      <c r="A202">
        <v>21081</v>
      </c>
      <c r="B202" t="s">
        <v>2770</v>
      </c>
      <c r="C202" t="s">
        <v>2771</v>
      </c>
      <c r="D202">
        <v>2015</v>
      </c>
      <c r="E202" t="s">
        <v>1128</v>
      </c>
      <c r="F202" s="8">
        <v>42074</v>
      </c>
      <c r="G202" s="1">
        <v>0.34375</v>
      </c>
      <c r="H202">
        <v>2883</v>
      </c>
      <c r="I202" s="8">
        <v>42074</v>
      </c>
      <c r="J202" s="1">
        <v>0.52083333333333337</v>
      </c>
      <c r="K202">
        <v>2883</v>
      </c>
      <c r="L202">
        <v>1</v>
      </c>
      <c r="M202" t="s">
        <v>2772</v>
      </c>
      <c r="O202" t="s">
        <v>15</v>
      </c>
      <c r="P202" t="s">
        <v>2273</v>
      </c>
      <c r="Q202">
        <v>30710350678</v>
      </c>
      <c r="R202" t="s">
        <v>2274</v>
      </c>
      <c r="S202" t="s">
        <v>5</v>
      </c>
      <c r="U202">
        <v>3300</v>
      </c>
      <c r="V202" t="s">
        <v>6</v>
      </c>
      <c r="W202" t="s">
        <v>7</v>
      </c>
      <c r="X202">
        <v>376</v>
      </c>
      <c r="Y202">
        <v>154825002</v>
      </c>
      <c r="AA202">
        <v>9</v>
      </c>
      <c r="AB202">
        <v>42727</v>
      </c>
      <c r="AC202">
        <v>187999</v>
      </c>
      <c r="AD202">
        <v>0</v>
      </c>
      <c r="AE202">
        <v>440</v>
      </c>
      <c r="AF202">
        <v>249009</v>
      </c>
      <c r="AG202">
        <v>163116</v>
      </c>
      <c r="AH202" t="s">
        <v>1213</v>
      </c>
      <c r="AI202" t="s">
        <v>101</v>
      </c>
    </row>
    <row r="203" spans="1:35" hidden="1" x14ac:dyDescent="0.25">
      <c r="A203">
        <v>21843</v>
      </c>
      <c r="B203" t="s">
        <v>2881</v>
      </c>
      <c r="C203">
        <v>710</v>
      </c>
      <c r="D203">
        <v>2014</v>
      </c>
      <c r="E203" t="s">
        <v>1128</v>
      </c>
      <c r="F203" s="8">
        <v>42188</v>
      </c>
      <c r="G203" s="1">
        <v>0.33333333333333331</v>
      </c>
      <c r="H203">
        <v>3464</v>
      </c>
      <c r="I203" s="8">
        <v>42188</v>
      </c>
      <c r="J203" s="1">
        <v>0.75</v>
      </c>
      <c r="K203">
        <v>3464</v>
      </c>
      <c r="L203">
        <v>1</v>
      </c>
      <c r="M203" t="s">
        <v>3216</v>
      </c>
      <c r="O203" t="s">
        <v>15</v>
      </c>
      <c r="P203" t="s">
        <v>2884</v>
      </c>
      <c r="Q203">
        <v>30708290498</v>
      </c>
      <c r="R203" t="s">
        <v>2885</v>
      </c>
      <c r="S203" t="s">
        <v>5</v>
      </c>
      <c r="U203">
        <v>3300</v>
      </c>
      <c r="V203" t="s">
        <v>6</v>
      </c>
      <c r="W203" t="s">
        <v>7</v>
      </c>
      <c r="X203">
        <v>3764</v>
      </c>
      <c r="Y203">
        <v>573165</v>
      </c>
      <c r="AA203">
        <v>9</v>
      </c>
      <c r="AB203">
        <v>42727</v>
      </c>
      <c r="AC203">
        <v>21364</v>
      </c>
      <c r="AD203">
        <v>0</v>
      </c>
      <c r="AE203">
        <v>50</v>
      </c>
      <c r="AF203">
        <v>0</v>
      </c>
      <c r="AG203">
        <v>0</v>
      </c>
      <c r="AH203" t="s">
        <v>1213</v>
      </c>
      <c r="AI203" t="s">
        <v>101</v>
      </c>
    </row>
    <row r="204" spans="1:35" x14ac:dyDescent="0.25">
      <c r="A204">
        <v>21831</v>
      </c>
      <c r="B204" t="s">
        <v>1594</v>
      </c>
      <c r="C204" t="s">
        <v>1162</v>
      </c>
      <c r="D204">
        <v>2015</v>
      </c>
      <c r="E204" t="s">
        <v>1128</v>
      </c>
      <c r="F204" s="8">
        <v>42187</v>
      </c>
      <c r="G204" s="1">
        <v>0.35416666666666669</v>
      </c>
      <c r="H204">
        <v>35769</v>
      </c>
      <c r="I204" s="8">
        <v>42187</v>
      </c>
      <c r="J204" s="1">
        <v>0.54166666666666663</v>
      </c>
      <c r="K204">
        <v>35769</v>
      </c>
      <c r="L204">
        <v>1</v>
      </c>
      <c r="M204" t="s">
        <v>3217</v>
      </c>
      <c r="N204" t="s">
        <v>3218</v>
      </c>
      <c r="O204" t="s">
        <v>2</v>
      </c>
      <c r="P204" t="s">
        <v>923</v>
      </c>
      <c r="Q204">
        <v>13884064</v>
      </c>
      <c r="R204" t="s">
        <v>924</v>
      </c>
      <c r="S204" t="s">
        <v>5</v>
      </c>
      <c r="U204">
        <v>3300</v>
      </c>
      <c r="V204" t="s">
        <v>6</v>
      </c>
      <c r="W204" t="s">
        <v>7</v>
      </c>
      <c r="X204">
        <v>-376</v>
      </c>
      <c r="Y204">
        <v>4432972</v>
      </c>
      <c r="Z204" t="s">
        <v>1595</v>
      </c>
      <c r="AA204">
        <v>9</v>
      </c>
      <c r="AB204">
        <v>48471</v>
      </c>
      <c r="AC204">
        <v>33930</v>
      </c>
      <c r="AD204">
        <v>0</v>
      </c>
      <c r="AE204">
        <v>70</v>
      </c>
      <c r="AF204">
        <v>0</v>
      </c>
      <c r="AG204">
        <v>0</v>
      </c>
      <c r="AH204" t="s">
        <v>1213</v>
      </c>
      <c r="AI204" t="s">
        <v>10</v>
      </c>
    </row>
    <row r="205" spans="1:35" x14ac:dyDescent="0.25">
      <c r="A205">
        <v>21443</v>
      </c>
      <c r="B205" t="s">
        <v>1563</v>
      </c>
      <c r="C205" t="s">
        <v>1157</v>
      </c>
      <c r="D205">
        <v>2013</v>
      </c>
      <c r="E205" t="s">
        <v>1128</v>
      </c>
      <c r="F205" s="8">
        <v>42130</v>
      </c>
      <c r="G205" s="1">
        <v>0.35416666666666669</v>
      </c>
      <c r="H205">
        <v>44446</v>
      </c>
      <c r="I205" s="8">
        <v>42130</v>
      </c>
      <c r="J205" s="1">
        <v>0.45833333333333331</v>
      </c>
      <c r="K205">
        <v>44446</v>
      </c>
      <c r="L205">
        <v>1</v>
      </c>
      <c r="M205" t="s">
        <v>165</v>
      </c>
      <c r="O205" t="s">
        <v>2</v>
      </c>
      <c r="P205" t="s">
        <v>166</v>
      </c>
      <c r="Q205">
        <v>24573612</v>
      </c>
      <c r="R205" t="s">
        <v>167</v>
      </c>
      <c r="S205" t="s">
        <v>5</v>
      </c>
      <c r="U205">
        <v>3300</v>
      </c>
      <c r="V205" t="s">
        <v>6</v>
      </c>
      <c r="W205" t="s">
        <v>7</v>
      </c>
      <c r="X205">
        <v>376</v>
      </c>
      <c r="Y205">
        <v>154135335</v>
      </c>
      <c r="AA205">
        <v>9</v>
      </c>
      <c r="AB205">
        <v>48471</v>
      </c>
      <c r="AC205">
        <v>101789</v>
      </c>
      <c r="AD205">
        <v>0</v>
      </c>
      <c r="AE205">
        <v>210</v>
      </c>
      <c r="AF205">
        <v>606577</v>
      </c>
      <c r="AG205">
        <v>0</v>
      </c>
      <c r="AH205" t="s">
        <v>1213</v>
      </c>
      <c r="AI205" t="s">
        <v>10</v>
      </c>
    </row>
    <row r="206" spans="1:35" hidden="1" x14ac:dyDescent="0.25">
      <c r="A206">
        <v>21495</v>
      </c>
      <c r="B206" t="s">
        <v>2480</v>
      </c>
      <c r="C206">
        <v>710</v>
      </c>
      <c r="D206">
        <v>2014</v>
      </c>
      <c r="E206" t="s">
        <v>1128</v>
      </c>
      <c r="F206" s="8">
        <v>42138</v>
      </c>
      <c r="G206" s="1">
        <v>0.58333333333333337</v>
      </c>
      <c r="H206">
        <v>32379</v>
      </c>
      <c r="I206" s="8">
        <v>42138</v>
      </c>
      <c r="J206" s="1">
        <v>0.72916666666666663</v>
      </c>
      <c r="K206">
        <v>32379</v>
      </c>
      <c r="L206">
        <v>1</v>
      </c>
      <c r="M206" t="s">
        <v>2481</v>
      </c>
      <c r="O206" t="s">
        <v>15</v>
      </c>
      <c r="P206" t="s">
        <v>2267</v>
      </c>
      <c r="Q206">
        <v>33626076969</v>
      </c>
      <c r="R206" t="s">
        <v>2268</v>
      </c>
      <c r="S206" t="s">
        <v>5</v>
      </c>
      <c r="U206">
        <v>3300</v>
      </c>
      <c r="V206" t="s">
        <v>6</v>
      </c>
      <c r="W206" t="s">
        <v>7</v>
      </c>
      <c r="X206">
        <v>376</v>
      </c>
      <c r="Y206">
        <v>4480341</v>
      </c>
      <c r="AA206">
        <v>9</v>
      </c>
      <c r="AB206">
        <v>42727</v>
      </c>
      <c r="AC206">
        <v>264907</v>
      </c>
      <c r="AD206">
        <v>0</v>
      </c>
      <c r="AE206">
        <v>620</v>
      </c>
      <c r="AF206">
        <v>1062444</v>
      </c>
      <c r="AG206">
        <v>0</v>
      </c>
      <c r="AH206" t="s">
        <v>1213</v>
      </c>
      <c r="AI206" t="s">
        <v>101</v>
      </c>
    </row>
    <row r="207" spans="1:35" hidden="1" x14ac:dyDescent="0.25">
      <c r="A207">
        <v>21315</v>
      </c>
      <c r="B207" t="s">
        <v>2480</v>
      </c>
      <c r="C207">
        <v>710</v>
      </c>
      <c r="D207">
        <v>2014</v>
      </c>
      <c r="E207" t="s">
        <v>1128</v>
      </c>
      <c r="F207" s="8">
        <v>42111</v>
      </c>
      <c r="G207" s="1">
        <v>0.33333333333333331</v>
      </c>
      <c r="H207">
        <v>32379</v>
      </c>
      <c r="I207" s="8">
        <v>42111</v>
      </c>
      <c r="J207" s="1">
        <v>0.625</v>
      </c>
      <c r="K207">
        <v>32379</v>
      </c>
      <c r="L207">
        <v>1</v>
      </c>
      <c r="M207" t="s">
        <v>3219</v>
      </c>
      <c r="O207" t="s">
        <v>15</v>
      </c>
      <c r="P207" t="s">
        <v>2267</v>
      </c>
      <c r="Q207">
        <v>33626076969</v>
      </c>
      <c r="R207" t="s">
        <v>2268</v>
      </c>
      <c r="S207" t="s">
        <v>5</v>
      </c>
      <c r="U207">
        <v>3300</v>
      </c>
      <c r="V207" t="s">
        <v>6</v>
      </c>
      <c r="W207" t="s">
        <v>7</v>
      </c>
      <c r="X207">
        <v>376</v>
      </c>
      <c r="Y207">
        <v>4480341</v>
      </c>
      <c r="AA207">
        <v>9</v>
      </c>
      <c r="AB207">
        <v>42727</v>
      </c>
      <c r="AC207">
        <v>145272</v>
      </c>
      <c r="AD207">
        <v>0</v>
      </c>
      <c r="AE207">
        <v>340</v>
      </c>
      <c r="AF207">
        <v>153752</v>
      </c>
      <c r="AG207">
        <v>43659</v>
      </c>
      <c r="AH207" t="s">
        <v>1213</v>
      </c>
      <c r="AI207" t="s">
        <v>101</v>
      </c>
    </row>
    <row r="208" spans="1:35" hidden="1" x14ac:dyDescent="0.25">
      <c r="A208">
        <v>21564</v>
      </c>
      <c r="B208" t="s">
        <v>2417</v>
      </c>
      <c r="C208">
        <v>710</v>
      </c>
      <c r="D208">
        <v>2013</v>
      </c>
      <c r="E208" t="s">
        <v>1128</v>
      </c>
      <c r="F208" s="8">
        <v>42151</v>
      </c>
      <c r="G208" s="1">
        <v>0.40625</v>
      </c>
      <c r="H208">
        <v>26992</v>
      </c>
      <c r="I208" s="8">
        <v>42151</v>
      </c>
      <c r="J208" s="1">
        <v>0.72916666666666663</v>
      </c>
      <c r="K208">
        <v>26992</v>
      </c>
      <c r="L208">
        <v>1</v>
      </c>
      <c r="M208" t="s">
        <v>3220</v>
      </c>
      <c r="O208" t="s">
        <v>15</v>
      </c>
      <c r="P208" t="s">
        <v>2420</v>
      </c>
      <c r="Q208">
        <v>30708243910</v>
      </c>
      <c r="R208" t="s">
        <v>2421</v>
      </c>
      <c r="S208" t="s">
        <v>5</v>
      </c>
      <c r="U208">
        <v>3300</v>
      </c>
      <c r="V208" t="s">
        <v>6</v>
      </c>
      <c r="W208" t="s">
        <v>7</v>
      </c>
      <c r="X208">
        <v>376</v>
      </c>
      <c r="Y208">
        <v>154209720</v>
      </c>
      <c r="Z208" t="s">
        <v>1455</v>
      </c>
      <c r="AA208">
        <v>9</v>
      </c>
      <c r="AB208">
        <v>42727</v>
      </c>
      <c r="AC208">
        <v>170908</v>
      </c>
      <c r="AD208">
        <v>0</v>
      </c>
      <c r="AE208">
        <v>400</v>
      </c>
      <c r="AF208">
        <v>47289</v>
      </c>
      <c r="AG208">
        <v>66314</v>
      </c>
      <c r="AH208" t="s">
        <v>1213</v>
      </c>
      <c r="AI208" t="s">
        <v>101</v>
      </c>
    </row>
    <row r="209" spans="1:35" hidden="1" x14ac:dyDescent="0.25">
      <c r="A209">
        <v>21573</v>
      </c>
      <c r="B209" t="s">
        <v>2403</v>
      </c>
      <c r="C209" t="s">
        <v>1837</v>
      </c>
      <c r="D209">
        <v>2014</v>
      </c>
      <c r="E209" t="s">
        <v>1128</v>
      </c>
      <c r="F209" s="8">
        <v>42152</v>
      </c>
      <c r="G209" s="1">
        <v>0.35416666666666669</v>
      </c>
      <c r="H209">
        <v>41151</v>
      </c>
      <c r="I209" s="8">
        <v>42152</v>
      </c>
      <c r="J209" s="1">
        <v>0.54166666666666663</v>
      </c>
      <c r="K209">
        <v>41151</v>
      </c>
      <c r="L209">
        <v>1</v>
      </c>
      <c r="M209" t="s">
        <v>76</v>
      </c>
      <c r="O209" t="s">
        <v>15</v>
      </c>
      <c r="P209" t="s">
        <v>2395</v>
      </c>
      <c r="Q209">
        <v>30683247088</v>
      </c>
      <c r="R209" t="s">
        <v>2396</v>
      </c>
      <c r="S209" t="s">
        <v>5</v>
      </c>
      <c r="U209">
        <v>3300</v>
      </c>
      <c r="V209" t="s">
        <v>6</v>
      </c>
      <c r="W209" t="s">
        <v>7</v>
      </c>
      <c r="X209">
        <v>376</v>
      </c>
      <c r="Y209">
        <v>4423190</v>
      </c>
      <c r="AA209">
        <v>9</v>
      </c>
      <c r="AB209">
        <v>42727</v>
      </c>
      <c r="AC209">
        <v>145272</v>
      </c>
      <c r="AD209">
        <v>0</v>
      </c>
      <c r="AE209">
        <v>340</v>
      </c>
      <c r="AF209">
        <v>187724</v>
      </c>
      <c r="AG209">
        <v>90128</v>
      </c>
      <c r="AH209" t="s">
        <v>1213</v>
      </c>
      <c r="AI209" t="s">
        <v>1841</v>
      </c>
    </row>
    <row r="210" spans="1:35" hidden="1" x14ac:dyDescent="0.25">
      <c r="A210">
        <v>21277</v>
      </c>
      <c r="B210" t="s">
        <v>3221</v>
      </c>
      <c r="C210" t="s">
        <v>3222</v>
      </c>
      <c r="D210">
        <v>2014</v>
      </c>
      <c r="E210" t="s">
        <v>1128</v>
      </c>
      <c r="F210" s="8">
        <v>42104</v>
      </c>
      <c r="G210" s="1">
        <v>0.33333333333333331</v>
      </c>
      <c r="H210">
        <v>38110</v>
      </c>
      <c r="I210" s="8">
        <v>42104</v>
      </c>
      <c r="J210" s="1">
        <v>0.70833333333333337</v>
      </c>
      <c r="K210">
        <v>38110</v>
      </c>
      <c r="L210">
        <v>1</v>
      </c>
      <c r="M210" t="s">
        <v>2590</v>
      </c>
      <c r="O210" t="s">
        <v>15</v>
      </c>
      <c r="P210" t="s">
        <v>2425</v>
      </c>
      <c r="Q210">
        <v>30683253053</v>
      </c>
      <c r="R210" t="s">
        <v>2426</v>
      </c>
      <c r="S210" t="s">
        <v>5</v>
      </c>
      <c r="U210">
        <v>3300</v>
      </c>
      <c r="V210" t="s">
        <v>6</v>
      </c>
      <c r="W210" t="s">
        <v>7</v>
      </c>
      <c r="X210">
        <v>376</v>
      </c>
      <c r="Y210">
        <v>4437787</v>
      </c>
      <c r="AA210">
        <v>9</v>
      </c>
      <c r="AB210">
        <v>42727</v>
      </c>
      <c r="AC210">
        <v>166635</v>
      </c>
      <c r="AD210">
        <v>0</v>
      </c>
      <c r="AE210">
        <v>390</v>
      </c>
      <c r="AF210">
        <v>343101</v>
      </c>
      <c r="AG210">
        <v>255000</v>
      </c>
      <c r="AH210" t="s">
        <v>1213</v>
      </c>
      <c r="AI210" t="s">
        <v>101</v>
      </c>
    </row>
    <row r="211" spans="1:35" hidden="1" x14ac:dyDescent="0.25">
      <c r="A211">
        <v>21565</v>
      </c>
      <c r="B211" t="s">
        <v>2416</v>
      </c>
      <c r="C211">
        <v>1418</v>
      </c>
      <c r="D211">
        <v>2014</v>
      </c>
      <c r="E211" t="s">
        <v>1128</v>
      </c>
      <c r="F211" s="8">
        <v>42151</v>
      </c>
      <c r="G211" s="1">
        <v>0.41666666666666669</v>
      </c>
      <c r="H211">
        <v>20237</v>
      </c>
      <c r="I211" s="8">
        <v>42151</v>
      </c>
      <c r="J211" s="1">
        <v>0.54166666666666663</v>
      </c>
      <c r="K211">
        <v>20237</v>
      </c>
      <c r="L211">
        <v>1</v>
      </c>
      <c r="M211" t="s">
        <v>76</v>
      </c>
      <c r="O211" t="s">
        <v>15</v>
      </c>
      <c r="P211" t="s">
        <v>2395</v>
      </c>
      <c r="Q211">
        <v>30683247088</v>
      </c>
      <c r="R211" t="s">
        <v>2396</v>
      </c>
      <c r="S211" t="s">
        <v>5</v>
      </c>
      <c r="U211">
        <v>3300</v>
      </c>
      <c r="V211" t="s">
        <v>6</v>
      </c>
      <c r="W211" t="s">
        <v>7</v>
      </c>
      <c r="X211">
        <v>376</v>
      </c>
      <c r="Y211">
        <v>4423190</v>
      </c>
      <c r="AA211">
        <v>9</v>
      </c>
      <c r="AB211">
        <v>42727</v>
      </c>
      <c r="AC211">
        <v>145272</v>
      </c>
      <c r="AD211">
        <v>0</v>
      </c>
      <c r="AE211">
        <v>340</v>
      </c>
      <c r="AF211">
        <v>187724</v>
      </c>
      <c r="AG211">
        <v>90128</v>
      </c>
      <c r="AH211" t="s">
        <v>1213</v>
      </c>
      <c r="AI211" t="s">
        <v>1841</v>
      </c>
    </row>
    <row r="212" spans="1:35" x14ac:dyDescent="0.25">
      <c r="A212">
        <v>21405</v>
      </c>
      <c r="B212" t="s">
        <v>1577</v>
      </c>
      <c r="C212" t="s">
        <v>1134</v>
      </c>
      <c r="D212">
        <v>2013</v>
      </c>
      <c r="E212" t="s">
        <v>1128</v>
      </c>
      <c r="F212" s="8">
        <v>42123</v>
      </c>
      <c r="G212" s="1">
        <v>0.41319444444444442</v>
      </c>
      <c r="H212">
        <v>152262</v>
      </c>
      <c r="I212" s="8">
        <v>42123</v>
      </c>
      <c r="J212" s="1">
        <v>0.5</v>
      </c>
      <c r="K212">
        <v>152262</v>
      </c>
      <c r="L212">
        <v>1</v>
      </c>
      <c r="M212" t="s">
        <v>937</v>
      </c>
      <c r="O212" t="s">
        <v>15</v>
      </c>
      <c r="P212" t="s">
        <v>934</v>
      </c>
      <c r="Q212">
        <v>30708800836</v>
      </c>
      <c r="R212" t="s">
        <v>935</v>
      </c>
      <c r="S212" t="s">
        <v>5</v>
      </c>
      <c r="U212">
        <v>3300</v>
      </c>
      <c r="V212" t="s">
        <v>6</v>
      </c>
      <c r="W212" t="s">
        <v>7</v>
      </c>
      <c r="X212">
        <v>376</v>
      </c>
      <c r="Y212">
        <v>459000</v>
      </c>
      <c r="AA212">
        <v>9</v>
      </c>
      <c r="AB212">
        <v>42727</v>
      </c>
      <c r="AC212">
        <v>106818</v>
      </c>
      <c r="AD212">
        <v>0</v>
      </c>
      <c r="AE212">
        <v>250</v>
      </c>
      <c r="AF212">
        <v>190861</v>
      </c>
      <c r="AG212">
        <v>0</v>
      </c>
      <c r="AH212" t="s">
        <v>1213</v>
      </c>
      <c r="AI212" t="s">
        <v>10</v>
      </c>
    </row>
    <row r="213" spans="1:35" hidden="1" x14ac:dyDescent="0.25">
      <c r="A213">
        <v>21227</v>
      </c>
      <c r="B213" t="s">
        <v>2672</v>
      </c>
      <c r="C213">
        <v>710</v>
      </c>
      <c r="D213">
        <v>2014</v>
      </c>
      <c r="E213" t="s">
        <v>1128</v>
      </c>
      <c r="F213" s="8">
        <v>42100</v>
      </c>
      <c r="G213" s="1">
        <v>0.33333333333333331</v>
      </c>
      <c r="H213">
        <v>41522</v>
      </c>
      <c r="I213" s="8">
        <v>42100</v>
      </c>
      <c r="J213" s="1">
        <v>0.75</v>
      </c>
      <c r="K213">
        <v>41522</v>
      </c>
      <c r="L213">
        <v>1</v>
      </c>
      <c r="M213" t="s">
        <v>2673</v>
      </c>
      <c r="O213" t="s">
        <v>15</v>
      </c>
      <c r="P213" t="s">
        <v>2674</v>
      </c>
      <c r="Q213">
        <v>30712275533</v>
      </c>
      <c r="R213" t="s">
        <v>2675</v>
      </c>
      <c r="S213" t="s">
        <v>5</v>
      </c>
      <c r="U213">
        <v>3300</v>
      </c>
      <c r="V213" t="s">
        <v>6</v>
      </c>
      <c r="W213" t="s">
        <v>7</v>
      </c>
      <c r="X213">
        <v>376</v>
      </c>
      <c r="Y213">
        <v>154288119</v>
      </c>
      <c r="AA213">
        <v>9</v>
      </c>
      <c r="AB213">
        <v>42727</v>
      </c>
      <c r="AC213">
        <v>123908</v>
      </c>
      <c r="AD213">
        <v>0</v>
      </c>
      <c r="AE213">
        <v>290</v>
      </c>
      <c r="AF213">
        <v>154192</v>
      </c>
      <c r="AG213">
        <v>80420</v>
      </c>
      <c r="AH213" t="s">
        <v>1213</v>
      </c>
      <c r="AI213" t="s">
        <v>101</v>
      </c>
    </row>
    <row r="214" spans="1:35" hidden="1" x14ac:dyDescent="0.25">
      <c r="A214">
        <v>21526</v>
      </c>
      <c r="B214" t="s">
        <v>2453</v>
      </c>
      <c r="C214">
        <v>710</v>
      </c>
      <c r="D214">
        <v>2013</v>
      </c>
      <c r="E214" t="s">
        <v>1128</v>
      </c>
      <c r="F214" s="8">
        <v>42144</v>
      </c>
      <c r="G214" s="1">
        <v>0.47152777777777777</v>
      </c>
      <c r="H214">
        <v>6641</v>
      </c>
      <c r="I214" s="8">
        <v>42144</v>
      </c>
      <c r="J214" s="1">
        <v>0.70833333333333337</v>
      </c>
      <c r="K214">
        <v>6641</v>
      </c>
      <c r="L214">
        <v>1</v>
      </c>
      <c r="M214" t="s">
        <v>3223</v>
      </c>
      <c r="O214" t="s">
        <v>15</v>
      </c>
      <c r="P214" t="s">
        <v>2420</v>
      </c>
      <c r="Q214">
        <v>30708243910</v>
      </c>
      <c r="R214" t="s">
        <v>2421</v>
      </c>
      <c r="S214" t="s">
        <v>5</v>
      </c>
      <c r="U214">
        <v>3300</v>
      </c>
      <c r="V214" t="s">
        <v>6</v>
      </c>
      <c r="W214" t="s">
        <v>7</v>
      </c>
      <c r="X214">
        <v>376</v>
      </c>
      <c r="Y214">
        <v>154209720</v>
      </c>
      <c r="Z214" t="s">
        <v>1455</v>
      </c>
      <c r="AA214">
        <v>9</v>
      </c>
      <c r="AB214">
        <v>42727</v>
      </c>
      <c r="AC214">
        <v>145272</v>
      </c>
      <c r="AD214">
        <v>0</v>
      </c>
      <c r="AE214">
        <v>340</v>
      </c>
      <c r="AF214">
        <v>572611</v>
      </c>
      <c r="AG214">
        <v>0</v>
      </c>
      <c r="AH214" t="s">
        <v>1213</v>
      </c>
      <c r="AI214" t="s">
        <v>101</v>
      </c>
    </row>
    <row r="215" spans="1:35" hidden="1" x14ac:dyDescent="0.25">
      <c r="A215">
        <v>21957</v>
      </c>
      <c r="B215" t="s">
        <v>3224</v>
      </c>
      <c r="C215" t="s">
        <v>1731</v>
      </c>
      <c r="D215">
        <v>2012</v>
      </c>
      <c r="E215" t="s">
        <v>1128</v>
      </c>
      <c r="F215" s="8">
        <v>42207</v>
      </c>
      <c r="G215" s="1">
        <v>0.58333333333333337</v>
      </c>
      <c r="H215">
        <v>190526</v>
      </c>
      <c r="I215" s="8">
        <v>42207</v>
      </c>
      <c r="J215" s="1">
        <v>0.72916666666666663</v>
      </c>
      <c r="K215">
        <v>190526</v>
      </c>
      <c r="L215">
        <v>1</v>
      </c>
      <c r="M215" t="s">
        <v>2590</v>
      </c>
      <c r="O215" t="s">
        <v>15</v>
      </c>
      <c r="P215" t="s">
        <v>3225</v>
      </c>
      <c r="Q215">
        <v>20079838684</v>
      </c>
      <c r="R215" t="s">
        <v>3226</v>
      </c>
      <c r="S215" t="s">
        <v>5</v>
      </c>
      <c r="U215">
        <v>3300</v>
      </c>
      <c r="V215" t="s">
        <v>6</v>
      </c>
      <c r="W215" t="s">
        <v>7</v>
      </c>
      <c r="X215">
        <v>376</v>
      </c>
      <c r="Y215">
        <v>4454496</v>
      </c>
      <c r="AA215">
        <v>9</v>
      </c>
      <c r="AB215">
        <v>42727</v>
      </c>
      <c r="AC215">
        <v>346089</v>
      </c>
      <c r="AD215">
        <v>0</v>
      </c>
      <c r="AE215">
        <v>810</v>
      </c>
      <c r="AF215">
        <v>396048</v>
      </c>
      <c r="AG215">
        <v>240318</v>
      </c>
      <c r="AH215" t="s">
        <v>1213</v>
      </c>
      <c r="AI215" t="s">
        <v>101</v>
      </c>
    </row>
    <row r="216" spans="1:35" hidden="1" x14ac:dyDescent="0.25">
      <c r="A216">
        <v>21571</v>
      </c>
      <c r="B216" t="s">
        <v>3227</v>
      </c>
      <c r="C216" t="s">
        <v>1975</v>
      </c>
      <c r="D216">
        <v>2012</v>
      </c>
      <c r="E216" t="s">
        <v>1128</v>
      </c>
      <c r="F216" s="8">
        <v>42152</v>
      </c>
      <c r="G216" s="1">
        <v>0.34722222222222227</v>
      </c>
      <c r="H216">
        <v>330339</v>
      </c>
      <c r="I216" s="8">
        <v>42152</v>
      </c>
      <c r="J216" s="1">
        <v>0.54166666666666663</v>
      </c>
      <c r="K216">
        <v>330339</v>
      </c>
      <c r="L216">
        <v>1</v>
      </c>
      <c r="M216" t="s">
        <v>3228</v>
      </c>
      <c r="O216" t="s">
        <v>15</v>
      </c>
      <c r="P216" t="s">
        <v>223</v>
      </c>
      <c r="Q216">
        <v>30710868928</v>
      </c>
      <c r="R216" t="s">
        <v>224</v>
      </c>
      <c r="S216" t="s">
        <v>5</v>
      </c>
      <c r="U216">
        <v>3300</v>
      </c>
      <c r="V216" t="s">
        <v>6</v>
      </c>
      <c r="W216" t="s">
        <v>7</v>
      </c>
      <c r="X216">
        <v>376</v>
      </c>
      <c r="Y216">
        <v>154685711</v>
      </c>
      <c r="AA216">
        <v>9</v>
      </c>
      <c r="AB216">
        <v>42727</v>
      </c>
      <c r="AC216">
        <v>98272</v>
      </c>
      <c r="AD216">
        <v>0</v>
      </c>
      <c r="AE216">
        <v>230</v>
      </c>
      <c r="AF216">
        <v>74671</v>
      </c>
      <c r="AG216">
        <v>0</v>
      </c>
      <c r="AH216" t="s">
        <v>1213</v>
      </c>
      <c r="AI216" t="s">
        <v>1722</v>
      </c>
    </row>
    <row r="217" spans="1:35" hidden="1" x14ac:dyDescent="0.25">
      <c r="A217">
        <v>21039</v>
      </c>
      <c r="B217" t="s">
        <v>2438</v>
      </c>
      <c r="C217">
        <v>1418</v>
      </c>
      <c r="D217">
        <v>2014</v>
      </c>
      <c r="E217" t="s">
        <v>1128</v>
      </c>
      <c r="F217" s="8">
        <v>42068</v>
      </c>
      <c r="G217" s="1">
        <v>0.58333333333333337</v>
      </c>
      <c r="H217">
        <v>42973</v>
      </c>
      <c r="I217" s="8">
        <v>42068</v>
      </c>
      <c r="J217" s="1">
        <v>0.75</v>
      </c>
      <c r="K217">
        <v>42973</v>
      </c>
      <c r="L217">
        <v>1</v>
      </c>
      <c r="M217" t="s">
        <v>76</v>
      </c>
      <c r="O217" t="s">
        <v>15</v>
      </c>
      <c r="P217" t="s">
        <v>2395</v>
      </c>
      <c r="Q217">
        <v>30683247088</v>
      </c>
      <c r="R217" t="s">
        <v>2396</v>
      </c>
      <c r="S217" t="s">
        <v>5</v>
      </c>
      <c r="U217">
        <v>3300</v>
      </c>
      <c r="V217" t="s">
        <v>6</v>
      </c>
      <c r="W217" t="s">
        <v>7</v>
      </c>
      <c r="X217">
        <v>376</v>
      </c>
      <c r="Y217">
        <v>4423190</v>
      </c>
      <c r="AA217">
        <v>9</v>
      </c>
      <c r="AB217">
        <v>42727</v>
      </c>
      <c r="AC217">
        <v>170908</v>
      </c>
      <c r="AD217">
        <v>0</v>
      </c>
      <c r="AE217">
        <v>400</v>
      </c>
      <c r="AF217">
        <v>259483</v>
      </c>
      <c r="AG217">
        <v>40779</v>
      </c>
      <c r="AH217" t="s">
        <v>1213</v>
      </c>
      <c r="AI217" t="s">
        <v>1841</v>
      </c>
    </row>
    <row r="218" spans="1:35" hidden="1" x14ac:dyDescent="0.25">
      <c r="A218">
        <v>21583</v>
      </c>
      <c r="B218" t="s">
        <v>2394</v>
      </c>
      <c r="C218" t="s">
        <v>1837</v>
      </c>
      <c r="D218">
        <v>2014</v>
      </c>
      <c r="E218" t="s">
        <v>1128</v>
      </c>
      <c r="F218" s="8">
        <v>42153</v>
      </c>
      <c r="G218" s="1">
        <v>0.33333333333333331</v>
      </c>
      <c r="H218">
        <v>40902</v>
      </c>
      <c r="I218" s="8">
        <v>42153</v>
      </c>
      <c r="J218" s="1">
        <v>0.5</v>
      </c>
      <c r="K218">
        <v>40902</v>
      </c>
      <c r="L218">
        <v>1</v>
      </c>
      <c r="M218" t="s">
        <v>76</v>
      </c>
      <c r="O218" t="s">
        <v>15</v>
      </c>
      <c r="P218" t="s">
        <v>2395</v>
      </c>
      <c r="Q218">
        <v>30683247088</v>
      </c>
      <c r="R218" t="s">
        <v>2396</v>
      </c>
      <c r="S218" t="s">
        <v>5</v>
      </c>
      <c r="U218">
        <v>3300</v>
      </c>
      <c r="V218" t="s">
        <v>6</v>
      </c>
      <c r="W218" t="s">
        <v>7</v>
      </c>
      <c r="X218">
        <v>376</v>
      </c>
      <c r="Y218">
        <v>4423190</v>
      </c>
      <c r="AA218">
        <v>9</v>
      </c>
      <c r="AB218">
        <v>42727</v>
      </c>
      <c r="AC218">
        <v>145272</v>
      </c>
      <c r="AD218">
        <v>0</v>
      </c>
      <c r="AE218">
        <v>340</v>
      </c>
      <c r="AF218">
        <v>187724</v>
      </c>
      <c r="AG218">
        <v>90128</v>
      </c>
      <c r="AH218" t="s">
        <v>1213</v>
      </c>
      <c r="AI218" t="s">
        <v>1841</v>
      </c>
    </row>
    <row r="219" spans="1:35" x14ac:dyDescent="0.25">
      <c r="A219">
        <v>21241</v>
      </c>
      <c r="B219" t="s">
        <v>1545</v>
      </c>
      <c r="C219" t="s">
        <v>1152</v>
      </c>
      <c r="D219">
        <v>2013</v>
      </c>
      <c r="E219" t="s">
        <v>1128</v>
      </c>
      <c r="F219" s="8">
        <v>42101</v>
      </c>
      <c r="G219" s="1">
        <v>0.375</v>
      </c>
      <c r="H219">
        <v>8381</v>
      </c>
      <c r="I219" s="8">
        <v>42101</v>
      </c>
      <c r="J219" s="1">
        <v>0.70833333333333337</v>
      </c>
      <c r="K219">
        <v>8381</v>
      </c>
      <c r="L219">
        <v>1</v>
      </c>
      <c r="M219" t="s">
        <v>837</v>
      </c>
      <c r="O219" t="s">
        <v>2</v>
      </c>
      <c r="P219" t="s">
        <v>838</v>
      </c>
      <c r="Q219">
        <v>27979481</v>
      </c>
      <c r="R219" t="s">
        <v>1546</v>
      </c>
      <c r="S219" t="s">
        <v>5</v>
      </c>
      <c r="U219">
        <v>3300</v>
      </c>
      <c r="V219" t="s">
        <v>6</v>
      </c>
      <c r="W219" t="s">
        <v>7</v>
      </c>
      <c r="X219" t="s">
        <v>593</v>
      </c>
      <c r="Y219">
        <v>54952614</v>
      </c>
      <c r="Z219" t="s">
        <v>840</v>
      </c>
      <c r="AA219">
        <v>9</v>
      </c>
      <c r="AB219">
        <v>48471</v>
      </c>
      <c r="AC219">
        <v>77554</v>
      </c>
      <c r="AD219">
        <v>0</v>
      </c>
      <c r="AE219">
        <v>160</v>
      </c>
      <c r="AF219">
        <v>673613</v>
      </c>
      <c r="AG219">
        <v>0</v>
      </c>
      <c r="AH219" t="s">
        <v>1213</v>
      </c>
      <c r="AI219" t="s">
        <v>10</v>
      </c>
    </row>
    <row r="220" spans="1:35" x14ac:dyDescent="0.25">
      <c r="A220">
        <v>21940</v>
      </c>
      <c r="B220" t="s">
        <v>1631</v>
      </c>
      <c r="C220" t="s">
        <v>1168</v>
      </c>
      <c r="D220">
        <v>2013</v>
      </c>
      <c r="E220" t="s">
        <v>1128</v>
      </c>
      <c r="F220" s="8">
        <v>42202</v>
      </c>
      <c r="G220" s="1">
        <v>0.60416666666666663</v>
      </c>
      <c r="H220">
        <v>68944</v>
      </c>
      <c r="I220" s="8">
        <v>42202</v>
      </c>
      <c r="J220" s="1">
        <v>0.72916666666666663</v>
      </c>
      <c r="K220">
        <v>68944</v>
      </c>
      <c r="L220">
        <v>1</v>
      </c>
      <c r="M220" t="s">
        <v>76</v>
      </c>
      <c r="O220" t="s">
        <v>15</v>
      </c>
      <c r="P220" t="s">
        <v>223</v>
      </c>
      <c r="Q220">
        <v>30710868928</v>
      </c>
      <c r="R220" t="s">
        <v>224</v>
      </c>
      <c r="S220" t="s">
        <v>5</v>
      </c>
      <c r="U220">
        <v>3300</v>
      </c>
      <c r="V220" t="s">
        <v>6</v>
      </c>
      <c r="W220" t="s">
        <v>7</v>
      </c>
      <c r="X220">
        <v>376</v>
      </c>
      <c r="Y220">
        <v>154685711</v>
      </c>
      <c r="AA220">
        <v>9</v>
      </c>
      <c r="AB220">
        <v>48471</v>
      </c>
      <c r="AC220">
        <v>92095</v>
      </c>
      <c r="AD220">
        <v>0</v>
      </c>
      <c r="AE220">
        <v>190</v>
      </c>
      <c r="AF220">
        <v>263391</v>
      </c>
      <c r="AG220">
        <v>0</v>
      </c>
      <c r="AH220" t="s">
        <v>1213</v>
      </c>
      <c r="AI220" t="s">
        <v>10</v>
      </c>
    </row>
    <row r="221" spans="1:35" hidden="1" x14ac:dyDescent="0.25">
      <c r="A221">
        <v>21530</v>
      </c>
      <c r="B221" t="s">
        <v>3229</v>
      </c>
      <c r="C221" t="s">
        <v>1800</v>
      </c>
      <c r="D221">
        <v>2014</v>
      </c>
      <c r="E221" t="s">
        <v>1128</v>
      </c>
      <c r="F221" s="8">
        <v>42145</v>
      </c>
      <c r="G221" s="1">
        <v>0.33333333333333331</v>
      </c>
      <c r="H221">
        <v>74130</v>
      </c>
      <c r="I221" s="8">
        <v>42146</v>
      </c>
      <c r="J221" s="1">
        <v>0.54166666666666663</v>
      </c>
      <c r="K221">
        <v>74130</v>
      </c>
      <c r="L221">
        <v>1</v>
      </c>
      <c r="M221" t="s">
        <v>3230</v>
      </c>
      <c r="O221" t="s">
        <v>15</v>
      </c>
      <c r="P221" t="s">
        <v>3231</v>
      </c>
      <c r="Q221">
        <v>20107256939</v>
      </c>
      <c r="R221" t="s">
        <v>3232</v>
      </c>
      <c r="S221" t="s">
        <v>5</v>
      </c>
      <c r="U221">
        <v>3300</v>
      </c>
      <c r="V221" t="s">
        <v>6</v>
      </c>
      <c r="W221" t="s">
        <v>7</v>
      </c>
      <c r="X221" t="s">
        <v>1863</v>
      </c>
      <c r="Y221">
        <v>454130</v>
      </c>
      <c r="AA221">
        <v>9</v>
      </c>
      <c r="AB221">
        <v>42727</v>
      </c>
      <c r="AC221">
        <v>85454</v>
      </c>
      <c r="AD221">
        <v>0</v>
      </c>
      <c r="AE221">
        <v>200</v>
      </c>
      <c r="AF221">
        <v>20739</v>
      </c>
      <c r="AG221">
        <v>0</v>
      </c>
      <c r="AH221" t="s">
        <v>1213</v>
      </c>
      <c r="AI221" t="s">
        <v>101</v>
      </c>
    </row>
    <row r="222" spans="1:35" hidden="1" x14ac:dyDescent="0.25">
      <c r="A222">
        <v>21544</v>
      </c>
      <c r="B222" t="s">
        <v>2432</v>
      </c>
      <c r="C222" t="s">
        <v>2433</v>
      </c>
      <c r="D222">
        <v>2013</v>
      </c>
      <c r="E222" t="s">
        <v>1128</v>
      </c>
      <c r="F222" s="8">
        <v>42146</v>
      </c>
      <c r="G222" s="1">
        <v>0.45069444444444445</v>
      </c>
      <c r="H222">
        <v>45219</v>
      </c>
      <c r="I222" s="8">
        <v>42146</v>
      </c>
      <c r="J222" s="1">
        <v>0.45069444444444445</v>
      </c>
      <c r="K222">
        <v>45219</v>
      </c>
      <c r="L222">
        <v>1</v>
      </c>
      <c r="M222" t="s">
        <v>2434</v>
      </c>
      <c r="O222" t="s">
        <v>15</v>
      </c>
      <c r="P222" t="s">
        <v>2435</v>
      </c>
      <c r="Q222">
        <v>30631029163</v>
      </c>
      <c r="R222" t="s">
        <v>2436</v>
      </c>
      <c r="S222" t="s">
        <v>5</v>
      </c>
      <c r="U222">
        <v>3300</v>
      </c>
      <c r="V222" t="s">
        <v>6</v>
      </c>
      <c r="W222" t="s">
        <v>7</v>
      </c>
      <c r="X222">
        <v>376</v>
      </c>
      <c r="Y222">
        <v>4420886</v>
      </c>
      <c r="Z222" t="s">
        <v>2437</v>
      </c>
      <c r="AA222">
        <v>9</v>
      </c>
      <c r="AB222">
        <v>42727</v>
      </c>
      <c r="AC222">
        <v>136726</v>
      </c>
      <c r="AD222">
        <v>0</v>
      </c>
      <c r="AE222">
        <v>320</v>
      </c>
      <c r="AF222">
        <v>770035</v>
      </c>
      <c r="AG222">
        <v>0</v>
      </c>
      <c r="AH222" t="s">
        <v>1213</v>
      </c>
      <c r="AI222" t="s">
        <v>101</v>
      </c>
    </row>
    <row r="223" spans="1:35" x14ac:dyDescent="0.25">
      <c r="A223">
        <v>21546</v>
      </c>
      <c r="B223" t="s">
        <v>1649</v>
      </c>
      <c r="C223" t="s">
        <v>1171</v>
      </c>
      <c r="D223">
        <v>2007</v>
      </c>
      <c r="E223" t="s">
        <v>1128</v>
      </c>
      <c r="F223" s="8">
        <v>42146</v>
      </c>
      <c r="G223" s="1">
        <v>0.58333333333333337</v>
      </c>
      <c r="H223">
        <v>146614</v>
      </c>
      <c r="I223" s="8">
        <v>42146</v>
      </c>
      <c r="J223" s="1">
        <v>0.75</v>
      </c>
      <c r="K223">
        <v>146614</v>
      </c>
      <c r="L223">
        <v>1</v>
      </c>
      <c r="M223" t="s">
        <v>249</v>
      </c>
      <c r="O223" t="s">
        <v>2</v>
      </c>
      <c r="P223" t="s">
        <v>250</v>
      </c>
      <c r="Q223">
        <v>27000000</v>
      </c>
      <c r="R223" t="s">
        <v>1650</v>
      </c>
      <c r="S223" t="s">
        <v>252</v>
      </c>
      <c r="U223">
        <v>3300</v>
      </c>
      <c r="V223" t="s">
        <v>6</v>
      </c>
      <c r="W223" t="s">
        <v>7</v>
      </c>
      <c r="X223">
        <v>376</v>
      </c>
      <c r="Y223">
        <v>154580233</v>
      </c>
      <c r="AA223">
        <v>9</v>
      </c>
      <c r="AB223">
        <v>48471</v>
      </c>
      <c r="AC223">
        <v>470169</v>
      </c>
      <c r="AD223">
        <v>0</v>
      </c>
      <c r="AE223">
        <v>970</v>
      </c>
      <c r="AF223">
        <v>830308</v>
      </c>
      <c r="AG223">
        <v>0</v>
      </c>
      <c r="AH223" t="s">
        <v>1213</v>
      </c>
      <c r="AI223" t="s">
        <v>10</v>
      </c>
    </row>
    <row r="224" spans="1:35" hidden="1" x14ac:dyDescent="0.25">
      <c r="A224">
        <v>21721</v>
      </c>
      <c r="B224" t="s">
        <v>2269</v>
      </c>
      <c r="C224" t="s">
        <v>1805</v>
      </c>
      <c r="D224">
        <v>2015</v>
      </c>
      <c r="E224" t="s">
        <v>1128</v>
      </c>
      <c r="F224" s="8">
        <v>42172</v>
      </c>
      <c r="G224" s="1">
        <v>0.33333333333333331</v>
      </c>
      <c r="H224">
        <v>14760</v>
      </c>
      <c r="I224" s="8">
        <v>42172</v>
      </c>
      <c r="J224" s="1">
        <v>0.70833333333333337</v>
      </c>
      <c r="K224">
        <v>14760</v>
      </c>
      <c r="L224">
        <v>1</v>
      </c>
      <c r="M224" t="s">
        <v>3233</v>
      </c>
      <c r="N224" t="s">
        <v>3234</v>
      </c>
      <c r="O224" t="s">
        <v>3235</v>
      </c>
      <c r="P224" t="s">
        <v>2273</v>
      </c>
      <c r="Q224">
        <v>30710350678</v>
      </c>
      <c r="R224" t="s">
        <v>2274</v>
      </c>
      <c r="S224" t="s">
        <v>5</v>
      </c>
      <c r="U224">
        <v>3300</v>
      </c>
      <c r="V224" t="s">
        <v>6</v>
      </c>
      <c r="W224" t="s">
        <v>7</v>
      </c>
      <c r="X224">
        <v>376</v>
      </c>
      <c r="Y224">
        <v>154825002</v>
      </c>
      <c r="AA224">
        <v>9</v>
      </c>
      <c r="AB224">
        <v>42727</v>
      </c>
      <c r="AC224">
        <v>256362</v>
      </c>
      <c r="AD224">
        <v>0</v>
      </c>
      <c r="AE224">
        <v>600</v>
      </c>
      <c r="AF224">
        <v>386710</v>
      </c>
      <c r="AG224">
        <v>119070</v>
      </c>
      <c r="AH224" t="s">
        <v>1213</v>
      </c>
      <c r="AI224" t="s">
        <v>101</v>
      </c>
    </row>
    <row r="225" spans="1:35" x14ac:dyDescent="0.25">
      <c r="A225">
        <v>21468</v>
      </c>
      <c r="B225" t="s">
        <v>1666</v>
      </c>
      <c r="C225" t="s">
        <v>1162</v>
      </c>
      <c r="D225">
        <v>2015</v>
      </c>
      <c r="E225" t="s">
        <v>1128</v>
      </c>
      <c r="F225" s="8">
        <v>42135</v>
      </c>
      <c r="G225" s="1">
        <v>0.33333333333333331</v>
      </c>
      <c r="H225">
        <v>41839</v>
      </c>
      <c r="I225" s="8">
        <v>42135</v>
      </c>
      <c r="J225" s="1">
        <v>0.5</v>
      </c>
      <c r="K225">
        <v>41839</v>
      </c>
      <c r="L225">
        <v>1</v>
      </c>
      <c r="M225" t="s">
        <v>165</v>
      </c>
      <c r="O225" t="s">
        <v>15</v>
      </c>
      <c r="P225" t="s">
        <v>977</v>
      </c>
      <c r="Q225">
        <v>33713586809</v>
      </c>
      <c r="R225" t="s">
        <v>978</v>
      </c>
      <c r="S225" t="s">
        <v>979</v>
      </c>
      <c r="U225">
        <v>3300</v>
      </c>
      <c r="V225" t="s">
        <v>6</v>
      </c>
      <c r="W225" t="s">
        <v>7</v>
      </c>
      <c r="X225">
        <v>376</v>
      </c>
      <c r="Y225">
        <v>4437329</v>
      </c>
      <c r="Z225" t="s">
        <v>1667</v>
      </c>
      <c r="AA225">
        <v>9</v>
      </c>
      <c r="AB225">
        <v>48471</v>
      </c>
      <c r="AC225">
        <v>96942</v>
      </c>
      <c r="AD225">
        <v>0</v>
      </c>
      <c r="AE225">
        <v>200</v>
      </c>
      <c r="AF225">
        <v>419432</v>
      </c>
      <c r="AG225">
        <v>0</v>
      </c>
      <c r="AH225" t="s">
        <v>1213</v>
      </c>
      <c r="AI225" t="s">
        <v>10</v>
      </c>
    </row>
    <row r="226" spans="1:35" hidden="1" x14ac:dyDescent="0.25">
      <c r="A226">
        <v>21895</v>
      </c>
      <c r="B226" t="s">
        <v>3236</v>
      </c>
      <c r="C226" t="s">
        <v>1965</v>
      </c>
      <c r="D226">
        <v>2006</v>
      </c>
      <c r="E226" t="s">
        <v>1128</v>
      </c>
      <c r="F226" s="8">
        <v>42198</v>
      </c>
      <c r="G226" s="1">
        <v>0.375</v>
      </c>
      <c r="H226">
        <v>361055</v>
      </c>
      <c r="I226" s="8">
        <v>42198</v>
      </c>
      <c r="J226" s="1">
        <v>0.75</v>
      </c>
      <c r="K226">
        <v>361055</v>
      </c>
      <c r="L226">
        <v>1</v>
      </c>
      <c r="M226" t="s">
        <v>3237</v>
      </c>
      <c r="O226" t="s">
        <v>15</v>
      </c>
      <c r="P226" t="s">
        <v>3238</v>
      </c>
      <c r="Q226">
        <v>30710541716</v>
      </c>
      <c r="R226" t="s">
        <v>3239</v>
      </c>
      <c r="S226" t="s">
        <v>5</v>
      </c>
      <c r="U226">
        <v>3300</v>
      </c>
      <c r="V226" t="s">
        <v>6</v>
      </c>
      <c r="W226" t="s">
        <v>7</v>
      </c>
      <c r="X226">
        <v>376</v>
      </c>
      <c r="Y226">
        <v>432386</v>
      </c>
      <c r="Z226" t="s">
        <v>3240</v>
      </c>
      <c r="AA226">
        <v>9</v>
      </c>
      <c r="AB226">
        <v>42727</v>
      </c>
      <c r="AC226">
        <v>717814</v>
      </c>
      <c r="AD226">
        <v>62920</v>
      </c>
      <c r="AE226">
        <v>1680</v>
      </c>
      <c r="AF226">
        <v>2767688</v>
      </c>
      <c r="AG226">
        <v>0</v>
      </c>
      <c r="AH226" t="s">
        <v>1213</v>
      </c>
      <c r="AI226" t="s">
        <v>1722</v>
      </c>
    </row>
    <row r="227" spans="1:35" x14ac:dyDescent="0.25">
      <c r="A227">
        <v>21988</v>
      </c>
      <c r="B227" t="s">
        <v>1616</v>
      </c>
      <c r="C227" t="s">
        <v>1167</v>
      </c>
      <c r="D227">
        <v>2015</v>
      </c>
      <c r="E227" t="s">
        <v>1128</v>
      </c>
      <c r="F227" s="8">
        <v>42213</v>
      </c>
      <c r="G227" s="1">
        <v>0.60416666666666663</v>
      </c>
      <c r="H227">
        <v>7353</v>
      </c>
      <c r="I227" s="8">
        <v>42213</v>
      </c>
      <c r="J227" s="1">
        <v>0.72916666666666663</v>
      </c>
      <c r="K227">
        <v>7353</v>
      </c>
      <c r="L227">
        <v>1</v>
      </c>
      <c r="M227" t="s">
        <v>76</v>
      </c>
      <c r="O227" t="s">
        <v>15</v>
      </c>
      <c r="P227" t="s">
        <v>1108</v>
      </c>
      <c r="Q227">
        <v>30711862389</v>
      </c>
      <c r="R227" t="s">
        <v>1109</v>
      </c>
      <c r="S227" t="s">
        <v>5</v>
      </c>
      <c r="U227">
        <v>3300</v>
      </c>
      <c r="V227" t="s">
        <v>6</v>
      </c>
      <c r="W227" t="s">
        <v>7</v>
      </c>
      <c r="X227">
        <v>376</v>
      </c>
      <c r="Y227">
        <v>4452367</v>
      </c>
      <c r="Z227" t="s">
        <v>1617</v>
      </c>
      <c r="AA227">
        <v>9</v>
      </c>
      <c r="AB227">
        <v>48471</v>
      </c>
      <c r="AC227">
        <v>96942</v>
      </c>
      <c r="AD227">
        <v>0</v>
      </c>
      <c r="AE227">
        <v>200</v>
      </c>
      <c r="AF227">
        <v>433064</v>
      </c>
      <c r="AG227">
        <v>0</v>
      </c>
      <c r="AH227" t="s">
        <v>1213</v>
      </c>
      <c r="AI227" t="s">
        <v>10</v>
      </c>
    </row>
    <row r="228" spans="1:35" hidden="1" x14ac:dyDescent="0.25">
      <c r="A228">
        <v>21213</v>
      </c>
      <c r="B228" t="s">
        <v>2338</v>
      </c>
      <c r="C228" t="s">
        <v>1724</v>
      </c>
      <c r="D228">
        <v>2014</v>
      </c>
      <c r="E228" t="s">
        <v>1128</v>
      </c>
      <c r="F228" s="8">
        <v>42094</v>
      </c>
      <c r="G228" s="1">
        <v>0.6875</v>
      </c>
      <c r="H228">
        <v>161946</v>
      </c>
      <c r="I228" s="8">
        <v>42094</v>
      </c>
      <c r="J228" s="1">
        <v>0.47152777777777777</v>
      </c>
      <c r="K228">
        <v>161946</v>
      </c>
      <c r="L228">
        <v>1</v>
      </c>
      <c r="M228" t="s">
        <v>2698</v>
      </c>
      <c r="O228" t="s">
        <v>15</v>
      </c>
      <c r="P228" t="s">
        <v>2340</v>
      </c>
      <c r="Q228">
        <v>30710697457</v>
      </c>
      <c r="R228" t="s">
        <v>2341</v>
      </c>
      <c r="S228" t="s">
        <v>5</v>
      </c>
      <c r="U228">
        <v>3300</v>
      </c>
      <c r="V228" t="s">
        <v>6</v>
      </c>
      <c r="W228" t="s">
        <v>7</v>
      </c>
      <c r="X228">
        <v>376</v>
      </c>
      <c r="Y228">
        <v>154579586</v>
      </c>
      <c r="Z228" t="s">
        <v>2342</v>
      </c>
      <c r="AA228">
        <v>9</v>
      </c>
      <c r="AB228">
        <v>42727</v>
      </c>
      <c r="AC228">
        <v>0</v>
      </c>
      <c r="AD228">
        <v>0</v>
      </c>
      <c r="AE228">
        <v>0</v>
      </c>
      <c r="AF228">
        <v>0</v>
      </c>
      <c r="AG228">
        <v>0</v>
      </c>
      <c r="AH228" t="s">
        <v>1213</v>
      </c>
      <c r="AI228" t="s">
        <v>101</v>
      </c>
    </row>
    <row r="229" spans="1:35" hidden="1" x14ac:dyDescent="0.25">
      <c r="A229">
        <v>21211</v>
      </c>
      <c r="B229" t="s">
        <v>2338</v>
      </c>
      <c r="C229" t="s">
        <v>1724</v>
      </c>
      <c r="D229">
        <v>2014</v>
      </c>
      <c r="E229" t="s">
        <v>1128</v>
      </c>
      <c r="F229" s="8">
        <v>42094</v>
      </c>
      <c r="G229" s="1">
        <v>0.6875</v>
      </c>
      <c r="H229">
        <v>161946</v>
      </c>
      <c r="I229" s="8">
        <v>42094</v>
      </c>
      <c r="J229" s="1">
        <v>0.47152777777777777</v>
      </c>
      <c r="K229">
        <v>161946</v>
      </c>
      <c r="L229">
        <v>1</v>
      </c>
      <c r="M229" t="s">
        <v>2698</v>
      </c>
      <c r="O229" t="s">
        <v>15</v>
      </c>
      <c r="P229" t="s">
        <v>2340</v>
      </c>
      <c r="Q229">
        <v>30710697457</v>
      </c>
      <c r="R229" t="s">
        <v>2341</v>
      </c>
      <c r="S229" t="s">
        <v>5</v>
      </c>
      <c r="U229">
        <v>3300</v>
      </c>
      <c r="V229" t="s">
        <v>6</v>
      </c>
      <c r="W229" t="s">
        <v>7</v>
      </c>
      <c r="X229">
        <v>376</v>
      </c>
      <c r="Y229">
        <v>154579586</v>
      </c>
      <c r="Z229" t="s">
        <v>2342</v>
      </c>
      <c r="AA229">
        <v>9</v>
      </c>
      <c r="AB229">
        <v>42727</v>
      </c>
      <c r="AC229">
        <v>299089</v>
      </c>
      <c r="AD229">
        <v>0</v>
      </c>
      <c r="AE229">
        <v>700</v>
      </c>
      <c r="AF229">
        <v>349313</v>
      </c>
      <c r="AG229">
        <v>158760</v>
      </c>
      <c r="AH229" t="s">
        <v>1213</v>
      </c>
      <c r="AI229" t="s">
        <v>101</v>
      </c>
    </row>
    <row r="230" spans="1:35" hidden="1" x14ac:dyDescent="0.25">
      <c r="A230">
        <v>21212</v>
      </c>
      <c r="B230" t="s">
        <v>2338</v>
      </c>
      <c r="C230" t="s">
        <v>1724</v>
      </c>
      <c r="D230">
        <v>2014</v>
      </c>
      <c r="E230" t="s">
        <v>1128</v>
      </c>
      <c r="F230" s="8">
        <v>42094</v>
      </c>
      <c r="G230" s="1">
        <v>0.6875</v>
      </c>
      <c r="H230">
        <v>161946</v>
      </c>
      <c r="I230" s="8">
        <v>42094</v>
      </c>
      <c r="J230" s="1">
        <v>0.47152777777777777</v>
      </c>
      <c r="K230">
        <v>161946</v>
      </c>
      <c r="L230">
        <v>1</v>
      </c>
      <c r="M230" t="s">
        <v>2698</v>
      </c>
      <c r="O230" t="s">
        <v>15</v>
      </c>
      <c r="P230" t="s">
        <v>2340</v>
      </c>
      <c r="Q230">
        <v>30710697457</v>
      </c>
      <c r="R230" t="s">
        <v>2341</v>
      </c>
      <c r="S230" t="s">
        <v>5</v>
      </c>
      <c r="U230">
        <v>3300</v>
      </c>
      <c r="V230" t="s">
        <v>6</v>
      </c>
      <c r="W230" t="s">
        <v>7</v>
      </c>
      <c r="X230">
        <v>376</v>
      </c>
      <c r="Y230">
        <v>154579586</v>
      </c>
      <c r="Z230" t="s">
        <v>2342</v>
      </c>
      <c r="AA230">
        <v>9</v>
      </c>
      <c r="AB230">
        <v>42727</v>
      </c>
      <c r="AC230">
        <v>205090</v>
      </c>
      <c r="AD230">
        <v>0</v>
      </c>
      <c r="AE230">
        <v>480</v>
      </c>
      <c r="AF230">
        <v>0</v>
      </c>
      <c r="AG230">
        <v>0</v>
      </c>
      <c r="AH230" t="s">
        <v>1213</v>
      </c>
      <c r="AI230" t="s">
        <v>101</v>
      </c>
    </row>
    <row r="231" spans="1:35" hidden="1" x14ac:dyDescent="0.25">
      <c r="A231">
        <v>21186</v>
      </c>
      <c r="B231" t="s">
        <v>2713</v>
      </c>
      <c r="C231">
        <v>1720</v>
      </c>
      <c r="D231">
        <v>2012</v>
      </c>
      <c r="E231" t="s">
        <v>1128</v>
      </c>
      <c r="F231" s="8">
        <v>42090</v>
      </c>
      <c r="G231" s="1">
        <v>0.33333333333333331</v>
      </c>
      <c r="H231">
        <v>60593</v>
      </c>
      <c r="I231" s="8">
        <v>42090</v>
      </c>
      <c r="J231" s="1">
        <v>0.70833333333333337</v>
      </c>
      <c r="K231">
        <v>60593</v>
      </c>
      <c r="L231">
        <v>1</v>
      </c>
      <c r="M231" t="s">
        <v>2714</v>
      </c>
      <c r="O231" t="s">
        <v>15</v>
      </c>
      <c r="P231" t="s">
        <v>2425</v>
      </c>
      <c r="Q231">
        <v>30683253053</v>
      </c>
      <c r="R231" t="s">
        <v>2426</v>
      </c>
      <c r="S231" t="s">
        <v>5</v>
      </c>
      <c r="U231">
        <v>3300</v>
      </c>
      <c r="V231" t="s">
        <v>6</v>
      </c>
      <c r="W231" t="s">
        <v>7</v>
      </c>
      <c r="X231">
        <v>376</v>
      </c>
      <c r="Y231">
        <v>4437787</v>
      </c>
      <c r="AA231">
        <v>9</v>
      </c>
      <c r="AB231">
        <v>42727</v>
      </c>
      <c r="AC231">
        <v>149545</v>
      </c>
      <c r="AD231">
        <v>0</v>
      </c>
      <c r="AE231">
        <v>350</v>
      </c>
      <c r="AF231">
        <v>201249</v>
      </c>
      <c r="AG231">
        <v>112783</v>
      </c>
      <c r="AH231" t="s">
        <v>1213</v>
      </c>
      <c r="AI231" t="s">
        <v>101</v>
      </c>
    </row>
    <row r="232" spans="1:35" x14ac:dyDescent="0.25">
      <c r="A232">
        <v>21891</v>
      </c>
      <c r="B232" t="s">
        <v>1609</v>
      </c>
      <c r="C232" t="s">
        <v>1164</v>
      </c>
      <c r="D232">
        <v>2015</v>
      </c>
      <c r="E232" t="s">
        <v>1128</v>
      </c>
      <c r="F232" s="8">
        <v>42198</v>
      </c>
      <c r="G232" s="1">
        <v>0.375</v>
      </c>
      <c r="H232">
        <v>26802</v>
      </c>
      <c r="I232" s="8">
        <v>42198</v>
      </c>
      <c r="J232" s="1">
        <v>0.75</v>
      </c>
      <c r="K232">
        <v>26802</v>
      </c>
      <c r="L232">
        <v>1</v>
      </c>
      <c r="M232" t="s">
        <v>63</v>
      </c>
      <c r="O232" t="s">
        <v>2</v>
      </c>
      <c r="P232" t="s">
        <v>59</v>
      </c>
      <c r="Q232">
        <v>17675855</v>
      </c>
      <c r="R232" t="s">
        <v>60</v>
      </c>
      <c r="S232" t="s">
        <v>5</v>
      </c>
      <c r="U232">
        <v>3300</v>
      </c>
      <c r="V232" t="s">
        <v>6</v>
      </c>
      <c r="W232" t="s">
        <v>7</v>
      </c>
      <c r="X232">
        <v>376</v>
      </c>
      <c r="Y232">
        <v>154517721</v>
      </c>
      <c r="AA232">
        <v>9</v>
      </c>
      <c r="AB232">
        <v>48471</v>
      </c>
      <c r="AC232">
        <v>48471</v>
      </c>
      <c r="AD232">
        <v>0</v>
      </c>
      <c r="AE232">
        <v>100</v>
      </c>
      <c r="AF232">
        <v>255717</v>
      </c>
      <c r="AG232">
        <v>0</v>
      </c>
      <c r="AH232" t="s">
        <v>1213</v>
      </c>
      <c r="AI232" t="s">
        <v>10</v>
      </c>
    </row>
    <row r="233" spans="1:35" hidden="1" x14ac:dyDescent="0.25">
      <c r="A233">
        <v>21631</v>
      </c>
      <c r="B233" t="s">
        <v>2338</v>
      </c>
      <c r="C233" t="s">
        <v>1724</v>
      </c>
      <c r="D233">
        <v>2014</v>
      </c>
      <c r="E233" t="s">
        <v>1128</v>
      </c>
      <c r="F233" s="8">
        <v>42159</v>
      </c>
      <c r="G233" s="1">
        <v>0.40069444444444446</v>
      </c>
      <c r="H233">
        <v>161946</v>
      </c>
      <c r="I233" s="8">
        <v>42159</v>
      </c>
      <c r="J233" s="1">
        <v>0.54166666666666663</v>
      </c>
      <c r="K233">
        <v>161946</v>
      </c>
      <c r="L233">
        <v>1</v>
      </c>
      <c r="M233" t="s">
        <v>2339</v>
      </c>
      <c r="O233" t="s">
        <v>15</v>
      </c>
      <c r="P233" t="s">
        <v>2340</v>
      </c>
      <c r="Q233">
        <v>30710697457</v>
      </c>
      <c r="R233" t="s">
        <v>2341</v>
      </c>
      <c r="S233" t="s">
        <v>5</v>
      </c>
      <c r="U233">
        <v>3300</v>
      </c>
      <c r="V233" t="s">
        <v>6</v>
      </c>
      <c r="W233" t="s">
        <v>7</v>
      </c>
      <c r="X233">
        <v>376</v>
      </c>
      <c r="Y233">
        <v>154579586</v>
      </c>
      <c r="Z233" t="s">
        <v>2342</v>
      </c>
      <c r="AA233">
        <v>9</v>
      </c>
      <c r="AB233">
        <v>42727</v>
      </c>
      <c r="AC233">
        <v>213635</v>
      </c>
      <c r="AD233">
        <v>0</v>
      </c>
      <c r="AE233">
        <v>500</v>
      </c>
      <c r="AF233">
        <v>200993</v>
      </c>
      <c r="AG233">
        <v>13593</v>
      </c>
      <c r="AH233" t="s">
        <v>1213</v>
      </c>
      <c r="AI233" t="s">
        <v>101</v>
      </c>
    </row>
    <row r="234" spans="1:35" x14ac:dyDescent="0.25">
      <c r="A234">
        <v>21899</v>
      </c>
      <c r="B234" t="s">
        <v>1605</v>
      </c>
      <c r="C234" t="s">
        <v>1162</v>
      </c>
      <c r="D234">
        <v>2013</v>
      </c>
      <c r="E234" t="s">
        <v>1128</v>
      </c>
      <c r="F234" s="8">
        <v>42198</v>
      </c>
      <c r="G234" s="1">
        <v>0.64583333333333337</v>
      </c>
      <c r="H234">
        <v>31461</v>
      </c>
      <c r="I234" s="8">
        <v>42198</v>
      </c>
      <c r="J234" s="1">
        <v>0.70833333333333337</v>
      </c>
      <c r="K234">
        <v>31461</v>
      </c>
      <c r="L234">
        <v>1</v>
      </c>
      <c r="M234" t="s">
        <v>767</v>
      </c>
      <c r="O234" t="s">
        <v>15</v>
      </c>
      <c r="P234" t="s">
        <v>764</v>
      </c>
      <c r="Q234">
        <v>20240460441</v>
      </c>
      <c r="R234" t="s">
        <v>765</v>
      </c>
      <c r="S234" t="s">
        <v>5</v>
      </c>
      <c r="U234">
        <v>3300</v>
      </c>
      <c r="V234" t="s">
        <v>6</v>
      </c>
      <c r="W234" t="s">
        <v>7</v>
      </c>
      <c r="X234">
        <v>376</v>
      </c>
      <c r="Y234">
        <v>154608181</v>
      </c>
      <c r="AA234">
        <v>9</v>
      </c>
      <c r="AB234">
        <v>48471</v>
      </c>
      <c r="AC234">
        <v>48471</v>
      </c>
      <c r="AD234">
        <v>0</v>
      </c>
      <c r="AE234">
        <v>100</v>
      </c>
      <c r="AF234">
        <v>37500</v>
      </c>
      <c r="AG234">
        <v>0</v>
      </c>
      <c r="AH234" t="s">
        <v>1213</v>
      </c>
      <c r="AI234" t="s">
        <v>10</v>
      </c>
    </row>
    <row r="235" spans="1:35" x14ac:dyDescent="0.25">
      <c r="A235">
        <v>21936</v>
      </c>
      <c r="B235" t="s">
        <v>1603</v>
      </c>
      <c r="C235" t="s">
        <v>1161</v>
      </c>
      <c r="D235">
        <v>2013</v>
      </c>
      <c r="E235" t="s">
        <v>1128</v>
      </c>
      <c r="F235" s="8">
        <v>42202</v>
      </c>
      <c r="G235" s="1">
        <v>0.33333333333333331</v>
      </c>
      <c r="H235">
        <v>13417</v>
      </c>
      <c r="I235" s="8">
        <v>42202</v>
      </c>
      <c r="J235" s="1">
        <v>0.54166666666666663</v>
      </c>
      <c r="K235">
        <v>13417</v>
      </c>
      <c r="L235">
        <v>1</v>
      </c>
      <c r="M235" t="s">
        <v>76</v>
      </c>
      <c r="O235" t="s">
        <v>2</v>
      </c>
      <c r="P235" t="s">
        <v>1079</v>
      </c>
      <c r="Q235">
        <v>13376276</v>
      </c>
      <c r="R235" t="s">
        <v>1604</v>
      </c>
      <c r="S235" t="s">
        <v>5</v>
      </c>
      <c r="U235">
        <v>3300</v>
      </c>
      <c r="V235" t="s">
        <v>6</v>
      </c>
      <c r="W235" t="s">
        <v>7</v>
      </c>
      <c r="X235">
        <v>376</v>
      </c>
      <c r="Y235">
        <v>154411472</v>
      </c>
      <c r="Z235" t="s">
        <v>1081</v>
      </c>
      <c r="AA235">
        <v>9</v>
      </c>
      <c r="AB235">
        <v>48471</v>
      </c>
      <c r="AC235">
        <v>63012</v>
      </c>
      <c r="AD235">
        <v>0</v>
      </c>
      <c r="AE235">
        <v>130</v>
      </c>
      <c r="AF235">
        <v>376874</v>
      </c>
      <c r="AG235">
        <v>0</v>
      </c>
      <c r="AH235" t="s">
        <v>1213</v>
      </c>
      <c r="AI235" t="s">
        <v>10</v>
      </c>
    </row>
    <row r="236" spans="1:35" hidden="1" x14ac:dyDescent="0.25">
      <c r="A236">
        <v>21214</v>
      </c>
      <c r="B236" t="s">
        <v>2697</v>
      </c>
      <c r="C236" t="s">
        <v>1965</v>
      </c>
      <c r="D236">
        <v>2014</v>
      </c>
      <c r="E236" t="s">
        <v>1128</v>
      </c>
      <c r="F236" s="8">
        <v>42094</v>
      </c>
      <c r="G236" s="1">
        <v>0.60416666666666663</v>
      </c>
      <c r="H236">
        <v>27540</v>
      </c>
      <c r="I236" s="8">
        <v>42094</v>
      </c>
      <c r="J236" s="1">
        <v>0.48541666666666666</v>
      </c>
      <c r="K236">
        <v>27540</v>
      </c>
      <c r="L236">
        <v>1</v>
      </c>
      <c r="M236" t="s">
        <v>76</v>
      </c>
      <c r="O236" t="s">
        <v>15</v>
      </c>
      <c r="P236" t="s">
        <v>1924</v>
      </c>
      <c r="Q236">
        <v>33708877269</v>
      </c>
      <c r="R236" t="s">
        <v>1925</v>
      </c>
      <c r="S236" t="s">
        <v>5</v>
      </c>
      <c r="U236">
        <v>3300</v>
      </c>
      <c r="V236" t="s">
        <v>6</v>
      </c>
      <c r="W236" t="s">
        <v>7</v>
      </c>
      <c r="X236">
        <v>376</v>
      </c>
      <c r="Y236">
        <v>4447714</v>
      </c>
      <c r="AA236">
        <v>9</v>
      </c>
      <c r="AB236">
        <v>42727</v>
      </c>
      <c r="AC236">
        <v>85454</v>
      </c>
      <c r="AD236">
        <v>0</v>
      </c>
      <c r="AE236">
        <v>200</v>
      </c>
      <c r="AF236">
        <v>215234</v>
      </c>
      <c r="AG236">
        <v>141456</v>
      </c>
      <c r="AH236" t="s">
        <v>1213</v>
      </c>
      <c r="AI236" t="s">
        <v>1722</v>
      </c>
    </row>
    <row r="237" spans="1:35" hidden="1" x14ac:dyDescent="0.25">
      <c r="A237">
        <v>21007</v>
      </c>
      <c r="B237" t="s">
        <v>1922</v>
      </c>
      <c r="C237" t="s">
        <v>1831</v>
      </c>
      <c r="D237">
        <v>2014</v>
      </c>
      <c r="E237" t="s">
        <v>1128</v>
      </c>
      <c r="F237" s="8">
        <v>42065</v>
      </c>
      <c r="G237" s="1">
        <v>0.58333333333333337</v>
      </c>
      <c r="H237">
        <v>26745</v>
      </c>
      <c r="I237" s="8">
        <v>42065</v>
      </c>
      <c r="J237" s="1">
        <v>0.72916666666666663</v>
      </c>
      <c r="K237">
        <v>26745</v>
      </c>
      <c r="L237">
        <v>1</v>
      </c>
      <c r="M237" t="s">
        <v>2819</v>
      </c>
      <c r="O237" t="s">
        <v>15</v>
      </c>
      <c r="P237" t="s">
        <v>1924</v>
      </c>
      <c r="Q237">
        <v>33708877269</v>
      </c>
      <c r="R237" t="s">
        <v>1925</v>
      </c>
      <c r="S237" t="s">
        <v>5</v>
      </c>
      <c r="U237">
        <v>3300</v>
      </c>
      <c r="V237" t="s">
        <v>6</v>
      </c>
      <c r="W237" t="s">
        <v>7</v>
      </c>
      <c r="X237">
        <v>376</v>
      </c>
      <c r="Y237">
        <v>4447714</v>
      </c>
      <c r="AA237">
        <v>9</v>
      </c>
      <c r="AB237">
        <v>42727</v>
      </c>
      <c r="AC237">
        <v>200817</v>
      </c>
      <c r="AD237">
        <v>52000</v>
      </c>
      <c r="AE237">
        <v>470</v>
      </c>
      <c r="AF237">
        <v>545842</v>
      </c>
      <c r="AG237">
        <v>0</v>
      </c>
      <c r="AH237" t="s">
        <v>1213</v>
      </c>
      <c r="AI237" t="s">
        <v>1722</v>
      </c>
    </row>
    <row r="238" spans="1:35" x14ac:dyDescent="0.25">
      <c r="A238">
        <v>21381</v>
      </c>
      <c r="B238" t="s">
        <v>1618</v>
      </c>
      <c r="C238" t="s">
        <v>1159</v>
      </c>
      <c r="D238">
        <v>2012</v>
      </c>
      <c r="E238" t="s">
        <v>1128</v>
      </c>
      <c r="F238" s="8">
        <v>42121</v>
      </c>
      <c r="G238" s="1">
        <v>0.50694444444444442</v>
      </c>
      <c r="H238">
        <v>43326</v>
      </c>
      <c r="I238" s="8">
        <v>42121</v>
      </c>
      <c r="J238" s="1">
        <v>0.64583333333333337</v>
      </c>
      <c r="K238">
        <v>43326</v>
      </c>
      <c r="L238">
        <v>1</v>
      </c>
      <c r="M238" t="s">
        <v>680</v>
      </c>
      <c r="O238" t="s">
        <v>15</v>
      </c>
      <c r="P238" t="s">
        <v>681</v>
      </c>
      <c r="Q238">
        <v>20288183970</v>
      </c>
      <c r="R238" t="s">
        <v>682</v>
      </c>
      <c r="S238" t="s">
        <v>5</v>
      </c>
      <c r="U238">
        <v>3300</v>
      </c>
      <c r="V238" t="s">
        <v>6</v>
      </c>
      <c r="W238" t="s">
        <v>7</v>
      </c>
      <c r="X238">
        <v>376</v>
      </c>
      <c r="Y238">
        <v>154248790</v>
      </c>
      <c r="AA238">
        <v>9</v>
      </c>
      <c r="AB238">
        <v>42727</v>
      </c>
      <c r="AC238">
        <v>21364</v>
      </c>
      <c r="AD238">
        <v>0</v>
      </c>
      <c r="AE238">
        <v>50</v>
      </c>
      <c r="AF238">
        <v>6646</v>
      </c>
      <c r="AG238">
        <v>0</v>
      </c>
      <c r="AH238" t="s">
        <v>1213</v>
      </c>
      <c r="AI238" t="s">
        <v>10</v>
      </c>
    </row>
    <row r="239" spans="1:35" hidden="1" x14ac:dyDescent="0.25">
      <c r="A239">
        <v>21035</v>
      </c>
      <c r="B239" t="s">
        <v>2795</v>
      </c>
      <c r="C239" t="s">
        <v>1970</v>
      </c>
      <c r="D239">
        <v>2013</v>
      </c>
      <c r="E239" t="s">
        <v>1128</v>
      </c>
      <c r="F239" s="8">
        <v>42068</v>
      </c>
      <c r="G239" s="1">
        <v>0.5</v>
      </c>
      <c r="H239">
        <v>34877</v>
      </c>
      <c r="I239" s="8">
        <v>42068</v>
      </c>
      <c r="J239" s="1">
        <v>0.75</v>
      </c>
      <c r="K239">
        <v>34877</v>
      </c>
      <c r="L239">
        <v>1</v>
      </c>
      <c r="M239" t="s">
        <v>2796</v>
      </c>
      <c r="O239" t="s">
        <v>15</v>
      </c>
      <c r="P239" t="s">
        <v>2797</v>
      </c>
      <c r="Q239">
        <v>20245738596</v>
      </c>
      <c r="R239" t="s">
        <v>2798</v>
      </c>
      <c r="S239" t="s">
        <v>5</v>
      </c>
      <c r="U239">
        <v>3300</v>
      </c>
      <c r="V239" t="s">
        <v>6</v>
      </c>
      <c r="W239" t="s">
        <v>7</v>
      </c>
      <c r="X239">
        <v>376</v>
      </c>
      <c r="Y239">
        <v>154579726</v>
      </c>
      <c r="AA239">
        <v>9</v>
      </c>
      <c r="AB239">
        <v>42727</v>
      </c>
      <c r="AC239">
        <v>93999</v>
      </c>
      <c r="AD239">
        <v>0</v>
      </c>
      <c r="AE239">
        <v>220</v>
      </c>
      <c r="AF239">
        <v>230486</v>
      </c>
      <c r="AG239">
        <v>141456</v>
      </c>
      <c r="AH239" t="s">
        <v>1213</v>
      </c>
      <c r="AI239" t="s">
        <v>1722</v>
      </c>
    </row>
    <row r="240" spans="1:35" x14ac:dyDescent="0.25">
      <c r="A240">
        <v>21499</v>
      </c>
      <c r="B240" t="s">
        <v>1632</v>
      </c>
      <c r="C240" t="s">
        <v>1159</v>
      </c>
      <c r="D240">
        <v>2012</v>
      </c>
      <c r="E240" t="s">
        <v>1128</v>
      </c>
      <c r="F240" s="8">
        <v>42139</v>
      </c>
      <c r="G240" s="1">
        <v>0.35416666666666669</v>
      </c>
      <c r="H240">
        <v>54848</v>
      </c>
      <c r="I240" s="8">
        <v>42139</v>
      </c>
      <c r="J240" s="1">
        <v>0.5</v>
      </c>
      <c r="K240">
        <v>54848</v>
      </c>
      <c r="L240">
        <v>1</v>
      </c>
      <c r="M240" t="s">
        <v>21</v>
      </c>
      <c r="O240" t="s">
        <v>15</v>
      </c>
      <c r="P240" t="s">
        <v>228</v>
      </c>
      <c r="Q240">
        <v>30707009884</v>
      </c>
      <c r="R240" t="s">
        <v>229</v>
      </c>
      <c r="S240" t="s">
        <v>230</v>
      </c>
      <c r="U240">
        <v>3300</v>
      </c>
      <c r="V240" t="s">
        <v>6</v>
      </c>
      <c r="W240" t="s">
        <v>7</v>
      </c>
      <c r="X240">
        <v>376</v>
      </c>
      <c r="Y240">
        <v>154638860</v>
      </c>
      <c r="Z240" t="s">
        <v>231</v>
      </c>
      <c r="AA240">
        <v>9</v>
      </c>
      <c r="AB240">
        <v>48471</v>
      </c>
      <c r="AC240">
        <v>87248</v>
      </c>
      <c r="AD240">
        <v>0</v>
      </c>
      <c r="AE240">
        <v>180</v>
      </c>
      <c r="AF240">
        <v>391759</v>
      </c>
      <c r="AG240">
        <v>0</v>
      </c>
      <c r="AH240" t="s">
        <v>1213</v>
      </c>
      <c r="AI240" t="s">
        <v>10</v>
      </c>
    </row>
    <row r="241" spans="1:35" hidden="1" x14ac:dyDescent="0.25">
      <c r="A241">
        <v>21218</v>
      </c>
      <c r="B241" t="s">
        <v>1745</v>
      </c>
      <c r="C241" t="s">
        <v>1741</v>
      </c>
      <c r="D241">
        <v>2014</v>
      </c>
      <c r="E241" t="s">
        <v>1128</v>
      </c>
      <c r="F241" s="8">
        <v>42095</v>
      </c>
      <c r="G241" s="1">
        <v>0.3576388888888889</v>
      </c>
      <c r="H241">
        <v>49506</v>
      </c>
      <c r="I241" s="8">
        <v>42095</v>
      </c>
      <c r="J241" s="1">
        <v>0.4375</v>
      </c>
      <c r="K241">
        <v>49506</v>
      </c>
      <c r="L241">
        <v>1</v>
      </c>
      <c r="M241" t="s">
        <v>3241</v>
      </c>
      <c r="O241" t="s">
        <v>2</v>
      </c>
      <c r="P241" t="s">
        <v>1743</v>
      </c>
      <c r="Q241">
        <v>27138265361</v>
      </c>
      <c r="R241" t="s">
        <v>1744</v>
      </c>
      <c r="S241" t="s">
        <v>5</v>
      </c>
      <c r="U241">
        <v>3300</v>
      </c>
      <c r="V241" t="s">
        <v>6</v>
      </c>
      <c r="W241" t="s">
        <v>7</v>
      </c>
      <c r="X241">
        <v>376</v>
      </c>
      <c r="Y241">
        <v>154652366</v>
      </c>
      <c r="AA241">
        <v>9</v>
      </c>
      <c r="AB241">
        <v>42727</v>
      </c>
      <c r="AC241">
        <v>38454</v>
      </c>
      <c r="AD241">
        <v>0</v>
      </c>
      <c r="AE241">
        <v>90</v>
      </c>
      <c r="AF241">
        <v>175582</v>
      </c>
      <c r="AG241">
        <v>0</v>
      </c>
      <c r="AH241" t="s">
        <v>1213</v>
      </c>
      <c r="AI241" t="s">
        <v>1722</v>
      </c>
    </row>
    <row r="242" spans="1:35" hidden="1" x14ac:dyDescent="0.25">
      <c r="A242">
        <v>21025</v>
      </c>
      <c r="B242" t="s">
        <v>2403</v>
      </c>
      <c r="C242" t="s">
        <v>1837</v>
      </c>
      <c r="D242">
        <v>2014</v>
      </c>
      <c r="E242" t="s">
        <v>1128</v>
      </c>
      <c r="F242" s="8">
        <v>42067</v>
      </c>
      <c r="G242" s="1">
        <v>0.58333333333333337</v>
      </c>
      <c r="H242">
        <v>41151</v>
      </c>
      <c r="I242" s="8">
        <v>42067</v>
      </c>
      <c r="J242" s="1">
        <v>0.72916666666666663</v>
      </c>
      <c r="K242">
        <v>41151</v>
      </c>
      <c r="L242">
        <v>1</v>
      </c>
      <c r="M242" t="s">
        <v>2803</v>
      </c>
      <c r="O242" t="s">
        <v>15</v>
      </c>
      <c r="P242" t="s">
        <v>2395</v>
      </c>
      <c r="Q242">
        <v>30683247088</v>
      </c>
      <c r="R242" t="s">
        <v>2396</v>
      </c>
      <c r="S242" t="s">
        <v>5</v>
      </c>
      <c r="U242">
        <v>3300</v>
      </c>
      <c r="V242" t="s">
        <v>6</v>
      </c>
      <c r="W242" t="s">
        <v>7</v>
      </c>
      <c r="X242">
        <v>376</v>
      </c>
      <c r="Y242">
        <v>4423190</v>
      </c>
      <c r="AA242">
        <v>9</v>
      </c>
      <c r="AB242">
        <v>42727</v>
      </c>
      <c r="AC242">
        <v>273453</v>
      </c>
      <c r="AD242">
        <v>0</v>
      </c>
      <c r="AE242">
        <v>640</v>
      </c>
      <c r="AF242">
        <v>258276</v>
      </c>
      <c r="AG242">
        <v>67473</v>
      </c>
      <c r="AH242" t="s">
        <v>1213</v>
      </c>
      <c r="AI242" t="s">
        <v>1841</v>
      </c>
    </row>
    <row r="243" spans="1:35" hidden="1" x14ac:dyDescent="0.25">
      <c r="A243">
        <v>21615</v>
      </c>
      <c r="B243" t="s">
        <v>3242</v>
      </c>
      <c r="C243">
        <v>1624</v>
      </c>
      <c r="D243">
        <v>2012</v>
      </c>
      <c r="E243" t="s">
        <v>1128</v>
      </c>
      <c r="F243" s="8">
        <v>42157</v>
      </c>
      <c r="G243" s="1">
        <v>0.45833333333333331</v>
      </c>
      <c r="H243">
        <v>312839</v>
      </c>
      <c r="I243" s="8">
        <v>42158</v>
      </c>
      <c r="J243" s="1">
        <v>0.75</v>
      </c>
      <c r="K243">
        <v>312839</v>
      </c>
      <c r="L243">
        <v>1</v>
      </c>
      <c r="M243" t="s">
        <v>3243</v>
      </c>
      <c r="O243" t="s">
        <v>15</v>
      </c>
      <c r="P243" t="s">
        <v>3244</v>
      </c>
      <c r="Q243">
        <v>27128528003</v>
      </c>
      <c r="R243" t="s">
        <v>3245</v>
      </c>
      <c r="S243" t="s">
        <v>5</v>
      </c>
      <c r="U243">
        <v>3300</v>
      </c>
      <c r="V243" t="s">
        <v>6</v>
      </c>
      <c r="W243" t="s">
        <v>7</v>
      </c>
      <c r="X243">
        <v>376</v>
      </c>
      <c r="Y243">
        <v>4456561</v>
      </c>
      <c r="AA243">
        <v>9</v>
      </c>
      <c r="AB243">
        <v>42727</v>
      </c>
      <c r="AC243">
        <v>85454</v>
      </c>
      <c r="AD243">
        <v>0</v>
      </c>
      <c r="AE243">
        <v>200</v>
      </c>
      <c r="AF243">
        <v>0</v>
      </c>
      <c r="AG243">
        <v>0</v>
      </c>
      <c r="AH243" t="s">
        <v>1213</v>
      </c>
      <c r="AI243" t="s">
        <v>101</v>
      </c>
    </row>
    <row r="244" spans="1:35" x14ac:dyDescent="0.25">
      <c r="A244">
        <v>21264</v>
      </c>
      <c r="B244" t="s">
        <v>1593</v>
      </c>
      <c r="C244" t="s">
        <v>1163</v>
      </c>
      <c r="D244">
        <v>2013</v>
      </c>
      <c r="E244" t="s">
        <v>1128</v>
      </c>
      <c r="F244" s="8">
        <v>42102</v>
      </c>
      <c r="G244" s="1">
        <v>0.67708333333333337</v>
      </c>
      <c r="H244">
        <v>42734</v>
      </c>
      <c r="I244" s="8">
        <v>42102</v>
      </c>
      <c r="J244" s="1">
        <v>0.75</v>
      </c>
      <c r="K244">
        <v>42734</v>
      </c>
      <c r="L244">
        <v>1</v>
      </c>
      <c r="M244" t="s">
        <v>282</v>
      </c>
      <c r="O244" t="s">
        <v>2</v>
      </c>
      <c r="P244" t="s">
        <v>283</v>
      </c>
      <c r="Q244">
        <v>20161215547</v>
      </c>
      <c r="R244" t="s">
        <v>284</v>
      </c>
      <c r="S244" t="s">
        <v>5</v>
      </c>
      <c r="U244">
        <v>3300</v>
      </c>
      <c r="V244" t="s">
        <v>6</v>
      </c>
      <c r="W244" t="s">
        <v>7</v>
      </c>
      <c r="X244">
        <v>376</v>
      </c>
      <c r="Y244">
        <v>154883570</v>
      </c>
      <c r="Z244" t="s">
        <v>285</v>
      </c>
      <c r="AA244">
        <v>9</v>
      </c>
      <c r="AB244">
        <v>42727</v>
      </c>
      <c r="AC244">
        <v>51272</v>
      </c>
      <c r="AD244">
        <v>0</v>
      </c>
      <c r="AE244">
        <v>120</v>
      </c>
      <c r="AF244">
        <v>253368</v>
      </c>
      <c r="AG244">
        <v>0</v>
      </c>
      <c r="AH244" t="s">
        <v>1213</v>
      </c>
      <c r="AI244" t="s">
        <v>101</v>
      </c>
    </row>
    <row r="245" spans="1:35" x14ac:dyDescent="0.25">
      <c r="A245">
        <v>21417</v>
      </c>
      <c r="B245" t="s">
        <v>1597</v>
      </c>
      <c r="C245" t="s">
        <v>1162</v>
      </c>
      <c r="D245">
        <v>2013</v>
      </c>
      <c r="E245" t="s">
        <v>1128</v>
      </c>
      <c r="F245" s="8">
        <v>42124</v>
      </c>
      <c r="G245" s="1">
        <v>0.39583333333333331</v>
      </c>
      <c r="H245">
        <v>11224</v>
      </c>
      <c r="I245" s="8">
        <v>42124</v>
      </c>
      <c r="J245" s="1">
        <v>0.4375</v>
      </c>
      <c r="K245">
        <v>11224</v>
      </c>
      <c r="L245">
        <v>1</v>
      </c>
      <c r="M245" t="s">
        <v>152</v>
      </c>
      <c r="O245" t="s">
        <v>15</v>
      </c>
      <c r="P245" t="s">
        <v>153</v>
      </c>
      <c r="Q245">
        <v>30672529073</v>
      </c>
      <c r="R245" t="s">
        <v>1598</v>
      </c>
      <c r="S245" t="s">
        <v>5</v>
      </c>
      <c r="U245">
        <v>3300</v>
      </c>
      <c r="V245" t="s">
        <v>6</v>
      </c>
      <c r="W245" t="s">
        <v>7</v>
      </c>
      <c r="X245">
        <v>376</v>
      </c>
      <c r="Y245">
        <v>154370725</v>
      </c>
      <c r="Z245" t="s">
        <v>1455</v>
      </c>
      <c r="AA245">
        <v>9</v>
      </c>
      <c r="AB245">
        <v>42727</v>
      </c>
      <c r="AC245">
        <v>21364</v>
      </c>
      <c r="AD245">
        <v>0</v>
      </c>
      <c r="AE245">
        <v>50</v>
      </c>
      <c r="AF245">
        <v>0</v>
      </c>
      <c r="AG245">
        <v>0</v>
      </c>
      <c r="AH245" t="s">
        <v>1213</v>
      </c>
      <c r="AI245" t="s">
        <v>10</v>
      </c>
    </row>
    <row r="246" spans="1:35" hidden="1" x14ac:dyDescent="0.25">
      <c r="A246">
        <v>21318</v>
      </c>
      <c r="B246" t="s">
        <v>2134</v>
      </c>
      <c r="C246" t="s">
        <v>1837</v>
      </c>
      <c r="D246">
        <v>2014</v>
      </c>
      <c r="E246" t="s">
        <v>1128</v>
      </c>
      <c r="F246" s="8">
        <v>42111</v>
      </c>
      <c r="G246" s="1">
        <v>0.33333333333333331</v>
      </c>
      <c r="H246">
        <v>52230</v>
      </c>
      <c r="I246" s="8">
        <v>42111</v>
      </c>
      <c r="J246" s="1">
        <v>0.70833333333333337</v>
      </c>
      <c r="K246">
        <v>52230</v>
      </c>
      <c r="L246">
        <v>1</v>
      </c>
      <c r="M246" t="s">
        <v>2590</v>
      </c>
      <c r="O246" t="s">
        <v>15</v>
      </c>
      <c r="P246" t="s">
        <v>2135</v>
      </c>
      <c r="Q246">
        <v>30571968734</v>
      </c>
      <c r="R246" t="s">
        <v>2136</v>
      </c>
      <c r="S246" t="s">
        <v>5</v>
      </c>
      <c r="U246">
        <v>3300</v>
      </c>
      <c r="V246" t="s">
        <v>6</v>
      </c>
      <c r="W246" t="s">
        <v>7</v>
      </c>
      <c r="X246">
        <v>376</v>
      </c>
      <c r="Y246">
        <v>4402013</v>
      </c>
      <c r="AA246">
        <v>9</v>
      </c>
      <c r="AB246">
        <v>42727</v>
      </c>
      <c r="AC246">
        <v>145272</v>
      </c>
      <c r="AD246">
        <v>0</v>
      </c>
      <c r="AE246">
        <v>340</v>
      </c>
      <c r="AF246">
        <v>187724</v>
      </c>
      <c r="AG246">
        <v>90128</v>
      </c>
      <c r="AH246" t="s">
        <v>1213</v>
      </c>
      <c r="AI246" t="s">
        <v>101</v>
      </c>
    </row>
    <row r="247" spans="1:35" x14ac:dyDescent="0.25">
      <c r="A247">
        <v>21624</v>
      </c>
      <c r="B247" t="s">
        <v>1615</v>
      </c>
      <c r="C247" t="s">
        <v>1159</v>
      </c>
      <c r="D247">
        <v>2013</v>
      </c>
      <c r="E247" t="s">
        <v>1128</v>
      </c>
      <c r="F247" s="8">
        <v>42158</v>
      </c>
      <c r="G247" s="1">
        <v>0.49027777777777781</v>
      </c>
      <c r="H247">
        <v>42338</v>
      </c>
      <c r="I247" s="8">
        <v>42158</v>
      </c>
      <c r="J247" s="1">
        <v>0.66666666666666663</v>
      </c>
      <c r="K247">
        <v>42338</v>
      </c>
      <c r="L247">
        <v>1</v>
      </c>
      <c r="M247" t="s">
        <v>902</v>
      </c>
      <c r="O247" t="s">
        <v>2</v>
      </c>
      <c r="P247" t="s">
        <v>899</v>
      </c>
      <c r="Q247">
        <v>11111111</v>
      </c>
      <c r="R247" t="s">
        <v>900</v>
      </c>
      <c r="S247" t="s">
        <v>5</v>
      </c>
      <c r="U247">
        <v>3300</v>
      </c>
      <c r="V247" t="s">
        <v>6</v>
      </c>
      <c r="W247" t="s">
        <v>7</v>
      </c>
      <c r="X247">
        <v>376</v>
      </c>
      <c r="Y247">
        <v>4431838</v>
      </c>
      <c r="AA247">
        <v>9</v>
      </c>
      <c r="AB247">
        <v>48471</v>
      </c>
      <c r="AC247">
        <v>169649</v>
      </c>
      <c r="AD247">
        <v>0</v>
      </c>
      <c r="AE247">
        <v>350</v>
      </c>
      <c r="AF247">
        <v>5606561</v>
      </c>
      <c r="AG247">
        <v>0</v>
      </c>
      <c r="AH247" t="s">
        <v>1213</v>
      </c>
      <c r="AI247" t="s">
        <v>10</v>
      </c>
    </row>
    <row r="248" spans="1:35" x14ac:dyDescent="0.25">
      <c r="A248">
        <v>21022</v>
      </c>
      <c r="B248" t="s">
        <v>1605</v>
      </c>
      <c r="C248" t="s">
        <v>1162</v>
      </c>
      <c r="D248">
        <v>2013</v>
      </c>
      <c r="E248" t="s">
        <v>1128</v>
      </c>
      <c r="F248" s="8">
        <v>42067</v>
      </c>
      <c r="G248" s="1">
        <v>0.33333333333333331</v>
      </c>
      <c r="H248">
        <v>31461</v>
      </c>
      <c r="I248" s="8">
        <v>42067</v>
      </c>
      <c r="J248" s="1">
        <v>0.5</v>
      </c>
      <c r="K248">
        <v>31461</v>
      </c>
      <c r="L248">
        <v>1</v>
      </c>
      <c r="M248" t="s">
        <v>763</v>
      </c>
      <c r="O248" t="s">
        <v>15</v>
      </c>
      <c r="P248" t="s">
        <v>764</v>
      </c>
      <c r="Q248">
        <v>20240460441</v>
      </c>
      <c r="R248" t="s">
        <v>765</v>
      </c>
      <c r="S248" t="s">
        <v>5</v>
      </c>
      <c r="U248">
        <v>3300</v>
      </c>
      <c r="V248" t="s">
        <v>6</v>
      </c>
      <c r="W248" t="s">
        <v>7</v>
      </c>
      <c r="X248">
        <v>376</v>
      </c>
      <c r="Y248">
        <v>154608181</v>
      </c>
      <c r="AA248">
        <v>9</v>
      </c>
      <c r="AB248">
        <v>48471</v>
      </c>
      <c r="AC248">
        <v>92095</v>
      </c>
      <c r="AD248">
        <v>0</v>
      </c>
      <c r="AE248">
        <v>190</v>
      </c>
      <c r="AF248">
        <v>391759</v>
      </c>
      <c r="AG248">
        <v>0</v>
      </c>
      <c r="AH248" t="s">
        <v>1213</v>
      </c>
      <c r="AI248" t="s">
        <v>10</v>
      </c>
    </row>
    <row r="249" spans="1:35" x14ac:dyDescent="0.25">
      <c r="A249">
        <v>21308</v>
      </c>
      <c r="B249" t="s">
        <v>1590</v>
      </c>
      <c r="C249" t="s">
        <v>1161</v>
      </c>
      <c r="D249">
        <v>2013</v>
      </c>
      <c r="E249" t="s">
        <v>1128</v>
      </c>
      <c r="F249" s="8">
        <v>42110</v>
      </c>
      <c r="G249" s="1">
        <v>0.4381944444444445</v>
      </c>
      <c r="H249">
        <v>7114</v>
      </c>
      <c r="I249" s="8">
        <v>42110</v>
      </c>
      <c r="J249" s="1">
        <v>0.54166666666666663</v>
      </c>
      <c r="K249">
        <v>7114</v>
      </c>
      <c r="L249">
        <v>1</v>
      </c>
      <c r="M249" t="s">
        <v>894</v>
      </c>
      <c r="O249" t="s">
        <v>2</v>
      </c>
      <c r="P249" t="s">
        <v>895</v>
      </c>
      <c r="Q249">
        <v>13558833</v>
      </c>
      <c r="R249" t="s">
        <v>1591</v>
      </c>
      <c r="S249" t="s">
        <v>5</v>
      </c>
      <c r="U249">
        <v>3300</v>
      </c>
      <c r="V249" t="s">
        <v>6</v>
      </c>
      <c r="W249" t="s">
        <v>7</v>
      </c>
      <c r="X249">
        <v>376</v>
      </c>
      <c r="Y249">
        <v>154577444</v>
      </c>
      <c r="AA249">
        <v>9</v>
      </c>
      <c r="AB249">
        <v>42727</v>
      </c>
      <c r="AC249">
        <v>64091</v>
      </c>
      <c r="AD249">
        <v>0</v>
      </c>
      <c r="AE249">
        <v>150</v>
      </c>
      <c r="AF249">
        <v>241885</v>
      </c>
      <c r="AG249">
        <v>0</v>
      </c>
      <c r="AH249" t="s">
        <v>1213</v>
      </c>
      <c r="AI249" t="s">
        <v>10</v>
      </c>
    </row>
    <row r="250" spans="1:35" hidden="1" x14ac:dyDescent="0.25">
      <c r="A250">
        <v>21609</v>
      </c>
      <c r="B250" t="s">
        <v>2359</v>
      </c>
      <c r="C250">
        <v>710</v>
      </c>
      <c r="D250">
        <v>2014</v>
      </c>
      <c r="E250" t="s">
        <v>1128</v>
      </c>
      <c r="F250" s="8">
        <v>42157</v>
      </c>
      <c r="G250" s="1">
        <v>0.33333333333333331</v>
      </c>
      <c r="H250">
        <v>15695</v>
      </c>
      <c r="I250" s="8">
        <v>42157</v>
      </c>
      <c r="J250" s="1">
        <v>0.70833333333333337</v>
      </c>
      <c r="K250">
        <v>15695</v>
      </c>
      <c r="L250">
        <v>1</v>
      </c>
      <c r="M250" t="s">
        <v>3246</v>
      </c>
      <c r="N250" t="s">
        <v>3247</v>
      </c>
      <c r="O250" t="s">
        <v>3248</v>
      </c>
      <c r="P250" t="s">
        <v>2363</v>
      </c>
      <c r="Q250">
        <v>30687904423</v>
      </c>
      <c r="R250" t="s">
        <v>2364</v>
      </c>
      <c r="S250" t="s">
        <v>5</v>
      </c>
      <c r="U250">
        <v>3300</v>
      </c>
      <c r="V250" t="s">
        <v>6</v>
      </c>
      <c r="W250" t="s">
        <v>7</v>
      </c>
      <c r="X250">
        <v>376</v>
      </c>
      <c r="Y250">
        <v>154185076</v>
      </c>
      <c r="Z250" t="s">
        <v>2365</v>
      </c>
      <c r="AA250">
        <v>9</v>
      </c>
      <c r="AB250">
        <v>42727</v>
      </c>
      <c r="AC250">
        <v>213635</v>
      </c>
      <c r="AD250">
        <v>0</v>
      </c>
      <c r="AE250">
        <v>500</v>
      </c>
      <c r="AF250">
        <v>1144078</v>
      </c>
      <c r="AG250">
        <v>98544</v>
      </c>
      <c r="AH250" t="s">
        <v>1213</v>
      </c>
      <c r="AI250" t="s">
        <v>101</v>
      </c>
    </row>
    <row r="251" spans="1:35" x14ac:dyDescent="0.25">
      <c r="A251">
        <v>21904</v>
      </c>
      <c r="B251" t="s">
        <v>1456</v>
      </c>
      <c r="C251" t="s">
        <v>1134</v>
      </c>
      <c r="D251">
        <v>2013</v>
      </c>
      <c r="E251" t="s">
        <v>1128</v>
      </c>
      <c r="F251" s="8">
        <v>42199</v>
      </c>
      <c r="G251" s="1">
        <v>0.39097222222222222</v>
      </c>
      <c r="H251">
        <v>142347</v>
      </c>
      <c r="I251" s="8">
        <v>42199</v>
      </c>
      <c r="J251" s="1">
        <v>0.72916666666666663</v>
      </c>
      <c r="K251">
        <v>142347</v>
      </c>
      <c r="L251">
        <v>1</v>
      </c>
      <c r="M251" t="s">
        <v>76</v>
      </c>
      <c r="O251" t="s">
        <v>2</v>
      </c>
      <c r="P251" t="s">
        <v>1068</v>
      </c>
      <c r="Q251">
        <v>36058154</v>
      </c>
      <c r="R251" t="s">
        <v>1069</v>
      </c>
      <c r="S251" t="s">
        <v>5</v>
      </c>
      <c r="U251">
        <v>3300</v>
      </c>
      <c r="V251" t="s">
        <v>6</v>
      </c>
      <c r="W251" t="s">
        <v>7</v>
      </c>
      <c r="X251">
        <v>376</v>
      </c>
      <c r="Y251">
        <v>4440052</v>
      </c>
      <c r="Z251" t="s">
        <v>1457</v>
      </c>
      <c r="AA251">
        <v>9</v>
      </c>
      <c r="AB251">
        <v>42727</v>
      </c>
      <c r="AC251">
        <v>98272</v>
      </c>
      <c r="AD251">
        <v>0</v>
      </c>
      <c r="AE251">
        <v>230</v>
      </c>
      <c r="AF251">
        <v>257868</v>
      </c>
      <c r="AG251">
        <v>0</v>
      </c>
      <c r="AH251" t="s">
        <v>1213</v>
      </c>
      <c r="AI251" t="s">
        <v>10</v>
      </c>
    </row>
    <row r="252" spans="1:35" x14ac:dyDescent="0.25">
      <c r="A252">
        <v>21717</v>
      </c>
      <c r="B252" t="s">
        <v>1458</v>
      </c>
      <c r="C252" t="s">
        <v>1135</v>
      </c>
      <c r="D252">
        <v>2013</v>
      </c>
      <c r="E252" t="s">
        <v>1128</v>
      </c>
      <c r="F252" s="8">
        <v>42171</v>
      </c>
      <c r="G252" s="1">
        <v>0.375</v>
      </c>
      <c r="H252">
        <v>131715</v>
      </c>
      <c r="I252" s="8">
        <v>42171</v>
      </c>
      <c r="J252" s="1">
        <v>0.75</v>
      </c>
      <c r="K252">
        <v>131715</v>
      </c>
      <c r="L252">
        <v>1</v>
      </c>
      <c r="M252" t="s">
        <v>3249</v>
      </c>
      <c r="N252" t="s">
        <v>3250</v>
      </c>
      <c r="O252" t="s">
        <v>3251</v>
      </c>
      <c r="P252" t="s">
        <v>68</v>
      </c>
      <c r="Q252">
        <v>20071423949</v>
      </c>
      <c r="R252" t="s">
        <v>69</v>
      </c>
      <c r="S252" t="s">
        <v>5</v>
      </c>
      <c r="U252">
        <v>3300</v>
      </c>
      <c r="V252" t="s">
        <v>6</v>
      </c>
      <c r="W252" t="s">
        <v>7</v>
      </c>
      <c r="X252">
        <v>376</v>
      </c>
      <c r="Y252">
        <v>154427421</v>
      </c>
      <c r="Z252" t="s">
        <v>1459</v>
      </c>
      <c r="AA252">
        <v>9</v>
      </c>
      <c r="AB252">
        <v>48471</v>
      </c>
      <c r="AC252">
        <v>213272</v>
      </c>
      <c r="AD252">
        <v>0</v>
      </c>
      <c r="AE252">
        <v>440</v>
      </c>
      <c r="AF252">
        <v>474721</v>
      </c>
      <c r="AG252">
        <v>0</v>
      </c>
      <c r="AH252" t="s">
        <v>1213</v>
      </c>
      <c r="AI252" t="s">
        <v>10</v>
      </c>
    </row>
    <row r="253" spans="1:35" hidden="1" x14ac:dyDescent="0.25">
      <c r="A253">
        <v>21541</v>
      </c>
      <c r="B253" t="s">
        <v>2438</v>
      </c>
      <c r="C253">
        <v>1418</v>
      </c>
      <c r="D253">
        <v>2014</v>
      </c>
      <c r="E253" t="s">
        <v>1128</v>
      </c>
      <c r="F253" s="8">
        <v>42146</v>
      </c>
      <c r="G253" s="1">
        <v>0.41666666666666669</v>
      </c>
      <c r="H253">
        <v>42973</v>
      </c>
      <c r="I253" s="8">
        <v>42146</v>
      </c>
      <c r="J253" s="1">
        <v>0.70833333333333337</v>
      </c>
      <c r="K253">
        <v>42973</v>
      </c>
      <c r="L253">
        <v>1</v>
      </c>
      <c r="M253" t="s">
        <v>2439</v>
      </c>
      <c r="O253" t="s">
        <v>15</v>
      </c>
      <c r="P253" t="s">
        <v>2395</v>
      </c>
      <c r="Q253">
        <v>30683247088</v>
      </c>
      <c r="R253" t="s">
        <v>2396</v>
      </c>
      <c r="S253" t="s">
        <v>5</v>
      </c>
      <c r="U253">
        <v>3300</v>
      </c>
      <c r="V253" t="s">
        <v>6</v>
      </c>
      <c r="W253" t="s">
        <v>7</v>
      </c>
      <c r="X253">
        <v>376</v>
      </c>
      <c r="Y253">
        <v>4423190</v>
      </c>
      <c r="AA253">
        <v>9</v>
      </c>
      <c r="AB253">
        <v>42727</v>
      </c>
      <c r="AC253">
        <v>149545</v>
      </c>
      <c r="AD253">
        <v>0</v>
      </c>
      <c r="AE253">
        <v>350</v>
      </c>
      <c r="AF253">
        <v>504336</v>
      </c>
      <c r="AG253">
        <v>67473</v>
      </c>
      <c r="AH253" t="s">
        <v>1213</v>
      </c>
      <c r="AI253" t="s">
        <v>1841</v>
      </c>
    </row>
    <row r="254" spans="1:35" hidden="1" x14ac:dyDescent="0.25">
      <c r="A254">
        <v>21585</v>
      </c>
      <c r="B254" t="s">
        <v>1745</v>
      </c>
      <c r="C254" t="s">
        <v>1741</v>
      </c>
      <c r="D254">
        <v>2014</v>
      </c>
      <c r="E254" t="s">
        <v>1128</v>
      </c>
      <c r="F254" s="8">
        <v>42153</v>
      </c>
      <c r="G254" s="1">
        <v>0.33333333333333331</v>
      </c>
      <c r="H254">
        <v>49506</v>
      </c>
      <c r="I254" s="8">
        <v>42153</v>
      </c>
      <c r="J254" s="1">
        <v>0.54166666666666663</v>
      </c>
      <c r="K254">
        <v>49506</v>
      </c>
      <c r="L254">
        <v>1</v>
      </c>
      <c r="M254" t="s">
        <v>2392</v>
      </c>
      <c r="O254" t="s">
        <v>2</v>
      </c>
      <c r="P254" t="s">
        <v>1743</v>
      </c>
      <c r="Q254">
        <v>27138265361</v>
      </c>
      <c r="R254" t="s">
        <v>1744</v>
      </c>
      <c r="S254" t="s">
        <v>5</v>
      </c>
      <c r="U254">
        <v>3300</v>
      </c>
      <c r="V254" t="s">
        <v>6</v>
      </c>
      <c r="W254" t="s">
        <v>7</v>
      </c>
      <c r="X254">
        <v>376</v>
      </c>
      <c r="Y254">
        <v>154652366</v>
      </c>
      <c r="AA254">
        <v>9</v>
      </c>
      <c r="AB254">
        <v>42727</v>
      </c>
      <c r="AC254">
        <v>209362</v>
      </c>
      <c r="AD254">
        <v>0</v>
      </c>
      <c r="AE254">
        <v>490</v>
      </c>
      <c r="AF254">
        <v>1111178</v>
      </c>
      <c r="AG254">
        <v>0</v>
      </c>
      <c r="AH254" t="s">
        <v>1213</v>
      </c>
      <c r="AI254" t="s">
        <v>1722</v>
      </c>
    </row>
    <row r="255" spans="1:35" hidden="1" x14ac:dyDescent="0.25">
      <c r="A255">
        <v>21460</v>
      </c>
      <c r="B255" t="s">
        <v>2507</v>
      </c>
      <c r="C255" t="s">
        <v>1805</v>
      </c>
      <c r="D255">
        <v>2014</v>
      </c>
      <c r="E255" t="s">
        <v>1128</v>
      </c>
      <c r="F255" s="8">
        <v>42132</v>
      </c>
      <c r="G255" s="1">
        <v>0.33333333333333331</v>
      </c>
      <c r="H255">
        <v>66132</v>
      </c>
      <c r="I255" s="8">
        <v>42132</v>
      </c>
      <c r="J255" s="1">
        <v>0.47916666666666669</v>
      </c>
      <c r="K255">
        <v>66132</v>
      </c>
      <c r="L255">
        <v>1</v>
      </c>
      <c r="M255" t="s">
        <v>2508</v>
      </c>
      <c r="O255" t="s">
        <v>15</v>
      </c>
      <c r="P255" t="s">
        <v>1818</v>
      </c>
      <c r="Q255">
        <v>30708086726</v>
      </c>
      <c r="R255" t="s">
        <v>1819</v>
      </c>
      <c r="S255" t="s">
        <v>5</v>
      </c>
      <c r="U255">
        <v>3300</v>
      </c>
      <c r="V255" t="s">
        <v>6</v>
      </c>
      <c r="W255" t="s">
        <v>7</v>
      </c>
      <c r="X255">
        <v>376</v>
      </c>
      <c r="Y255">
        <v>4441113</v>
      </c>
      <c r="Z255" t="s">
        <v>1820</v>
      </c>
      <c r="AA255">
        <v>9</v>
      </c>
      <c r="AB255">
        <v>42727</v>
      </c>
      <c r="AC255">
        <v>123908</v>
      </c>
      <c r="AD255">
        <v>0</v>
      </c>
      <c r="AE255">
        <v>290</v>
      </c>
      <c r="AF255">
        <v>248817</v>
      </c>
      <c r="AG255">
        <v>119070</v>
      </c>
      <c r="AH255" t="s">
        <v>1213</v>
      </c>
      <c r="AI255" t="s">
        <v>101</v>
      </c>
    </row>
    <row r="256" spans="1:35" hidden="1" x14ac:dyDescent="0.25">
      <c r="A256">
        <v>21038</v>
      </c>
      <c r="B256" t="s">
        <v>2438</v>
      </c>
      <c r="C256">
        <v>1418</v>
      </c>
      <c r="D256">
        <v>2014</v>
      </c>
      <c r="E256" t="s">
        <v>1128</v>
      </c>
      <c r="F256" s="8">
        <v>42068</v>
      </c>
      <c r="G256" s="1">
        <v>0.33333333333333331</v>
      </c>
      <c r="H256">
        <v>42973</v>
      </c>
      <c r="I256" s="8">
        <v>42069</v>
      </c>
      <c r="J256" s="1">
        <v>0.41666666666666669</v>
      </c>
      <c r="K256">
        <v>42973</v>
      </c>
      <c r="L256">
        <v>1</v>
      </c>
      <c r="M256" t="s">
        <v>76</v>
      </c>
      <c r="O256" t="s">
        <v>15</v>
      </c>
      <c r="P256" t="s">
        <v>2395</v>
      </c>
      <c r="Q256">
        <v>30683247088</v>
      </c>
      <c r="R256" t="s">
        <v>2396</v>
      </c>
      <c r="S256" t="s">
        <v>5</v>
      </c>
      <c r="U256">
        <v>3300</v>
      </c>
      <c r="V256" t="s">
        <v>6</v>
      </c>
      <c r="W256" t="s">
        <v>7</v>
      </c>
      <c r="X256">
        <v>376</v>
      </c>
      <c r="Y256">
        <v>4423190</v>
      </c>
      <c r="AA256">
        <v>9</v>
      </c>
      <c r="AB256">
        <v>42727</v>
      </c>
      <c r="AC256">
        <v>0</v>
      </c>
      <c r="AD256">
        <v>0</v>
      </c>
      <c r="AE256">
        <v>0</v>
      </c>
      <c r="AF256">
        <v>0</v>
      </c>
      <c r="AG256">
        <v>0</v>
      </c>
      <c r="AH256" t="s">
        <v>1213</v>
      </c>
      <c r="AI256" t="s">
        <v>1841</v>
      </c>
    </row>
    <row r="257" spans="1:35" x14ac:dyDescent="0.25">
      <c r="A257">
        <v>21953</v>
      </c>
      <c r="B257" t="s">
        <v>1695</v>
      </c>
      <c r="C257" t="s">
        <v>1154</v>
      </c>
      <c r="D257">
        <v>2014</v>
      </c>
      <c r="E257" t="s">
        <v>1128</v>
      </c>
      <c r="F257" s="8">
        <v>42207</v>
      </c>
      <c r="G257" s="1">
        <v>0.33333333333333331</v>
      </c>
      <c r="H257">
        <v>16693</v>
      </c>
      <c r="I257" s="8">
        <v>42207</v>
      </c>
      <c r="J257" s="1">
        <v>0.72916666666666663</v>
      </c>
      <c r="K257">
        <v>16693</v>
      </c>
      <c r="L257">
        <v>1</v>
      </c>
      <c r="M257" t="s">
        <v>509</v>
      </c>
      <c r="O257" t="s">
        <v>2</v>
      </c>
      <c r="P257" t="s">
        <v>506</v>
      </c>
      <c r="Q257">
        <v>11850345</v>
      </c>
      <c r="R257" t="s">
        <v>1696</v>
      </c>
      <c r="S257" t="s">
        <v>5</v>
      </c>
      <c r="U257">
        <v>3300</v>
      </c>
      <c r="V257" t="s">
        <v>6</v>
      </c>
      <c r="W257" t="s">
        <v>7</v>
      </c>
      <c r="X257">
        <v>-376</v>
      </c>
      <c r="Y257">
        <v>4562966</v>
      </c>
      <c r="AA257">
        <v>9</v>
      </c>
      <c r="AB257">
        <v>42727</v>
      </c>
      <c r="AC257">
        <v>68363</v>
      </c>
      <c r="AD257">
        <v>0</v>
      </c>
      <c r="AE257">
        <v>160</v>
      </c>
      <c r="AF257">
        <v>0</v>
      </c>
      <c r="AG257">
        <v>0</v>
      </c>
      <c r="AH257" t="s">
        <v>1213</v>
      </c>
      <c r="AI257" t="s">
        <v>10</v>
      </c>
    </row>
    <row r="258" spans="1:35" hidden="1" x14ac:dyDescent="0.25">
      <c r="A258">
        <v>21949</v>
      </c>
      <c r="B258" t="s">
        <v>3252</v>
      </c>
      <c r="C258" t="s">
        <v>1731</v>
      </c>
      <c r="D258">
        <v>2013</v>
      </c>
      <c r="E258" t="s">
        <v>1128</v>
      </c>
      <c r="F258" s="8">
        <v>42206</v>
      </c>
      <c r="G258" s="1">
        <v>0.48958333333333331</v>
      </c>
      <c r="H258">
        <v>143072</v>
      </c>
      <c r="I258" s="8">
        <v>42209</v>
      </c>
      <c r="J258" s="1">
        <v>0.75</v>
      </c>
      <c r="K258">
        <v>143072</v>
      </c>
      <c r="L258">
        <v>1</v>
      </c>
      <c r="M258" t="s">
        <v>3253</v>
      </c>
      <c r="O258" t="s">
        <v>15</v>
      </c>
      <c r="P258" t="s">
        <v>1932</v>
      </c>
      <c r="Q258">
        <v>30515637210</v>
      </c>
      <c r="R258" t="s">
        <v>1933</v>
      </c>
      <c r="S258" t="s">
        <v>5</v>
      </c>
      <c r="U258">
        <v>3300</v>
      </c>
      <c r="V258" t="s">
        <v>6</v>
      </c>
      <c r="W258" t="s">
        <v>7</v>
      </c>
      <c r="X258">
        <v>376</v>
      </c>
      <c r="Y258">
        <v>4481240</v>
      </c>
      <c r="AA258">
        <v>9</v>
      </c>
      <c r="AB258">
        <v>42727</v>
      </c>
      <c r="AC258">
        <v>42727</v>
      </c>
      <c r="AD258">
        <v>0</v>
      </c>
      <c r="AE258">
        <v>100</v>
      </c>
      <c r="AF258">
        <v>0</v>
      </c>
      <c r="AG258">
        <v>0</v>
      </c>
      <c r="AH258" t="s">
        <v>1213</v>
      </c>
      <c r="AI258" t="s">
        <v>101</v>
      </c>
    </row>
    <row r="259" spans="1:35" hidden="1" x14ac:dyDescent="0.25">
      <c r="A259">
        <v>21638</v>
      </c>
      <c r="B259" t="s">
        <v>3254</v>
      </c>
      <c r="C259" t="s">
        <v>1965</v>
      </c>
      <c r="D259">
        <v>2013</v>
      </c>
      <c r="E259" t="s">
        <v>1128</v>
      </c>
      <c r="F259" s="8">
        <v>42159</v>
      </c>
      <c r="G259" s="1">
        <v>0.66666666666666663</v>
      </c>
      <c r="H259">
        <v>91250</v>
      </c>
      <c r="I259" s="8">
        <v>42159</v>
      </c>
      <c r="J259" s="1">
        <v>0.75</v>
      </c>
      <c r="K259">
        <v>91250</v>
      </c>
      <c r="L259">
        <v>1</v>
      </c>
      <c r="M259" t="s">
        <v>3255</v>
      </c>
      <c r="O259" t="s">
        <v>15</v>
      </c>
      <c r="P259" t="s">
        <v>3256</v>
      </c>
      <c r="Q259">
        <v>20232796090</v>
      </c>
      <c r="R259" t="s">
        <v>3257</v>
      </c>
      <c r="S259" t="s">
        <v>5</v>
      </c>
      <c r="U259">
        <v>3300</v>
      </c>
      <c r="V259" t="s">
        <v>6</v>
      </c>
      <c r="W259" t="s">
        <v>7</v>
      </c>
      <c r="X259">
        <v>376</v>
      </c>
      <c r="Y259">
        <v>154711102</v>
      </c>
      <c r="AA259">
        <v>9</v>
      </c>
      <c r="AB259">
        <v>42727</v>
      </c>
      <c r="AC259">
        <v>140999</v>
      </c>
      <c r="AD259">
        <v>0</v>
      </c>
      <c r="AE259">
        <v>330</v>
      </c>
      <c r="AF259">
        <v>232116</v>
      </c>
      <c r="AG259">
        <v>49314</v>
      </c>
      <c r="AH259" t="s">
        <v>1213</v>
      </c>
      <c r="AI259" t="s">
        <v>1722</v>
      </c>
    </row>
    <row r="260" spans="1:35" hidden="1" x14ac:dyDescent="0.25">
      <c r="A260">
        <v>21568</v>
      </c>
      <c r="B260" t="s">
        <v>2409</v>
      </c>
      <c r="C260" t="s">
        <v>1731</v>
      </c>
      <c r="D260">
        <v>2013</v>
      </c>
      <c r="E260" t="s">
        <v>1128</v>
      </c>
      <c r="F260" s="8">
        <v>42151</v>
      </c>
      <c r="G260" s="1">
        <v>0.58333333333333337</v>
      </c>
      <c r="H260">
        <v>201968</v>
      </c>
      <c r="I260" s="8">
        <v>42152</v>
      </c>
      <c r="J260" s="1">
        <v>0.75</v>
      </c>
      <c r="K260">
        <v>201968</v>
      </c>
      <c r="L260">
        <v>1</v>
      </c>
      <c r="M260" t="s">
        <v>3258</v>
      </c>
      <c r="O260" t="s">
        <v>15</v>
      </c>
      <c r="P260" t="s">
        <v>1850</v>
      </c>
      <c r="Q260">
        <v>30546504286</v>
      </c>
      <c r="R260" t="s">
        <v>1851</v>
      </c>
      <c r="S260" t="s">
        <v>5</v>
      </c>
      <c r="U260">
        <v>3300</v>
      </c>
      <c r="V260" t="s">
        <v>6</v>
      </c>
      <c r="W260" t="s">
        <v>7</v>
      </c>
      <c r="X260">
        <v>376</v>
      </c>
      <c r="Y260">
        <v>4456000</v>
      </c>
      <c r="AA260">
        <v>9</v>
      </c>
      <c r="AB260">
        <v>42727</v>
      </c>
      <c r="AC260">
        <v>196544</v>
      </c>
      <c r="AD260">
        <v>0</v>
      </c>
      <c r="AE260">
        <v>460</v>
      </c>
      <c r="AF260">
        <v>225131</v>
      </c>
      <c r="AG260">
        <v>72496</v>
      </c>
      <c r="AH260" t="s">
        <v>1213</v>
      </c>
      <c r="AI260" t="s">
        <v>101</v>
      </c>
    </row>
    <row r="261" spans="1:35" hidden="1" x14ac:dyDescent="0.25">
      <c r="A261">
        <v>21802</v>
      </c>
      <c r="B261" t="s">
        <v>3259</v>
      </c>
      <c r="C261" t="s">
        <v>1731</v>
      </c>
      <c r="D261">
        <v>2015</v>
      </c>
      <c r="E261" t="s">
        <v>1128</v>
      </c>
      <c r="F261" s="8">
        <v>42184</v>
      </c>
      <c r="G261" s="1">
        <v>0.33333333333333331</v>
      </c>
      <c r="H261">
        <v>47982</v>
      </c>
      <c r="I261" s="8">
        <v>42184</v>
      </c>
      <c r="J261" s="1">
        <v>0.70833333333333337</v>
      </c>
      <c r="K261">
        <v>47982</v>
      </c>
      <c r="L261">
        <v>1</v>
      </c>
      <c r="M261" t="s">
        <v>76</v>
      </c>
      <c r="O261" t="s">
        <v>15</v>
      </c>
      <c r="P261" t="s">
        <v>3225</v>
      </c>
      <c r="Q261">
        <v>20079838684</v>
      </c>
      <c r="R261" t="s">
        <v>3226</v>
      </c>
      <c r="S261" t="s">
        <v>5</v>
      </c>
      <c r="U261">
        <v>3300</v>
      </c>
      <c r="V261" t="s">
        <v>6</v>
      </c>
      <c r="W261" t="s">
        <v>7</v>
      </c>
      <c r="X261">
        <v>376</v>
      </c>
      <c r="Y261">
        <v>4454496</v>
      </c>
      <c r="AA261">
        <v>9</v>
      </c>
      <c r="AB261">
        <v>42727</v>
      </c>
      <c r="AC261">
        <v>187999</v>
      </c>
      <c r="AD261">
        <v>0</v>
      </c>
      <c r="AE261">
        <v>440</v>
      </c>
      <c r="AF261">
        <v>339319</v>
      </c>
      <c r="AG261">
        <v>213132</v>
      </c>
      <c r="AH261" t="s">
        <v>1213</v>
      </c>
      <c r="AI261" t="s">
        <v>101</v>
      </c>
    </row>
    <row r="262" spans="1:35" x14ac:dyDescent="0.25">
      <c r="A262">
        <v>21607</v>
      </c>
      <c r="B262" t="s">
        <v>1625</v>
      </c>
      <c r="C262" t="s">
        <v>1159</v>
      </c>
      <c r="D262">
        <v>2013</v>
      </c>
      <c r="E262" t="s">
        <v>1128</v>
      </c>
      <c r="F262" s="8">
        <v>42157</v>
      </c>
      <c r="G262" s="1">
        <v>0.33333333333333331</v>
      </c>
      <c r="H262">
        <v>36326</v>
      </c>
      <c r="I262" s="8">
        <v>42157</v>
      </c>
      <c r="J262" s="1">
        <v>0.70833333333333337</v>
      </c>
      <c r="K262">
        <v>36326</v>
      </c>
      <c r="L262">
        <v>1</v>
      </c>
      <c r="M262" t="s">
        <v>3260</v>
      </c>
      <c r="N262" t="s">
        <v>3261</v>
      </c>
      <c r="O262" t="s">
        <v>2</v>
      </c>
      <c r="P262" t="s">
        <v>634</v>
      </c>
      <c r="Q262">
        <v>74865150</v>
      </c>
      <c r="R262" t="s">
        <v>635</v>
      </c>
      <c r="S262" t="s">
        <v>5</v>
      </c>
      <c r="U262">
        <v>3300</v>
      </c>
      <c r="V262" t="s">
        <v>6</v>
      </c>
      <c r="W262" t="s">
        <v>7</v>
      </c>
      <c r="X262">
        <v>376</v>
      </c>
      <c r="Y262">
        <v>154586027</v>
      </c>
      <c r="Z262" t="s">
        <v>1455</v>
      </c>
      <c r="AA262">
        <v>9</v>
      </c>
      <c r="AB262">
        <v>48471</v>
      </c>
      <c r="AC262">
        <v>155107</v>
      </c>
      <c r="AD262">
        <v>0</v>
      </c>
      <c r="AE262">
        <v>320</v>
      </c>
      <c r="AF262">
        <v>812777</v>
      </c>
      <c r="AG262">
        <v>0</v>
      </c>
      <c r="AH262" t="s">
        <v>1213</v>
      </c>
      <c r="AI262" t="s">
        <v>10</v>
      </c>
    </row>
    <row r="263" spans="1:35" x14ac:dyDescent="0.25">
      <c r="A263">
        <v>21483</v>
      </c>
      <c r="B263" t="s">
        <v>1652</v>
      </c>
      <c r="C263" t="s">
        <v>1172</v>
      </c>
      <c r="D263">
        <v>2013</v>
      </c>
      <c r="E263" t="s">
        <v>1128</v>
      </c>
      <c r="F263" s="8">
        <v>42137</v>
      </c>
      <c r="G263" s="1">
        <v>0.44444444444444442</v>
      </c>
      <c r="H263">
        <v>20694</v>
      </c>
      <c r="I263" s="8">
        <v>42137</v>
      </c>
      <c r="J263" s="1">
        <v>0.72916666666666663</v>
      </c>
      <c r="K263">
        <v>20694</v>
      </c>
      <c r="L263">
        <v>1</v>
      </c>
      <c r="M263" t="s">
        <v>539</v>
      </c>
      <c r="O263" t="s">
        <v>2</v>
      </c>
      <c r="P263" t="s">
        <v>540</v>
      </c>
      <c r="Q263">
        <v>29989339</v>
      </c>
      <c r="R263" t="s">
        <v>1653</v>
      </c>
      <c r="S263" t="s">
        <v>5</v>
      </c>
      <c r="U263">
        <v>3300</v>
      </c>
      <c r="V263" t="s">
        <v>6</v>
      </c>
      <c r="W263" t="s">
        <v>7</v>
      </c>
      <c r="X263">
        <v>376</v>
      </c>
      <c r="Y263">
        <v>154222777</v>
      </c>
      <c r="AA263">
        <v>9</v>
      </c>
      <c r="AB263">
        <v>42727</v>
      </c>
      <c r="AC263">
        <v>98272</v>
      </c>
      <c r="AD263">
        <v>0</v>
      </c>
      <c r="AE263">
        <v>230</v>
      </c>
      <c r="AF263">
        <v>140423</v>
      </c>
      <c r="AG263">
        <v>0</v>
      </c>
      <c r="AH263" t="s">
        <v>1213</v>
      </c>
      <c r="AI263" t="s">
        <v>10</v>
      </c>
    </row>
    <row r="264" spans="1:35" hidden="1" x14ac:dyDescent="0.25">
      <c r="A264">
        <v>21031</v>
      </c>
      <c r="B264" t="s">
        <v>3262</v>
      </c>
      <c r="C264" t="s">
        <v>2041</v>
      </c>
      <c r="D264">
        <v>2013</v>
      </c>
      <c r="E264" t="s">
        <v>1128</v>
      </c>
      <c r="F264" s="8">
        <v>42073</v>
      </c>
      <c r="G264" s="1">
        <v>0.39861111111111108</v>
      </c>
      <c r="H264">
        <v>30701</v>
      </c>
      <c r="I264" s="8">
        <v>42068</v>
      </c>
      <c r="J264" s="1">
        <v>0.39861111111111108</v>
      </c>
      <c r="K264">
        <v>30701</v>
      </c>
      <c r="L264">
        <v>1</v>
      </c>
      <c r="M264" t="s">
        <v>3263</v>
      </c>
      <c r="O264" t="s">
        <v>15</v>
      </c>
      <c r="P264" t="s">
        <v>1932</v>
      </c>
      <c r="Q264">
        <v>30515637210</v>
      </c>
      <c r="R264" t="s">
        <v>1933</v>
      </c>
      <c r="S264" t="s">
        <v>5</v>
      </c>
      <c r="U264">
        <v>3300</v>
      </c>
      <c r="V264" t="s">
        <v>6</v>
      </c>
      <c r="W264" t="s">
        <v>7</v>
      </c>
      <c r="X264">
        <v>376</v>
      </c>
      <c r="Y264">
        <v>4481240</v>
      </c>
      <c r="AA264">
        <v>9</v>
      </c>
      <c r="AB264">
        <v>42727</v>
      </c>
      <c r="AC264">
        <v>0</v>
      </c>
      <c r="AD264">
        <v>0</v>
      </c>
      <c r="AE264">
        <v>0</v>
      </c>
      <c r="AF264">
        <v>2489</v>
      </c>
      <c r="AG264">
        <v>0</v>
      </c>
      <c r="AH264" t="s">
        <v>1213</v>
      </c>
      <c r="AI264" t="s">
        <v>1722</v>
      </c>
    </row>
    <row r="265" spans="1:35" x14ac:dyDescent="0.25">
      <c r="A265">
        <v>21066</v>
      </c>
      <c r="B265" t="s">
        <v>1625</v>
      </c>
      <c r="C265" t="s">
        <v>1159</v>
      </c>
      <c r="D265">
        <v>2013</v>
      </c>
      <c r="E265" t="s">
        <v>1128</v>
      </c>
      <c r="F265" s="8">
        <v>42072</v>
      </c>
      <c r="G265" s="1">
        <v>0.58333333333333337</v>
      </c>
      <c r="H265">
        <v>36326</v>
      </c>
      <c r="I265" s="8">
        <v>42073</v>
      </c>
      <c r="J265" s="1">
        <v>0.75</v>
      </c>
      <c r="K265">
        <v>36326</v>
      </c>
      <c r="L265">
        <v>1</v>
      </c>
      <c r="M265" t="s">
        <v>633</v>
      </c>
      <c r="O265" t="s">
        <v>2</v>
      </c>
      <c r="P265" t="s">
        <v>634</v>
      </c>
      <c r="Q265">
        <v>74865150</v>
      </c>
      <c r="R265" t="s">
        <v>635</v>
      </c>
      <c r="S265" t="s">
        <v>5</v>
      </c>
      <c r="U265">
        <v>3300</v>
      </c>
      <c r="V265" t="s">
        <v>6</v>
      </c>
      <c r="W265" t="s">
        <v>7</v>
      </c>
      <c r="X265">
        <v>376</v>
      </c>
      <c r="Y265">
        <v>154586027</v>
      </c>
      <c r="Z265" t="s">
        <v>1455</v>
      </c>
      <c r="AA265">
        <v>9</v>
      </c>
      <c r="AB265">
        <v>42727</v>
      </c>
      <c r="AC265">
        <v>0</v>
      </c>
      <c r="AD265">
        <v>0</v>
      </c>
      <c r="AE265">
        <v>0</v>
      </c>
      <c r="AF265">
        <v>1596242</v>
      </c>
      <c r="AG265">
        <v>0</v>
      </c>
      <c r="AH265" t="s">
        <v>1213</v>
      </c>
      <c r="AI265" t="s">
        <v>10</v>
      </c>
    </row>
    <row r="266" spans="1:35" hidden="1" x14ac:dyDescent="0.25">
      <c r="A266">
        <v>21932</v>
      </c>
      <c r="B266" t="s">
        <v>3264</v>
      </c>
      <c r="C266" t="s">
        <v>3265</v>
      </c>
      <c r="D266">
        <v>2005</v>
      </c>
      <c r="E266" t="s">
        <v>1128</v>
      </c>
      <c r="F266" s="8">
        <v>42201</v>
      </c>
      <c r="G266" s="1">
        <v>0.45833333333333331</v>
      </c>
      <c r="H266">
        <v>300000</v>
      </c>
      <c r="I266" s="8">
        <v>42201</v>
      </c>
      <c r="J266" s="1">
        <v>0.75</v>
      </c>
      <c r="K266">
        <v>300000</v>
      </c>
      <c r="L266">
        <v>1</v>
      </c>
      <c r="M266" t="s">
        <v>3266</v>
      </c>
      <c r="O266" t="s">
        <v>15</v>
      </c>
      <c r="P266" t="s">
        <v>2135</v>
      </c>
      <c r="Q266">
        <v>30571968734</v>
      </c>
      <c r="R266" t="s">
        <v>2136</v>
      </c>
      <c r="S266" t="s">
        <v>5</v>
      </c>
      <c r="U266">
        <v>3300</v>
      </c>
      <c r="V266" t="s">
        <v>6</v>
      </c>
      <c r="W266" t="s">
        <v>7</v>
      </c>
      <c r="X266">
        <v>376</v>
      </c>
      <c r="Y266">
        <v>4402013</v>
      </c>
      <c r="AA266">
        <v>9</v>
      </c>
      <c r="AB266">
        <v>42727</v>
      </c>
      <c r="AC266">
        <v>102545</v>
      </c>
      <c r="AD266">
        <v>0</v>
      </c>
      <c r="AE266">
        <v>240</v>
      </c>
      <c r="AF266">
        <v>336998</v>
      </c>
      <c r="AG266">
        <v>0</v>
      </c>
      <c r="AH266" t="s">
        <v>1213</v>
      </c>
      <c r="AI266" t="s">
        <v>1841</v>
      </c>
    </row>
    <row r="267" spans="1:35" hidden="1" x14ac:dyDescent="0.25">
      <c r="A267">
        <v>21649</v>
      </c>
      <c r="B267" t="s">
        <v>3267</v>
      </c>
      <c r="C267" t="s">
        <v>3194</v>
      </c>
      <c r="D267">
        <v>2005</v>
      </c>
      <c r="E267" t="s">
        <v>1128</v>
      </c>
      <c r="F267" s="8">
        <v>42160</v>
      </c>
      <c r="G267" s="1">
        <v>0.58333333333333337</v>
      </c>
      <c r="H267">
        <v>423094</v>
      </c>
      <c r="I267" s="8">
        <v>42160</v>
      </c>
      <c r="J267" s="1">
        <v>0.75</v>
      </c>
      <c r="K267">
        <v>423094</v>
      </c>
      <c r="L267">
        <v>1</v>
      </c>
      <c r="M267" t="s">
        <v>3268</v>
      </c>
      <c r="O267" t="s">
        <v>15</v>
      </c>
      <c r="P267" t="s">
        <v>1062</v>
      </c>
      <c r="Q267">
        <v>33624853429</v>
      </c>
      <c r="R267" t="s">
        <v>1063</v>
      </c>
      <c r="S267" t="s">
        <v>5</v>
      </c>
      <c r="U267">
        <v>3300</v>
      </c>
      <c r="V267" t="s">
        <v>6</v>
      </c>
      <c r="W267" t="s">
        <v>7</v>
      </c>
      <c r="X267">
        <v>376</v>
      </c>
      <c r="Y267">
        <v>4457777</v>
      </c>
      <c r="Z267" t="s">
        <v>1489</v>
      </c>
      <c r="AA267">
        <v>9</v>
      </c>
      <c r="AB267">
        <v>42727</v>
      </c>
      <c r="AC267">
        <v>256362</v>
      </c>
      <c r="AD267">
        <v>17681</v>
      </c>
      <c r="AE267">
        <v>600</v>
      </c>
      <c r="AF267">
        <v>1916465</v>
      </c>
      <c r="AG267">
        <v>0</v>
      </c>
      <c r="AH267" t="s">
        <v>1213</v>
      </c>
      <c r="AI267" t="s">
        <v>1722</v>
      </c>
    </row>
    <row r="268" spans="1:35" hidden="1" x14ac:dyDescent="0.25">
      <c r="A268">
        <v>21823</v>
      </c>
      <c r="B268" t="s">
        <v>3269</v>
      </c>
      <c r="C268" t="s">
        <v>2978</v>
      </c>
      <c r="D268">
        <v>2013</v>
      </c>
      <c r="E268" t="s">
        <v>1128</v>
      </c>
      <c r="F268" s="8">
        <v>42186</v>
      </c>
      <c r="G268" s="1">
        <v>0.33333333333333331</v>
      </c>
      <c r="H268">
        <v>35447</v>
      </c>
      <c r="I268" s="8">
        <v>42186</v>
      </c>
      <c r="J268" s="1">
        <v>0.4375</v>
      </c>
      <c r="K268">
        <v>35447</v>
      </c>
      <c r="L268">
        <v>1</v>
      </c>
      <c r="M268" t="s">
        <v>3270</v>
      </c>
      <c r="O268" t="s">
        <v>15</v>
      </c>
      <c r="P268" t="s">
        <v>2425</v>
      </c>
      <c r="Q268">
        <v>30683253053</v>
      </c>
      <c r="R268" t="s">
        <v>2426</v>
      </c>
      <c r="S268" t="s">
        <v>5</v>
      </c>
      <c r="U268">
        <v>3300</v>
      </c>
      <c r="V268" t="s">
        <v>6</v>
      </c>
      <c r="W268" t="s">
        <v>7</v>
      </c>
      <c r="X268">
        <v>376</v>
      </c>
      <c r="Y268">
        <v>4437787</v>
      </c>
      <c r="AA268">
        <v>9</v>
      </c>
      <c r="AB268">
        <v>42727</v>
      </c>
      <c r="AC268">
        <v>8545</v>
      </c>
      <c r="AD268">
        <v>0</v>
      </c>
      <c r="AE268">
        <v>20</v>
      </c>
      <c r="AF268">
        <v>0</v>
      </c>
      <c r="AG268">
        <v>0</v>
      </c>
      <c r="AH268" t="s">
        <v>1213</v>
      </c>
      <c r="AI268" t="s">
        <v>1722</v>
      </c>
    </row>
    <row r="269" spans="1:35" hidden="1" x14ac:dyDescent="0.25">
      <c r="A269">
        <v>21800</v>
      </c>
      <c r="B269" t="s">
        <v>1740</v>
      </c>
      <c r="C269" t="s">
        <v>1741</v>
      </c>
      <c r="D269">
        <v>2013</v>
      </c>
      <c r="E269" t="s">
        <v>1128</v>
      </c>
      <c r="F269" s="8">
        <v>42181</v>
      </c>
      <c r="G269" s="1">
        <v>0.375</v>
      </c>
      <c r="H269">
        <v>83475</v>
      </c>
      <c r="I269" s="8">
        <v>42181</v>
      </c>
      <c r="J269" s="1">
        <v>0.70833333333333337</v>
      </c>
      <c r="K269">
        <v>83475</v>
      </c>
      <c r="L269">
        <v>1</v>
      </c>
      <c r="M269" t="s">
        <v>2211</v>
      </c>
      <c r="O269" t="s">
        <v>2</v>
      </c>
      <c r="P269" t="s">
        <v>1743</v>
      </c>
      <c r="Q269">
        <v>27138265361</v>
      </c>
      <c r="R269" t="s">
        <v>1744</v>
      </c>
      <c r="S269" t="s">
        <v>5</v>
      </c>
      <c r="U269">
        <v>3300</v>
      </c>
      <c r="V269" t="s">
        <v>6</v>
      </c>
      <c r="W269" t="s">
        <v>7</v>
      </c>
      <c r="X269">
        <v>376</v>
      </c>
      <c r="Y269">
        <v>154652366</v>
      </c>
      <c r="AA269">
        <v>9</v>
      </c>
      <c r="AB269">
        <v>42727</v>
      </c>
      <c r="AC269">
        <v>34182</v>
      </c>
      <c r="AD269">
        <v>0</v>
      </c>
      <c r="AE269">
        <v>80</v>
      </c>
      <c r="AF269">
        <v>127846</v>
      </c>
      <c r="AG269">
        <v>0</v>
      </c>
      <c r="AH269" t="s">
        <v>1213</v>
      </c>
      <c r="AI269" t="s">
        <v>1722</v>
      </c>
    </row>
    <row r="270" spans="1:35" hidden="1" x14ac:dyDescent="0.25">
      <c r="A270">
        <v>21480</v>
      </c>
      <c r="B270" t="s">
        <v>3271</v>
      </c>
      <c r="C270" t="s">
        <v>1831</v>
      </c>
      <c r="D270">
        <v>2013</v>
      </c>
      <c r="E270" t="s">
        <v>1128</v>
      </c>
      <c r="F270" s="8">
        <v>42137</v>
      </c>
      <c r="G270" s="1">
        <v>0.33333333333333331</v>
      </c>
      <c r="H270">
        <v>60409</v>
      </c>
      <c r="I270" s="8">
        <v>42137</v>
      </c>
      <c r="J270" s="1">
        <v>0.54166666666666663</v>
      </c>
      <c r="K270">
        <v>60409</v>
      </c>
      <c r="L270">
        <v>1</v>
      </c>
      <c r="M270" t="s">
        <v>76</v>
      </c>
      <c r="O270" t="s">
        <v>2</v>
      </c>
      <c r="P270" t="s">
        <v>3272</v>
      </c>
      <c r="Q270">
        <v>30546690519</v>
      </c>
      <c r="R270" t="s">
        <v>3273</v>
      </c>
      <c r="S270" t="s">
        <v>5</v>
      </c>
      <c r="U270">
        <v>3300</v>
      </c>
      <c r="V270" t="s">
        <v>6</v>
      </c>
      <c r="W270" t="s">
        <v>7</v>
      </c>
      <c r="X270">
        <v>376</v>
      </c>
      <c r="Y270">
        <v>154338984</v>
      </c>
      <c r="AA270">
        <v>9</v>
      </c>
      <c r="AB270">
        <v>42727</v>
      </c>
      <c r="AC270">
        <v>140999</v>
      </c>
      <c r="AD270">
        <v>0</v>
      </c>
      <c r="AE270">
        <v>330</v>
      </c>
      <c r="AF270">
        <v>288309</v>
      </c>
      <c r="AG270">
        <v>141456</v>
      </c>
      <c r="AH270" t="s">
        <v>1213</v>
      </c>
      <c r="AI270" t="s">
        <v>1722</v>
      </c>
    </row>
    <row r="271" spans="1:35" x14ac:dyDescent="0.25">
      <c r="A271">
        <v>21625</v>
      </c>
      <c r="B271" t="s">
        <v>1708</v>
      </c>
      <c r="C271" t="s">
        <v>1183</v>
      </c>
      <c r="D271">
        <v>2013</v>
      </c>
      <c r="E271" t="s">
        <v>1128</v>
      </c>
      <c r="F271" s="8">
        <v>42158</v>
      </c>
      <c r="G271" s="1">
        <v>0.52013888888888882</v>
      </c>
      <c r="H271">
        <v>23106</v>
      </c>
      <c r="I271" s="8">
        <v>42158</v>
      </c>
      <c r="J271" s="1">
        <v>0.52013888888888882</v>
      </c>
      <c r="K271">
        <v>23106</v>
      </c>
      <c r="L271">
        <v>1</v>
      </c>
      <c r="M271" t="s">
        <v>192</v>
      </c>
      <c r="O271" t="s">
        <v>2</v>
      </c>
      <c r="P271" t="s">
        <v>188</v>
      </c>
      <c r="Q271">
        <v>20286756140</v>
      </c>
      <c r="R271" t="s">
        <v>1709</v>
      </c>
      <c r="S271" t="s">
        <v>5</v>
      </c>
      <c r="U271">
        <v>3300</v>
      </c>
      <c r="V271" t="s">
        <v>6</v>
      </c>
      <c r="W271" t="s">
        <v>7</v>
      </c>
      <c r="X271">
        <v>376</v>
      </c>
      <c r="Y271">
        <v>154630523</v>
      </c>
      <c r="AA271">
        <v>9</v>
      </c>
      <c r="AB271">
        <v>42727</v>
      </c>
      <c r="AC271">
        <v>0</v>
      </c>
      <c r="AD271">
        <v>350000</v>
      </c>
      <c r="AE271">
        <v>0</v>
      </c>
      <c r="AF271">
        <v>0</v>
      </c>
      <c r="AG271">
        <v>0</v>
      </c>
      <c r="AH271" t="s">
        <v>1213</v>
      </c>
      <c r="AI271" t="s">
        <v>10</v>
      </c>
    </row>
    <row r="272" spans="1:35" x14ac:dyDescent="0.25">
      <c r="A272">
        <v>21088</v>
      </c>
      <c r="B272" t="s">
        <v>1708</v>
      </c>
      <c r="C272" t="s">
        <v>1183</v>
      </c>
      <c r="D272">
        <v>2013</v>
      </c>
      <c r="E272" t="s">
        <v>1128</v>
      </c>
      <c r="F272" s="8">
        <v>42074</v>
      </c>
      <c r="G272" s="1">
        <v>0.47222222222222227</v>
      </c>
      <c r="H272">
        <v>23106</v>
      </c>
      <c r="I272" s="8">
        <v>42074</v>
      </c>
      <c r="J272" s="1">
        <v>0.75</v>
      </c>
      <c r="K272">
        <v>23106</v>
      </c>
      <c r="L272">
        <v>1</v>
      </c>
      <c r="M272" t="s">
        <v>187</v>
      </c>
      <c r="O272" t="s">
        <v>2</v>
      </c>
      <c r="P272" t="s">
        <v>188</v>
      </c>
      <c r="Q272">
        <v>20286756140</v>
      </c>
      <c r="R272" t="s">
        <v>1709</v>
      </c>
      <c r="S272" t="s">
        <v>5</v>
      </c>
      <c r="U272">
        <v>3300</v>
      </c>
      <c r="V272" t="s">
        <v>6</v>
      </c>
      <c r="W272" t="s">
        <v>7</v>
      </c>
      <c r="X272">
        <v>376</v>
      </c>
      <c r="Y272">
        <v>154630523</v>
      </c>
      <c r="AA272">
        <v>9</v>
      </c>
      <c r="AB272">
        <v>42727</v>
      </c>
      <c r="AC272">
        <v>136726</v>
      </c>
      <c r="AD272">
        <v>0</v>
      </c>
      <c r="AE272">
        <v>320</v>
      </c>
      <c r="AF272">
        <v>880363</v>
      </c>
      <c r="AG272">
        <v>0</v>
      </c>
      <c r="AH272" t="s">
        <v>1213</v>
      </c>
      <c r="AI272" t="s">
        <v>10</v>
      </c>
    </row>
    <row r="273" spans="1:35" x14ac:dyDescent="0.25">
      <c r="A273">
        <v>21979</v>
      </c>
      <c r="B273" t="s">
        <v>1594</v>
      </c>
      <c r="C273" t="s">
        <v>1162</v>
      </c>
      <c r="D273">
        <v>2015</v>
      </c>
      <c r="E273" t="s">
        <v>1128</v>
      </c>
      <c r="F273" s="8">
        <v>42212</v>
      </c>
      <c r="G273" s="1">
        <v>0.33333333333333331</v>
      </c>
      <c r="H273">
        <v>35769</v>
      </c>
      <c r="I273" s="8">
        <v>42212</v>
      </c>
      <c r="J273" s="1">
        <v>0.4375</v>
      </c>
      <c r="K273">
        <v>35769</v>
      </c>
      <c r="L273">
        <v>1</v>
      </c>
      <c r="M273" t="s">
        <v>930</v>
      </c>
      <c r="O273" t="s">
        <v>2</v>
      </c>
      <c r="P273" t="s">
        <v>923</v>
      </c>
      <c r="Q273">
        <v>13884064</v>
      </c>
      <c r="R273" t="s">
        <v>924</v>
      </c>
      <c r="S273" t="s">
        <v>5</v>
      </c>
      <c r="U273">
        <v>3300</v>
      </c>
      <c r="V273" t="s">
        <v>6</v>
      </c>
      <c r="W273" t="s">
        <v>7</v>
      </c>
      <c r="X273">
        <v>-376</v>
      </c>
      <c r="Y273">
        <v>4432972</v>
      </c>
      <c r="Z273" t="s">
        <v>1595</v>
      </c>
      <c r="AA273">
        <v>9</v>
      </c>
      <c r="AB273">
        <v>48471</v>
      </c>
      <c r="AC273">
        <v>87248</v>
      </c>
      <c r="AD273">
        <v>0</v>
      </c>
      <c r="AE273">
        <v>180</v>
      </c>
      <c r="AF273">
        <v>242122</v>
      </c>
      <c r="AG273">
        <v>0</v>
      </c>
      <c r="AH273" t="s">
        <v>1213</v>
      </c>
      <c r="AI273" t="s">
        <v>10</v>
      </c>
    </row>
    <row r="274" spans="1:35" x14ac:dyDescent="0.25">
      <c r="A274">
        <v>21314</v>
      </c>
      <c r="B274" t="s">
        <v>1708</v>
      </c>
      <c r="C274" t="s">
        <v>1183</v>
      </c>
      <c r="D274">
        <v>2013</v>
      </c>
      <c r="E274" t="s">
        <v>1128</v>
      </c>
      <c r="F274" s="8">
        <v>42110</v>
      </c>
      <c r="G274" s="1">
        <v>0.375</v>
      </c>
      <c r="H274">
        <v>23106</v>
      </c>
      <c r="I274" s="8">
        <v>42110</v>
      </c>
      <c r="J274" s="1">
        <v>0.66666666666666663</v>
      </c>
      <c r="K274">
        <v>23106</v>
      </c>
      <c r="L274">
        <v>1</v>
      </c>
      <c r="M274" t="s">
        <v>195</v>
      </c>
      <c r="O274" t="s">
        <v>2</v>
      </c>
      <c r="P274" t="s">
        <v>188</v>
      </c>
      <c r="Q274">
        <v>20286756140</v>
      </c>
      <c r="R274" t="s">
        <v>1709</v>
      </c>
      <c r="S274" t="s">
        <v>5</v>
      </c>
      <c r="U274">
        <v>3300</v>
      </c>
      <c r="V274" t="s">
        <v>6</v>
      </c>
      <c r="W274" t="s">
        <v>7</v>
      </c>
      <c r="X274">
        <v>376</v>
      </c>
      <c r="Y274">
        <v>154630523</v>
      </c>
      <c r="AA274">
        <v>9</v>
      </c>
      <c r="AB274">
        <v>42727</v>
      </c>
      <c r="AC274">
        <v>72636</v>
      </c>
      <c r="AD274">
        <v>30000</v>
      </c>
      <c r="AE274">
        <v>170</v>
      </c>
      <c r="AF274">
        <v>1655650</v>
      </c>
      <c r="AG274">
        <v>0</v>
      </c>
      <c r="AH274" t="s">
        <v>1213</v>
      </c>
      <c r="AI274" t="s">
        <v>10</v>
      </c>
    </row>
    <row r="275" spans="1:35" hidden="1" x14ac:dyDescent="0.25">
      <c r="A275">
        <v>21557</v>
      </c>
      <c r="B275" t="s">
        <v>2422</v>
      </c>
      <c r="C275" t="s">
        <v>2423</v>
      </c>
      <c r="D275">
        <v>2013</v>
      </c>
      <c r="E275" t="s">
        <v>1128</v>
      </c>
      <c r="F275" s="8">
        <v>42150</v>
      </c>
      <c r="G275" s="1">
        <v>0.58333333333333337</v>
      </c>
      <c r="H275">
        <v>50247</v>
      </c>
      <c r="I275" s="8">
        <v>42150</v>
      </c>
      <c r="J275" s="1">
        <v>0.66666666666666663</v>
      </c>
      <c r="K275">
        <v>50247</v>
      </c>
      <c r="L275">
        <v>1</v>
      </c>
      <c r="M275" t="s">
        <v>2424</v>
      </c>
      <c r="O275" t="s">
        <v>15</v>
      </c>
      <c r="P275" t="s">
        <v>2425</v>
      </c>
      <c r="Q275">
        <v>30683253053</v>
      </c>
      <c r="R275" t="s">
        <v>2426</v>
      </c>
      <c r="S275" t="s">
        <v>5</v>
      </c>
      <c r="U275">
        <v>3300</v>
      </c>
      <c r="V275" t="s">
        <v>6</v>
      </c>
      <c r="W275" t="s">
        <v>7</v>
      </c>
      <c r="X275">
        <v>376</v>
      </c>
      <c r="Y275">
        <v>4437787</v>
      </c>
      <c r="AA275">
        <v>9</v>
      </c>
      <c r="AB275">
        <v>42727</v>
      </c>
      <c r="AC275">
        <v>85454</v>
      </c>
      <c r="AD275">
        <v>0</v>
      </c>
      <c r="AE275">
        <v>200</v>
      </c>
      <c r="AF275">
        <v>398895</v>
      </c>
      <c r="AG275">
        <v>0</v>
      </c>
      <c r="AH275" t="s">
        <v>1213</v>
      </c>
      <c r="AI275" t="s">
        <v>1722</v>
      </c>
    </row>
    <row r="276" spans="1:35" hidden="1" x14ac:dyDescent="0.25">
      <c r="A276">
        <v>21201</v>
      </c>
      <c r="B276" t="s">
        <v>1878</v>
      </c>
      <c r="C276" t="s">
        <v>1741</v>
      </c>
      <c r="D276">
        <v>2013</v>
      </c>
      <c r="E276" t="s">
        <v>1128</v>
      </c>
      <c r="F276" s="8">
        <v>42093</v>
      </c>
      <c r="G276" s="1">
        <v>0.33333333333333331</v>
      </c>
      <c r="H276">
        <v>433229</v>
      </c>
      <c r="I276" s="8">
        <v>42093</v>
      </c>
      <c r="J276" s="1">
        <v>0.53263888888888888</v>
      </c>
      <c r="K276">
        <v>433229</v>
      </c>
      <c r="L276">
        <v>1</v>
      </c>
      <c r="M276" t="s">
        <v>2703</v>
      </c>
      <c r="O276" t="s">
        <v>15</v>
      </c>
      <c r="P276" t="s">
        <v>1879</v>
      </c>
      <c r="Q276">
        <v>20135581926</v>
      </c>
      <c r="R276" t="s">
        <v>1880</v>
      </c>
      <c r="S276" t="s">
        <v>5</v>
      </c>
      <c r="U276">
        <v>3300</v>
      </c>
      <c r="V276" t="s">
        <v>6</v>
      </c>
      <c r="W276" t="s">
        <v>7</v>
      </c>
      <c r="X276">
        <v>376</v>
      </c>
      <c r="Y276">
        <v>4434457</v>
      </c>
      <c r="AA276">
        <v>9</v>
      </c>
      <c r="AB276">
        <v>42727</v>
      </c>
      <c r="AC276">
        <v>192272</v>
      </c>
      <c r="AD276">
        <v>0</v>
      </c>
      <c r="AE276">
        <v>450</v>
      </c>
      <c r="AF276">
        <v>1587935</v>
      </c>
      <c r="AG276">
        <v>0</v>
      </c>
      <c r="AH276" t="s">
        <v>1213</v>
      </c>
      <c r="AI276" t="s">
        <v>1722</v>
      </c>
    </row>
    <row r="277" spans="1:35" hidden="1" x14ac:dyDescent="0.25">
      <c r="A277">
        <v>21652</v>
      </c>
      <c r="B277" t="s">
        <v>1878</v>
      </c>
      <c r="C277" t="s">
        <v>1741</v>
      </c>
      <c r="D277">
        <v>2013</v>
      </c>
      <c r="E277" t="s">
        <v>1128</v>
      </c>
      <c r="F277" s="8">
        <v>42163</v>
      </c>
      <c r="G277" s="1">
        <v>0.33333333333333331</v>
      </c>
      <c r="H277">
        <v>433229</v>
      </c>
      <c r="I277" s="8">
        <v>42163</v>
      </c>
      <c r="J277" s="1">
        <v>0.66666666666666663</v>
      </c>
      <c r="K277">
        <v>433229</v>
      </c>
      <c r="L277">
        <v>1</v>
      </c>
      <c r="M277" t="s">
        <v>3274</v>
      </c>
      <c r="O277" t="s">
        <v>15</v>
      </c>
      <c r="P277" t="s">
        <v>1879</v>
      </c>
      <c r="Q277">
        <v>20135581926</v>
      </c>
      <c r="R277" t="s">
        <v>1880</v>
      </c>
      <c r="S277" t="s">
        <v>5</v>
      </c>
      <c r="U277">
        <v>3300</v>
      </c>
      <c r="V277" t="s">
        <v>6</v>
      </c>
      <c r="W277" t="s">
        <v>7</v>
      </c>
      <c r="X277">
        <v>376</v>
      </c>
      <c r="Y277">
        <v>4434457</v>
      </c>
      <c r="AA277">
        <v>9</v>
      </c>
      <c r="AB277">
        <v>42727</v>
      </c>
      <c r="AC277">
        <v>42727</v>
      </c>
      <c r="AD277">
        <v>0</v>
      </c>
      <c r="AE277">
        <v>100</v>
      </c>
      <c r="AF277">
        <v>0</v>
      </c>
      <c r="AG277">
        <v>0</v>
      </c>
      <c r="AH277" t="s">
        <v>1213</v>
      </c>
      <c r="AI277" t="s">
        <v>1722</v>
      </c>
    </row>
    <row r="278" spans="1:35" hidden="1" x14ac:dyDescent="0.25">
      <c r="A278">
        <v>21289</v>
      </c>
      <c r="B278" t="s">
        <v>1878</v>
      </c>
      <c r="C278" t="s">
        <v>1741</v>
      </c>
      <c r="D278">
        <v>2013</v>
      </c>
      <c r="E278" t="s">
        <v>1128</v>
      </c>
      <c r="F278" s="8">
        <v>42107</v>
      </c>
      <c r="G278" s="1">
        <v>0.69861111111111107</v>
      </c>
      <c r="H278">
        <v>433229</v>
      </c>
      <c r="I278" s="8">
        <v>42107</v>
      </c>
      <c r="J278" s="1">
        <v>0.73958333333333337</v>
      </c>
      <c r="K278">
        <v>433229</v>
      </c>
      <c r="L278">
        <v>1</v>
      </c>
      <c r="M278" t="s">
        <v>2616</v>
      </c>
      <c r="O278" t="s">
        <v>15</v>
      </c>
      <c r="P278" t="s">
        <v>1879</v>
      </c>
      <c r="Q278">
        <v>20135581926</v>
      </c>
      <c r="R278" t="s">
        <v>1880</v>
      </c>
      <c r="S278" t="s">
        <v>5</v>
      </c>
      <c r="U278">
        <v>3300</v>
      </c>
      <c r="V278" t="s">
        <v>6</v>
      </c>
      <c r="W278" t="s">
        <v>7</v>
      </c>
      <c r="X278">
        <v>376</v>
      </c>
      <c r="Y278">
        <v>4434457</v>
      </c>
      <c r="AA278">
        <v>9</v>
      </c>
      <c r="AB278">
        <v>42727</v>
      </c>
      <c r="AC278">
        <v>102545</v>
      </c>
      <c r="AD278">
        <v>0</v>
      </c>
      <c r="AE278">
        <v>240</v>
      </c>
      <c r="AF278">
        <v>590976</v>
      </c>
      <c r="AG278">
        <v>141456</v>
      </c>
      <c r="AH278" t="s">
        <v>1213</v>
      </c>
      <c r="AI278" t="s">
        <v>1722</v>
      </c>
    </row>
    <row r="279" spans="1:35" hidden="1" x14ac:dyDescent="0.25">
      <c r="A279">
        <v>21613</v>
      </c>
      <c r="B279" t="s">
        <v>1969</v>
      </c>
      <c r="C279" t="s">
        <v>1970</v>
      </c>
      <c r="D279">
        <v>2013</v>
      </c>
      <c r="E279" t="s">
        <v>1128</v>
      </c>
      <c r="F279" s="8">
        <v>42163</v>
      </c>
      <c r="G279" s="1">
        <v>0.33333333333333331</v>
      </c>
      <c r="H279">
        <v>52229</v>
      </c>
      <c r="I279" s="8">
        <v>42163</v>
      </c>
      <c r="J279" s="1">
        <v>0.54166666666666663</v>
      </c>
      <c r="K279">
        <v>52229</v>
      </c>
      <c r="L279">
        <v>1</v>
      </c>
      <c r="M279" t="s">
        <v>76</v>
      </c>
      <c r="O279" t="s">
        <v>15</v>
      </c>
      <c r="P279" t="s">
        <v>1972</v>
      </c>
      <c r="Q279">
        <v>30683247150</v>
      </c>
      <c r="R279" t="s">
        <v>1973</v>
      </c>
      <c r="S279" t="s">
        <v>5</v>
      </c>
      <c r="U279">
        <v>3300</v>
      </c>
      <c r="V279" t="s">
        <v>6</v>
      </c>
      <c r="W279" t="s">
        <v>7</v>
      </c>
      <c r="X279">
        <v>376</v>
      </c>
      <c r="Y279">
        <v>4481800</v>
      </c>
      <c r="AA279">
        <v>9</v>
      </c>
      <c r="AB279">
        <v>42727</v>
      </c>
      <c r="AC279">
        <v>93999</v>
      </c>
      <c r="AD279">
        <v>0</v>
      </c>
      <c r="AE279">
        <v>220</v>
      </c>
      <c r="AF279">
        <v>457142</v>
      </c>
      <c r="AG279">
        <v>0</v>
      </c>
      <c r="AH279" t="s">
        <v>1213</v>
      </c>
      <c r="AI279" t="s">
        <v>1722</v>
      </c>
    </row>
    <row r="280" spans="1:35" hidden="1" x14ac:dyDescent="0.25">
      <c r="A280">
        <v>21848</v>
      </c>
      <c r="B280" t="s">
        <v>1878</v>
      </c>
      <c r="C280" t="s">
        <v>1741</v>
      </c>
      <c r="D280">
        <v>2013</v>
      </c>
      <c r="E280" t="s">
        <v>1128</v>
      </c>
      <c r="F280" s="8">
        <v>42191</v>
      </c>
      <c r="G280" s="1">
        <v>0.33333333333333331</v>
      </c>
      <c r="H280">
        <v>433229</v>
      </c>
      <c r="I280" s="8">
        <v>42191</v>
      </c>
      <c r="J280" s="1">
        <v>0.45833333333333331</v>
      </c>
      <c r="K280">
        <v>433229</v>
      </c>
      <c r="L280">
        <v>1</v>
      </c>
      <c r="M280" t="s">
        <v>76</v>
      </c>
      <c r="O280" t="s">
        <v>15</v>
      </c>
      <c r="P280" t="s">
        <v>1879</v>
      </c>
      <c r="Q280">
        <v>20135581926</v>
      </c>
      <c r="R280" t="s">
        <v>1880</v>
      </c>
      <c r="S280" t="s">
        <v>5</v>
      </c>
      <c r="U280">
        <v>3300</v>
      </c>
      <c r="V280" t="s">
        <v>6</v>
      </c>
      <c r="W280" t="s">
        <v>7</v>
      </c>
      <c r="X280">
        <v>376</v>
      </c>
      <c r="Y280">
        <v>4434457</v>
      </c>
      <c r="AA280">
        <v>9</v>
      </c>
      <c r="AB280">
        <v>42727</v>
      </c>
      <c r="AC280">
        <v>136726</v>
      </c>
      <c r="AD280">
        <v>0</v>
      </c>
      <c r="AE280">
        <v>320</v>
      </c>
      <c r="AF280">
        <v>771218</v>
      </c>
      <c r="AG280">
        <v>0</v>
      </c>
      <c r="AH280" t="s">
        <v>1213</v>
      </c>
      <c r="AI280" t="s">
        <v>1722</v>
      </c>
    </row>
    <row r="281" spans="1:35" hidden="1" x14ac:dyDescent="0.25">
      <c r="A281">
        <v>21942</v>
      </c>
      <c r="B281" t="s">
        <v>3275</v>
      </c>
      <c r="C281">
        <v>1417</v>
      </c>
      <c r="D281">
        <v>2005</v>
      </c>
      <c r="E281" t="s">
        <v>1128</v>
      </c>
      <c r="F281" s="8">
        <v>42202</v>
      </c>
      <c r="G281" s="1">
        <v>0.73611111111111116</v>
      </c>
      <c r="H281">
        <v>527521</v>
      </c>
      <c r="I281" s="8">
        <v>42202</v>
      </c>
      <c r="J281" s="1">
        <v>0.73611111111111116</v>
      </c>
      <c r="K281">
        <v>527521</v>
      </c>
      <c r="L281">
        <v>1</v>
      </c>
      <c r="M281" t="s">
        <v>3276</v>
      </c>
      <c r="O281" t="s">
        <v>15</v>
      </c>
      <c r="P281" t="s">
        <v>2135</v>
      </c>
      <c r="Q281">
        <v>30571968734</v>
      </c>
      <c r="R281" t="s">
        <v>2136</v>
      </c>
      <c r="S281" t="s">
        <v>5</v>
      </c>
      <c r="U281">
        <v>3300</v>
      </c>
      <c r="V281" t="s">
        <v>6</v>
      </c>
      <c r="W281" t="s">
        <v>7</v>
      </c>
      <c r="X281">
        <v>376</v>
      </c>
      <c r="Y281">
        <v>4402013</v>
      </c>
      <c r="AA281">
        <v>9</v>
      </c>
      <c r="AB281">
        <v>42727</v>
      </c>
      <c r="AC281">
        <v>132454</v>
      </c>
      <c r="AD281">
        <v>0</v>
      </c>
      <c r="AE281">
        <v>310</v>
      </c>
      <c r="AF281">
        <v>336998</v>
      </c>
      <c r="AG281">
        <v>0</v>
      </c>
      <c r="AH281" t="s">
        <v>1213</v>
      </c>
      <c r="AI281" t="s">
        <v>1841</v>
      </c>
    </row>
    <row r="282" spans="1:35" x14ac:dyDescent="0.25">
      <c r="A282">
        <v>21300</v>
      </c>
      <c r="B282" t="s">
        <v>1510</v>
      </c>
      <c r="C282" t="s">
        <v>1147</v>
      </c>
      <c r="D282">
        <v>2013</v>
      </c>
      <c r="E282" t="s">
        <v>1128</v>
      </c>
      <c r="F282" s="8">
        <v>42109</v>
      </c>
      <c r="G282" s="1">
        <v>0.35416666666666669</v>
      </c>
      <c r="H282">
        <v>38036</v>
      </c>
      <c r="I282" s="8">
        <v>42109</v>
      </c>
      <c r="J282" s="1">
        <v>0.4375</v>
      </c>
      <c r="K282">
        <v>38036</v>
      </c>
      <c r="L282">
        <v>1</v>
      </c>
      <c r="M282" t="s">
        <v>478</v>
      </c>
      <c r="O282" t="s">
        <v>2</v>
      </c>
      <c r="P282" t="s">
        <v>472</v>
      </c>
      <c r="Q282">
        <v>22045936</v>
      </c>
      <c r="R282" t="s">
        <v>473</v>
      </c>
      <c r="S282" t="s">
        <v>5</v>
      </c>
      <c r="U282">
        <v>3300</v>
      </c>
      <c r="V282" t="s">
        <v>6</v>
      </c>
      <c r="W282" t="s">
        <v>7</v>
      </c>
      <c r="X282">
        <v>376</v>
      </c>
      <c r="Y282">
        <v>154537709</v>
      </c>
      <c r="Z282" t="s">
        <v>1511</v>
      </c>
      <c r="AA282">
        <v>9</v>
      </c>
      <c r="AB282">
        <v>42727</v>
      </c>
      <c r="AC282">
        <v>149545</v>
      </c>
      <c r="AD282">
        <v>0</v>
      </c>
      <c r="AE282">
        <v>350</v>
      </c>
      <c r="AF282">
        <v>0</v>
      </c>
      <c r="AG282">
        <v>0</v>
      </c>
      <c r="AH282" t="s">
        <v>1213</v>
      </c>
      <c r="AI282" t="s">
        <v>10</v>
      </c>
    </row>
    <row r="283" spans="1:35" hidden="1" x14ac:dyDescent="0.25">
      <c r="A283">
        <v>21923</v>
      </c>
      <c r="B283" t="s">
        <v>3277</v>
      </c>
      <c r="C283" t="s">
        <v>1970</v>
      </c>
      <c r="D283">
        <v>2013</v>
      </c>
      <c r="E283" t="s">
        <v>1128</v>
      </c>
      <c r="F283" s="8">
        <v>42200</v>
      </c>
      <c r="G283" s="1">
        <v>0.45833333333333331</v>
      </c>
      <c r="H283">
        <v>14955</v>
      </c>
      <c r="I283" s="8">
        <v>42200</v>
      </c>
      <c r="J283" s="1">
        <v>0.70833333333333337</v>
      </c>
      <c r="K283">
        <v>14955</v>
      </c>
      <c r="L283">
        <v>1</v>
      </c>
      <c r="M283" t="s">
        <v>3278</v>
      </c>
      <c r="O283" t="s">
        <v>15</v>
      </c>
      <c r="P283" t="s">
        <v>1924</v>
      </c>
      <c r="Q283">
        <v>33708877269</v>
      </c>
      <c r="R283" t="s">
        <v>1925</v>
      </c>
      <c r="S283" t="s">
        <v>5</v>
      </c>
      <c r="U283">
        <v>3300</v>
      </c>
      <c r="V283" t="s">
        <v>6</v>
      </c>
      <c r="W283" t="s">
        <v>7</v>
      </c>
      <c r="X283">
        <v>376</v>
      </c>
      <c r="Y283">
        <v>4447714</v>
      </c>
      <c r="AA283">
        <v>9</v>
      </c>
      <c r="AB283">
        <v>42727</v>
      </c>
      <c r="AC283">
        <v>34182</v>
      </c>
      <c r="AD283">
        <v>0</v>
      </c>
      <c r="AE283">
        <v>80</v>
      </c>
      <c r="AF283">
        <v>0</v>
      </c>
      <c r="AG283">
        <v>0</v>
      </c>
      <c r="AH283" t="s">
        <v>1213</v>
      </c>
      <c r="AI283" t="s">
        <v>1722</v>
      </c>
    </row>
    <row r="284" spans="1:35" hidden="1" x14ac:dyDescent="0.25">
      <c r="A284">
        <v>21087</v>
      </c>
      <c r="B284" t="s">
        <v>3279</v>
      </c>
      <c r="C284">
        <v>1417</v>
      </c>
      <c r="D284">
        <v>2005</v>
      </c>
      <c r="E284" t="s">
        <v>1128</v>
      </c>
      <c r="F284" s="8">
        <v>42074</v>
      </c>
      <c r="G284" s="1">
        <v>0.45416666666666666</v>
      </c>
      <c r="H284">
        <v>437785</v>
      </c>
      <c r="I284" s="8">
        <v>42074</v>
      </c>
      <c r="J284" s="1">
        <v>0.52083333333333337</v>
      </c>
      <c r="K284">
        <v>437785</v>
      </c>
      <c r="L284">
        <v>1</v>
      </c>
      <c r="M284" t="s">
        <v>3280</v>
      </c>
      <c r="O284" t="s">
        <v>15</v>
      </c>
      <c r="P284" t="s">
        <v>2135</v>
      </c>
      <c r="Q284">
        <v>30571968734</v>
      </c>
      <c r="R284" t="s">
        <v>2136</v>
      </c>
      <c r="S284" t="s">
        <v>5</v>
      </c>
      <c r="U284">
        <v>3300</v>
      </c>
      <c r="V284" t="s">
        <v>6</v>
      </c>
      <c r="W284" t="s">
        <v>7</v>
      </c>
      <c r="X284">
        <v>376</v>
      </c>
      <c r="Y284">
        <v>4402013</v>
      </c>
      <c r="AA284">
        <v>9</v>
      </c>
      <c r="AB284">
        <v>42727</v>
      </c>
      <c r="AC284">
        <v>85454</v>
      </c>
      <c r="AD284">
        <v>0</v>
      </c>
      <c r="AE284">
        <v>200</v>
      </c>
      <c r="AF284">
        <v>844568</v>
      </c>
      <c r="AG284">
        <v>0</v>
      </c>
      <c r="AH284" t="s">
        <v>1213</v>
      </c>
      <c r="AI284" t="s">
        <v>1841</v>
      </c>
    </row>
    <row r="285" spans="1:35" hidden="1" x14ac:dyDescent="0.25">
      <c r="A285">
        <v>21010</v>
      </c>
      <c r="B285" t="s">
        <v>2422</v>
      </c>
      <c r="C285" t="s">
        <v>2423</v>
      </c>
      <c r="D285">
        <v>2013</v>
      </c>
      <c r="E285" t="s">
        <v>1128</v>
      </c>
      <c r="F285" s="8">
        <v>42066</v>
      </c>
      <c r="G285" s="1">
        <v>0.33333333333333331</v>
      </c>
      <c r="H285">
        <v>50247</v>
      </c>
      <c r="I285" s="8">
        <v>42066</v>
      </c>
      <c r="J285" s="1">
        <v>0.54166666666666663</v>
      </c>
      <c r="K285">
        <v>50247</v>
      </c>
      <c r="L285">
        <v>1</v>
      </c>
      <c r="M285" t="s">
        <v>2818</v>
      </c>
      <c r="O285" t="s">
        <v>15</v>
      </c>
      <c r="P285" t="s">
        <v>2425</v>
      </c>
      <c r="Q285">
        <v>30683253053</v>
      </c>
      <c r="R285" t="s">
        <v>2426</v>
      </c>
      <c r="S285" t="s">
        <v>5</v>
      </c>
      <c r="U285">
        <v>3300</v>
      </c>
      <c r="V285" t="s">
        <v>6</v>
      </c>
      <c r="W285" t="s">
        <v>7</v>
      </c>
      <c r="X285">
        <v>376</v>
      </c>
      <c r="Y285">
        <v>4437787</v>
      </c>
      <c r="AA285">
        <v>9</v>
      </c>
      <c r="AB285">
        <v>42727</v>
      </c>
      <c r="AC285">
        <v>149545</v>
      </c>
      <c r="AD285">
        <v>0</v>
      </c>
      <c r="AE285">
        <v>350</v>
      </c>
      <c r="AF285">
        <v>410715</v>
      </c>
      <c r="AG285">
        <v>141456</v>
      </c>
      <c r="AH285" t="s">
        <v>1213</v>
      </c>
      <c r="AI285" t="s">
        <v>1722</v>
      </c>
    </row>
    <row r="286" spans="1:35" hidden="1" x14ac:dyDescent="0.25">
      <c r="A286">
        <v>21008</v>
      </c>
      <c r="B286" t="s">
        <v>1878</v>
      </c>
      <c r="C286" t="s">
        <v>1741</v>
      </c>
      <c r="D286">
        <v>2013</v>
      </c>
      <c r="E286" t="s">
        <v>1128</v>
      </c>
      <c r="F286" s="8">
        <v>42065</v>
      </c>
      <c r="G286" s="1">
        <v>0.66666666666666663</v>
      </c>
      <c r="H286">
        <v>433229</v>
      </c>
      <c r="I286" s="8">
        <v>42065</v>
      </c>
      <c r="J286" s="1">
        <v>0.72916666666666663</v>
      </c>
      <c r="K286">
        <v>433229</v>
      </c>
      <c r="L286">
        <v>1</v>
      </c>
      <c r="M286" t="s">
        <v>76</v>
      </c>
      <c r="O286" t="s">
        <v>15</v>
      </c>
      <c r="P286" t="s">
        <v>1879</v>
      </c>
      <c r="Q286">
        <v>20135581926</v>
      </c>
      <c r="R286" t="s">
        <v>1880</v>
      </c>
      <c r="S286" t="s">
        <v>5</v>
      </c>
      <c r="U286">
        <v>3300</v>
      </c>
      <c r="V286" t="s">
        <v>6</v>
      </c>
      <c r="W286" t="s">
        <v>7</v>
      </c>
      <c r="X286">
        <v>376</v>
      </c>
      <c r="Y286">
        <v>4434457</v>
      </c>
      <c r="AA286">
        <v>9</v>
      </c>
      <c r="AB286">
        <v>42727</v>
      </c>
      <c r="AC286">
        <v>93999</v>
      </c>
      <c r="AD286">
        <v>0</v>
      </c>
      <c r="AE286">
        <v>220</v>
      </c>
      <c r="AF286">
        <v>215164</v>
      </c>
      <c r="AG286">
        <v>141456</v>
      </c>
      <c r="AH286" t="s">
        <v>1213</v>
      </c>
      <c r="AI286" t="s">
        <v>1722</v>
      </c>
    </row>
    <row r="287" spans="1:35" x14ac:dyDescent="0.25">
      <c r="A287">
        <v>21561</v>
      </c>
      <c r="B287" t="s">
        <v>1510</v>
      </c>
      <c r="C287" t="s">
        <v>1147</v>
      </c>
      <c r="D287">
        <v>2013</v>
      </c>
      <c r="E287" t="s">
        <v>1128</v>
      </c>
      <c r="F287" s="8">
        <v>42151</v>
      </c>
      <c r="G287" s="1">
        <v>0.33333333333333331</v>
      </c>
      <c r="H287">
        <v>38036</v>
      </c>
      <c r="I287" s="8">
        <v>42151</v>
      </c>
      <c r="J287" s="1">
        <v>0.72916666666666663</v>
      </c>
      <c r="K287">
        <v>38036</v>
      </c>
      <c r="L287">
        <v>1</v>
      </c>
      <c r="M287" t="s">
        <v>165</v>
      </c>
      <c r="O287" t="s">
        <v>2</v>
      </c>
      <c r="P287" t="s">
        <v>472</v>
      </c>
      <c r="Q287">
        <v>22045936</v>
      </c>
      <c r="R287" t="s">
        <v>473</v>
      </c>
      <c r="S287" t="s">
        <v>5</v>
      </c>
      <c r="U287">
        <v>3300</v>
      </c>
      <c r="V287" t="s">
        <v>6</v>
      </c>
      <c r="W287" t="s">
        <v>7</v>
      </c>
      <c r="X287">
        <v>376</v>
      </c>
      <c r="Y287">
        <v>154537709</v>
      </c>
      <c r="Z287" t="s">
        <v>1511</v>
      </c>
      <c r="AA287">
        <v>9</v>
      </c>
      <c r="AB287">
        <v>48471</v>
      </c>
      <c r="AC287">
        <v>101789</v>
      </c>
      <c r="AD287">
        <v>0</v>
      </c>
      <c r="AE287">
        <v>210</v>
      </c>
      <c r="AF287">
        <v>502576</v>
      </c>
      <c r="AG287">
        <v>0</v>
      </c>
      <c r="AH287" t="s">
        <v>1213</v>
      </c>
      <c r="AI287" t="s">
        <v>10</v>
      </c>
    </row>
    <row r="288" spans="1:35" x14ac:dyDescent="0.25">
      <c r="A288">
        <v>21130</v>
      </c>
      <c r="B288" t="s">
        <v>1510</v>
      </c>
      <c r="C288" t="s">
        <v>1147</v>
      </c>
      <c r="D288">
        <v>2013</v>
      </c>
      <c r="E288" t="s">
        <v>1128</v>
      </c>
      <c r="F288" s="8">
        <v>42080</v>
      </c>
      <c r="G288" s="1">
        <v>0.33333333333333331</v>
      </c>
      <c r="H288">
        <v>38036</v>
      </c>
      <c r="I288" s="8">
        <v>42080</v>
      </c>
      <c r="J288" s="1">
        <v>0.70833333333333337</v>
      </c>
      <c r="K288">
        <v>38036</v>
      </c>
      <c r="L288">
        <v>1</v>
      </c>
      <c r="M288" t="s">
        <v>481</v>
      </c>
      <c r="O288" t="s">
        <v>2</v>
      </c>
      <c r="P288" t="s">
        <v>472</v>
      </c>
      <c r="Q288">
        <v>22045936</v>
      </c>
      <c r="R288" t="s">
        <v>473</v>
      </c>
      <c r="S288" t="s">
        <v>5</v>
      </c>
      <c r="U288">
        <v>3300</v>
      </c>
      <c r="V288" t="s">
        <v>6</v>
      </c>
      <c r="W288" t="s">
        <v>7</v>
      </c>
      <c r="X288">
        <v>376</v>
      </c>
      <c r="Y288">
        <v>154537709</v>
      </c>
      <c r="Z288" t="s">
        <v>1511</v>
      </c>
      <c r="AA288">
        <v>9</v>
      </c>
      <c r="AB288">
        <v>48471</v>
      </c>
      <c r="AC288">
        <v>96942</v>
      </c>
      <c r="AD288">
        <v>0</v>
      </c>
      <c r="AE288">
        <v>200</v>
      </c>
      <c r="AF288">
        <v>0</v>
      </c>
      <c r="AG288">
        <v>0</v>
      </c>
      <c r="AH288" t="s">
        <v>1213</v>
      </c>
      <c r="AI288" t="s">
        <v>10</v>
      </c>
    </row>
    <row r="289" spans="1:35" hidden="1" x14ac:dyDescent="0.25">
      <c r="A289">
        <v>21203</v>
      </c>
      <c r="B289" t="s">
        <v>2702</v>
      </c>
      <c r="C289" t="s">
        <v>2191</v>
      </c>
      <c r="D289">
        <v>2013</v>
      </c>
      <c r="E289" t="s">
        <v>1128</v>
      </c>
      <c r="F289" s="8">
        <v>42093</v>
      </c>
      <c r="G289" s="1">
        <v>0.4375</v>
      </c>
      <c r="H289">
        <v>130034</v>
      </c>
      <c r="I289" s="8">
        <v>42093</v>
      </c>
      <c r="J289" s="1">
        <v>0.67986111111111114</v>
      </c>
      <c r="K289">
        <v>130034</v>
      </c>
      <c r="L289">
        <v>1</v>
      </c>
      <c r="M289" t="s">
        <v>76</v>
      </c>
      <c r="O289" t="s">
        <v>15</v>
      </c>
      <c r="P289" t="s">
        <v>2169</v>
      </c>
      <c r="Q289">
        <v>30712096906</v>
      </c>
      <c r="R289" t="s">
        <v>2170</v>
      </c>
      <c r="S289" t="s">
        <v>5</v>
      </c>
      <c r="U289">
        <v>3300</v>
      </c>
      <c r="V289" t="s">
        <v>6</v>
      </c>
      <c r="W289" t="s">
        <v>7</v>
      </c>
      <c r="X289">
        <v>376</v>
      </c>
      <c r="Y289">
        <v>4455210</v>
      </c>
      <c r="Z289" t="s">
        <v>2171</v>
      </c>
      <c r="AA289">
        <v>9</v>
      </c>
      <c r="AB289">
        <v>42727</v>
      </c>
      <c r="AC289">
        <v>89727</v>
      </c>
      <c r="AD289">
        <v>0</v>
      </c>
      <c r="AE289">
        <v>210</v>
      </c>
      <c r="AF289">
        <v>411541</v>
      </c>
      <c r="AG289">
        <v>141456</v>
      </c>
      <c r="AH289" t="s">
        <v>1213</v>
      </c>
      <c r="AI289" t="s">
        <v>1722</v>
      </c>
    </row>
    <row r="290" spans="1:35" hidden="1" x14ac:dyDescent="0.25">
      <c r="A290">
        <v>21100</v>
      </c>
      <c r="B290" t="s">
        <v>2409</v>
      </c>
      <c r="C290" t="s">
        <v>1731</v>
      </c>
      <c r="D290">
        <v>2013</v>
      </c>
      <c r="E290" t="s">
        <v>1128</v>
      </c>
      <c r="F290" s="8">
        <v>42075</v>
      </c>
      <c r="G290" s="1">
        <v>0.66666666666666663</v>
      </c>
      <c r="H290">
        <v>201968</v>
      </c>
      <c r="I290" s="8">
        <v>42075</v>
      </c>
      <c r="J290" s="1">
        <v>0.75</v>
      </c>
      <c r="K290">
        <v>201968</v>
      </c>
      <c r="L290">
        <v>1</v>
      </c>
      <c r="M290" t="s">
        <v>76</v>
      </c>
      <c r="O290" t="s">
        <v>15</v>
      </c>
      <c r="P290" t="s">
        <v>1850</v>
      </c>
      <c r="Q290">
        <v>30546504286</v>
      </c>
      <c r="R290" t="s">
        <v>1851</v>
      </c>
      <c r="S290" t="s">
        <v>5</v>
      </c>
      <c r="U290">
        <v>3300</v>
      </c>
      <c r="V290" t="s">
        <v>6</v>
      </c>
      <c r="W290" t="s">
        <v>7</v>
      </c>
      <c r="X290">
        <v>376</v>
      </c>
      <c r="Y290">
        <v>4456000</v>
      </c>
      <c r="AA290">
        <v>9</v>
      </c>
      <c r="AB290">
        <v>42727</v>
      </c>
      <c r="AC290">
        <v>123908</v>
      </c>
      <c r="AD290">
        <v>0</v>
      </c>
      <c r="AE290">
        <v>290</v>
      </c>
      <c r="AF290">
        <v>336549</v>
      </c>
      <c r="AG290">
        <v>158760</v>
      </c>
      <c r="AH290" t="s">
        <v>1213</v>
      </c>
      <c r="AI290" t="s">
        <v>101</v>
      </c>
    </row>
    <row r="291" spans="1:35" hidden="1" x14ac:dyDescent="0.25">
      <c r="A291">
        <v>21896</v>
      </c>
      <c r="B291" t="s">
        <v>2097</v>
      </c>
      <c r="C291" t="s">
        <v>1770</v>
      </c>
      <c r="D291">
        <v>2013</v>
      </c>
      <c r="E291" t="s">
        <v>1128</v>
      </c>
      <c r="F291" s="8">
        <v>42198</v>
      </c>
      <c r="G291" s="1">
        <v>0.5</v>
      </c>
      <c r="H291">
        <v>90150</v>
      </c>
      <c r="I291" s="8">
        <v>42199</v>
      </c>
      <c r="J291" s="1">
        <v>0.54166666666666663</v>
      </c>
      <c r="K291">
        <v>90150</v>
      </c>
      <c r="L291">
        <v>1</v>
      </c>
      <c r="M291" t="s">
        <v>76</v>
      </c>
      <c r="O291" t="s">
        <v>15</v>
      </c>
      <c r="P291" t="s">
        <v>2098</v>
      </c>
      <c r="Q291">
        <v>20121183421</v>
      </c>
      <c r="R291" t="s">
        <v>2099</v>
      </c>
      <c r="S291" t="s">
        <v>5</v>
      </c>
      <c r="U291">
        <v>3300</v>
      </c>
      <c r="V291" t="s">
        <v>6</v>
      </c>
      <c r="W291" t="s">
        <v>7</v>
      </c>
      <c r="X291">
        <v>376</v>
      </c>
      <c r="Y291">
        <v>154506113</v>
      </c>
      <c r="AA291">
        <v>9</v>
      </c>
      <c r="AB291">
        <v>42727</v>
      </c>
      <c r="AC291">
        <v>123908</v>
      </c>
      <c r="AD291">
        <v>0</v>
      </c>
      <c r="AE291">
        <v>290</v>
      </c>
      <c r="AF291">
        <v>508765</v>
      </c>
      <c r="AG291">
        <v>0</v>
      </c>
      <c r="AH291" t="s">
        <v>1213</v>
      </c>
      <c r="AI291" t="s">
        <v>1722</v>
      </c>
    </row>
    <row r="292" spans="1:35" x14ac:dyDescent="0.25">
      <c r="A292">
        <v>21109</v>
      </c>
      <c r="B292" t="s">
        <v>1513</v>
      </c>
      <c r="C292" t="s">
        <v>1147</v>
      </c>
      <c r="D292">
        <v>2013</v>
      </c>
      <c r="E292" t="s">
        <v>1128</v>
      </c>
      <c r="F292" s="8">
        <v>42076</v>
      </c>
      <c r="G292" s="1">
        <v>0.58333333333333337</v>
      </c>
      <c r="H292">
        <v>37793</v>
      </c>
      <c r="I292" s="8">
        <v>42076</v>
      </c>
      <c r="J292" s="1">
        <v>0.75</v>
      </c>
      <c r="K292">
        <v>37793</v>
      </c>
      <c r="L292">
        <v>1</v>
      </c>
      <c r="M292" t="s">
        <v>76</v>
      </c>
      <c r="O292" t="s">
        <v>15</v>
      </c>
      <c r="P292" t="s">
        <v>818</v>
      </c>
      <c r="Q292">
        <v>27922028805</v>
      </c>
      <c r="R292" t="s">
        <v>819</v>
      </c>
      <c r="S292" t="s">
        <v>5</v>
      </c>
      <c r="U292">
        <v>3300</v>
      </c>
      <c r="V292" t="s">
        <v>6</v>
      </c>
      <c r="W292" t="s">
        <v>7</v>
      </c>
      <c r="X292">
        <v>376</v>
      </c>
      <c r="Y292">
        <v>154635476</v>
      </c>
      <c r="Z292" t="s">
        <v>1514</v>
      </c>
      <c r="AA292">
        <v>9</v>
      </c>
      <c r="AB292">
        <v>48471</v>
      </c>
      <c r="AC292">
        <v>72707</v>
      </c>
      <c r="AD292">
        <v>0</v>
      </c>
      <c r="AE292">
        <v>150</v>
      </c>
      <c r="AF292">
        <v>465739</v>
      </c>
      <c r="AG292">
        <v>0</v>
      </c>
      <c r="AH292" t="s">
        <v>1213</v>
      </c>
      <c r="AI292" t="s">
        <v>10</v>
      </c>
    </row>
    <row r="293" spans="1:35" hidden="1" x14ac:dyDescent="0.25">
      <c r="A293">
        <v>21086</v>
      </c>
      <c r="B293" t="s">
        <v>2097</v>
      </c>
      <c r="C293" t="s">
        <v>1770</v>
      </c>
      <c r="D293">
        <v>2013</v>
      </c>
      <c r="E293" t="s">
        <v>1128</v>
      </c>
      <c r="F293" s="8">
        <v>42074</v>
      </c>
      <c r="G293" s="1">
        <v>0.4375</v>
      </c>
      <c r="H293">
        <v>90150</v>
      </c>
      <c r="I293" s="8">
        <v>42075</v>
      </c>
      <c r="J293" s="1">
        <v>0.75</v>
      </c>
      <c r="K293">
        <v>90150</v>
      </c>
      <c r="L293">
        <v>1</v>
      </c>
      <c r="M293" t="s">
        <v>3281</v>
      </c>
      <c r="O293" t="s">
        <v>15</v>
      </c>
      <c r="P293" t="s">
        <v>2098</v>
      </c>
      <c r="Q293">
        <v>20121183421</v>
      </c>
      <c r="R293" t="s">
        <v>2099</v>
      </c>
      <c r="S293" t="s">
        <v>5</v>
      </c>
      <c r="U293">
        <v>3300</v>
      </c>
      <c r="V293" t="s">
        <v>6</v>
      </c>
      <c r="W293" t="s">
        <v>7</v>
      </c>
      <c r="X293">
        <v>376</v>
      </c>
      <c r="Y293">
        <v>154506113</v>
      </c>
      <c r="AA293">
        <v>9</v>
      </c>
      <c r="AB293">
        <v>42727</v>
      </c>
      <c r="AC293">
        <v>34182</v>
      </c>
      <c r="AD293">
        <v>0</v>
      </c>
      <c r="AE293">
        <v>80</v>
      </c>
      <c r="AF293">
        <v>0</v>
      </c>
      <c r="AG293">
        <v>0</v>
      </c>
      <c r="AH293" t="s">
        <v>1213</v>
      </c>
      <c r="AI293" t="s">
        <v>1722</v>
      </c>
    </row>
    <row r="294" spans="1:35" x14ac:dyDescent="0.25">
      <c r="A294">
        <v>21864</v>
      </c>
      <c r="B294" t="s">
        <v>1488</v>
      </c>
      <c r="C294" t="s">
        <v>1145</v>
      </c>
      <c r="D294">
        <v>2013</v>
      </c>
      <c r="E294" t="s">
        <v>1128</v>
      </c>
      <c r="F294" s="8">
        <v>42192</v>
      </c>
      <c r="G294" s="1">
        <v>0.375</v>
      </c>
      <c r="H294">
        <v>48814</v>
      </c>
      <c r="I294" s="8">
        <v>42192</v>
      </c>
      <c r="J294" s="1">
        <v>0.5</v>
      </c>
      <c r="K294">
        <v>48814</v>
      </c>
      <c r="L294">
        <v>1</v>
      </c>
      <c r="M294" t="s">
        <v>199</v>
      </c>
      <c r="O294" t="s">
        <v>15</v>
      </c>
      <c r="P294" t="s">
        <v>1062</v>
      </c>
      <c r="Q294">
        <v>33624853429</v>
      </c>
      <c r="R294" t="s">
        <v>1063</v>
      </c>
      <c r="S294" t="s">
        <v>5</v>
      </c>
      <c r="U294">
        <v>3300</v>
      </c>
      <c r="V294" t="s">
        <v>6</v>
      </c>
      <c r="W294" t="s">
        <v>7</v>
      </c>
      <c r="X294">
        <v>376</v>
      </c>
      <c r="Y294">
        <v>4457777</v>
      </c>
      <c r="Z294" t="s">
        <v>1489</v>
      </c>
      <c r="AA294">
        <v>9</v>
      </c>
      <c r="AB294">
        <v>48471</v>
      </c>
      <c r="AC294">
        <v>82401</v>
      </c>
      <c r="AD294">
        <v>0</v>
      </c>
      <c r="AE294">
        <v>170</v>
      </c>
      <c r="AF294">
        <v>564058</v>
      </c>
      <c r="AG294">
        <v>0</v>
      </c>
      <c r="AH294" t="s">
        <v>1213</v>
      </c>
      <c r="AI294" t="s">
        <v>10</v>
      </c>
    </row>
    <row r="295" spans="1:35" x14ac:dyDescent="0.25">
      <c r="A295">
        <v>21853</v>
      </c>
      <c r="B295" t="s">
        <v>1693</v>
      </c>
      <c r="C295" t="s">
        <v>1154</v>
      </c>
      <c r="D295">
        <v>2013</v>
      </c>
      <c r="E295" t="s">
        <v>1128</v>
      </c>
      <c r="F295" s="8">
        <v>42191</v>
      </c>
      <c r="G295" s="1">
        <v>0.375</v>
      </c>
      <c r="H295">
        <v>17999</v>
      </c>
      <c r="I295" s="8">
        <v>42191</v>
      </c>
      <c r="J295" s="1">
        <v>0.72916666666666663</v>
      </c>
      <c r="K295">
        <v>17999</v>
      </c>
      <c r="L295">
        <v>1</v>
      </c>
      <c r="M295" t="s">
        <v>346</v>
      </c>
      <c r="O295" t="s">
        <v>2</v>
      </c>
      <c r="P295" t="s">
        <v>591</v>
      </c>
      <c r="Q295">
        <v>20084073</v>
      </c>
      <c r="R295" t="s">
        <v>1694</v>
      </c>
      <c r="S295" t="s">
        <v>5</v>
      </c>
      <c r="U295">
        <v>3300</v>
      </c>
      <c r="V295" t="s">
        <v>6</v>
      </c>
      <c r="W295" t="s">
        <v>7</v>
      </c>
      <c r="X295" t="s">
        <v>593</v>
      </c>
      <c r="Y295">
        <v>54658558</v>
      </c>
      <c r="Z295" t="s">
        <v>1455</v>
      </c>
      <c r="AA295">
        <v>9</v>
      </c>
      <c r="AB295">
        <v>48471</v>
      </c>
      <c r="AC295">
        <v>111483</v>
      </c>
      <c r="AD295">
        <v>65000</v>
      </c>
      <c r="AE295">
        <v>230</v>
      </c>
      <c r="AF295">
        <v>428697</v>
      </c>
      <c r="AG295">
        <v>0</v>
      </c>
      <c r="AH295" t="s">
        <v>1213</v>
      </c>
      <c r="AI295" t="s">
        <v>10</v>
      </c>
    </row>
    <row r="296" spans="1:35" x14ac:dyDescent="0.25">
      <c r="A296">
        <v>21180</v>
      </c>
      <c r="B296" t="s">
        <v>1686</v>
      </c>
      <c r="C296" t="s">
        <v>1179</v>
      </c>
      <c r="D296">
        <v>2013</v>
      </c>
      <c r="E296" t="s">
        <v>1128</v>
      </c>
      <c r="F296" s="8">
        <v>42089</v>
      </c>
      <c r="G296" s="1">
        <v>0.51041666666666663</v>
      </c>
      <c r="H296">
        <v>25166</v>
      </c>
      <c r="I296" s="8">
        <v>42089</v>
      </c>
      <c r="J296" s="1">
        <v>0.51041666666666663</v>
      </c>
      <c r="K296">
        <v>25166</v>
      </c>
      <c r="L296">
        <v>1</v>
      </c>
      <c r="M296" t="s">
        <v>21</v>
      </c>
      <c r="O296" t="s">
        <v>15</v>
      </c>
      <c r="P296" t="s">
        <v>861</v>
      </c>
      <c r="Q296">
        <v>30711981108</v>
      </c>
      <c r="R296" t="s">
        <v>862</v>
      </c>
      <c r="S296" t="s">
        <v>5</v>
      </c>
      <c r="U296">
        <v>3300</v>
      </c>
      <c r="V296" t="s">
        <v>6</v>
      </c>
      <c r="W296" t="s">
        <v>7</v>
      </c>
      <c r="X296">
        <v>376</v>
      </c>
      <c r="Y296">
        <v>4455318</v>
      </c>
      <c r="Z296" t="s">
        <v>1455</v>
      </c>
      <c r="AA296">
        <v>9</v>
      </c>
      <c r="AB296">
        <v>42727</v>
      </c>
      <c r="AC296">
        <v>102545</v>
      </c>
      <c r="AD296">
        <v>0</v>
      </c>
      <c r="AE296">
        <v>240</v>
      </c>
      <c r="AF296">
        <v>479499</v>
      </c>
      <c r="AG296">
        <v>0</v>
      </c>
      <c r="AH296" t="s">
        <v>1213</v>
      </c>
      <c r="AI296" t="s">
        <v>10</v>
      </c>
    </row>
    <row r="297" spans="1:35" hidden="1" x14ac:dyDescent="0.25">
      <c r="A297">
        <v>21187</v>
      </c>
      <c r="B297" t="s">
        <v>2345</v>
      </c>
      <c r="C297" s="9">
        <v>29.755555555555556</v>
      </c>
      <c r="D297">
        <v>2013</v>
      </c>
      <c r="E297" t="s">
        <v>1128</v>
      </c>
      <c r="F297" s="8">
        <v>42090</v>
      </c>
      <c r="G297" s="1">
        <v>0.33333333333333331</v>
      </c>
      <c r="H297">
        <v>168787</v>
      </c>
      <c r="I297" s="8">
        <v>42090</v>
      </c>
      <c r="J297" s="1">
        <v>0.625</v>
      </c>
      <c r="K297">
        <v>168787</v>
      </c>
      <c r="L297">
        <v>1</v>
      </c>
      <c r="M297" t="s">
        <v>2712</v>
      </c>
      <c r="O297" t="s">
        <v>15</v>
      </c>
      <c r="P297" t="s">
        <v>1818</v>
      </c>
      <c r="Q297">
        <v>30708086726</v>
      </c>
      <c r="R297" t="s">
        <v>1819</v>
      </c>
      <c r="S297" t="s">
        <v>5</v>
      </c>
      <c r="U297">
        <v>3300</v>
      </c>
      <c r="V297" t="s">
        <v>6</v>
      </c>
      <c r="W297" t="s">
        <v>7</v>
      </c>
      <c r="X297">
        <v>376</v>
      </c>
      <c r="Y297">
        <v>4441113</v>
      </c>
      <c r="Z297" t="s">
        <v>1820</v>
      </c>
      <c r="AA297">
        <v>9</v>
      </c>
      <c r="AB297">
        <v>42727</v>
      </c>
      <c r="AC297">
        <v>196544</v>
      </c>
      <c r="AD297">
        <v>0</v>
      </c>
      <c r="AE297">
        <v>460</v>
      </c>
      <c r="AF297">
        <v>327262</v>
      </c>
      <c r="AG297">
        <v>240318</v>
      </c>
      <c r="AH297" t="s">
        <v>1213</v>
      </c>
      <c r="AI297" t="s">
        <v>101</v>
      </c>
    </row>
    <row r="298" spans="1:35" hidden="1" x14ac:dyDescent="0.25">
      <c r="A298">
        <v>21626</v>
      </c>
      <c r="B298" t="s">
        <v>2345</v>
      </c>
      <c r="C298" s="9">
        <v>29.755555555555556</v>
      </c>
      <c r="D298">
        <v>2013</v>
      </c>
      <c r="E298" t="s">
        <v>1128</v>
      </c>
      <c r="F298" s="8">
        <v>42158</v>
      </c>
      <c r="G298" s="1">
        <v>0.53055555555555556</v>
      </c>
      <c r="H298">
        <v>168787</v>
      </c>
      <c r="I298" s="8">
        <v>42158</v>
      </c>
      <c r="J298" s="1">
        <v>0.53055555555555556</v>
      </c>
      <c r="K298">
        <v>168787</v>
      </c>
      <c r="L298">
        <v>1</v>
      </c>
      <c r="M298" t="s">
        <v>2346</v>
      </c>
      <c r="O298" t="s">
        <v>15</v>
      </c>
      <c r="P298" t="s">
        <v>1818</v>
      </c>
      <c r="Q298">
        <v>30708086726</v>
      </c>
      <c r="R298" t="s">
        <v>1819</v>
      </c>
      <c r="S298" t="s">
        <v>5</v>
      </c>
      <c r="U298">
        <v>3300</v>
      </c>
      <c r="V298" t="s">
        <v>6</v>
      </c>
      <c r="W298" t="s">
        <v>7</v>
      </c>
      <c r="X298">
        <v>376</v>
      </c>
      <c r="Y298">
        <v>4441113</v>
      </c>
      <c r="Z298" t="s">
        <v>1820</v>
      </c>
      <c r="AA298">
        <v>9</v>
      </c>
      <c r="AB298">
        <v>42727</v>
      </c>
      <c r="AC298">
        <v>0</v>
      </c>
      <c r="AD298">
        <v>71501</v>
      </c>
      <c r="AE298">
        <v>0</v>
      </c>
      <c r="AF298">
        <v>0</v>
      </c>
      <c r="AG298">
        <v>0</v>
      </c>
      <c r="AH298" t="s">
        <v>1213</v>
      </c>
      <c r="AI298" t="s">
        <v>101</v>
      </c>
    </row>
    <row r="299" spans="1:35" hidden="1" x14ac:dyDescent="0.25">
      <c r="A299">
        <v>21584</v>
      </c>
      <c r="B299" t="s">
        <v>1740</v>
      </c>
      <c r="C299" t="s">
        <v>1741</v>
      </c>
      <c r="D299">
        <v>2013</v>
      </c>
      <c r="E299" t="s">
        <v>1128</v>
      </c>
      <c r="F299" s="8">
        <v>42153</v>
      </c>
      <c r="G299" s="1">
        <v>0.33333333333333331</v>
      </c>
      <c r="H299">
        <v>83475</v>
      </c>
      <c r="I299" s="8">
        <v>42153</v>
      </c>
      <c r="J299" s="1">
        <v>0.45833333333333331</v>
      </c>
      <c r="K299">
        <v>83475</v>
      </c>
      <c r="L299">
        <v>1</v>
      </c>
      <c r="M299" t="s">
        <v>2393</v>
      </c>
      <c r="O299" t="s">
        <v>2</v>
      </c>
      <c r="P299" t="s">
        <v>1743</v>
      </c>
      <c r="Q299">
        <v>27138265361</v>
      </c>
      <c r="R299" t="s">
        <v>1744</v>
      </c>
      <c r="S299" t="s">
        <v>5</v>
      </c>
      <c r="U299">
        <v>3300</v>
      </c>
      <c r="V299" t="s">
        <v>6</v>
      </c>
      <c r="W299" t="s">
        <v>7</v>
      </c>
      <c r="X299">
        <v>376</v>
      </c>
      <c r="Y299">
        <v>154652366</v>
      </c>
      <c r="AA299">
        <v>9</v>
      </c>
      <c r="AB299">
        <v>42727</v>
      </c>
      <c r="AC299">
        <v>230726</v>
      </c>
      <c r="AD299">
        <v>0</v>
      </c>
      <c r="AE299">
        <v>540</v>
      </c>
      <c r="AF299">
        <v>877898</v>
      </c>
      <c r="AG299">
        <v>0</v>
      </c>
      <c r="AH299" t="s">
        <v>1213</v>
      </c>
      <c r="AI299" t="s">
        <v>1722</v>
      </c>
    </row>
    <row r="300" spans="1:35" hidden="1" x14ac:dyDescent="0.25">
      <c r="A300">
        <v>21266</v>
      </c>
      <c r="B300" t="s">
        <v>2642</v>
      </c>
      <c r="C300" t="s">
        <v>1837</v>
      </c>
      <c r="D300">
        <v>2013</v>
      </c>
      <c r="E300" t="s">
        <v>1128</v>
      </c>
      <c r="F300" s="8">
        <v>42103</v>
      </c>
      <c r="G300" s="1">
        <v>0.33333333333333331</v>
      </c>
      <c r="H300">
        <v>138169</v>
      </c>
      <c r="I300" s="8">
        <v>42103</v>
      </c>
      <c r="J300" s="1">
        <v>0.47916666666666669</v>
      </c>
      <c r="K300">
        <v>138169</v>
      </c>
      <c r="L300">
        <v>1</v>
      </c>
      <c r="M300" t="s">
        <v>2643</v>
      </c>
      <c r="O300" t="s">
        <v>15</v>
      </c>
      <c r="P300" t="s">
        <v>2135</v>
      </c>
      <c r="Q300">
        <v>30571968734</v>
      </c>
      <c r="R300" t="s">
        <v>2136</v>
      </c>
      <c r="S300" t="s">
        <v>5</v>
      </c>
      <c r="U300">
        <v>3300</v>
      </c>
      <c r="V300" t="s">
        <v>6</v>
      </c>
      <c r="W300" t="s">
        <v>7</v>
      </c>
      <c r="X300">
        <v>376</v>
      </c>
      <c r="Y300">
        <v>4402013</v>
      </c>
      <c r="AA300">
        <v>9</v>
      </c>
      <c r="AB300">
        <v>42727</v>
      </c>
      <c r="AC300">
        <v>277726</v>
      </c>
      <c r="AD300">
        <v>0</v>
      </c>
      <c r="AE300">
        <v>650</v>
      </c>
      <c r="AF300">
        <v>218</v>
      </c>
      <c r="AG300">
        <v>0</v>
      </c>
      <c r="AH300" t="s">
        <v>1213</v>
      </c>
      <c r="AI300" t="s">
        <v>1841</v>
      </c>
    </row>
    <row r="301" spans="1:35" x14ac:dyDescent="0.25">
      <c r="A301">
        <v>21496</v>
      </c>
      <c r="B301" t="s">
        <v>1699</v>
      </c>
      <c r="C301" t="s">
        <v>1180</v>
      </c>
      <c r="D301">
        <v>2015</v>
      </c>
      <c r="E301" t="s">
        <v>1128</v>
      </c>
      <c r="F301" s="8">
        <v>42139</v>
      </c>
      <c r="G301" s="1">
        <v>0.33333333333333331</v>
      </c>
      <c r="H301">
        <v>24421</v>
      </c>
      <c r="I301" s="8">
        <v>42139</v>
      </c>
      <c r="J301" s="1">
        <v>0.4375</v>
      </c>
      <c r="K301">
        <v>24421</v>
      </c>
      <c r="L301">
        <v>1</v>
      </c>
      <c r="M301" t="s">
        <v>999</v>
      </c>
      <c r="O301" t="s">
        <v>2</v>
      </c>
      <c r="P301" t="s">
        <v>1000</v>
      </c>
      <c r="Q301">
        <v>20170394</v>
      </c>
      <c r="R301" t="s">
        <v>1001</v>
      </c>
      <c r="S301" t="s">
        <v>5</v>
      </c>
      <c r="U301">
        <v>3300</v>
      </c>
      <c r="V301" t="s">
        <v>6</v>
      </c>
      <c r="W301" t="s">
        <v>7</v>
      </c>
      <c r="X301">
        <v>376</v>
      </c>
      <c r="Y301">
        <v>154522256</v>
      </c>
      <c r="Z301" t="s">
        <v>1002</v>
      </c>
      <c r="AA301">
        <v>9</v>
      </c>
      <c r="AB301">
        <v>48471</v>
      </c>
      <c r="AC301">
        <v>87248</v>
      </c>
      <c r="AD301">
        <v>0</v>
      </c>
      <c r="AE301">
        <v>180</v>
      </c>
      <c r="AF301">
        <v>387392</v>
      </c>
      <c r="AG301">
        <v>0</v>
      </c>
      <c r="AH301" t="s">
        <v>1213</v>
      </c>
      <c r="AI301" t="s">
        <v>10</v>
      </c>
    </row>
    <row r="302" spans="1:35" hidden="1" x14ac:dyDescent="0.25">
      <c r="A302">
        <v>21333</v>
      </c>
      <c r="B302" t="s">
        <v>2570</v>
      </c>
      <c r="C302">
        <v>1417</v>
      </c>
      <c r="D302">
        <v>2005</v>
      </c>
      <c r="E302" t="s">
        <v>1128</v>
      </c>
      <c r="F302" s="8">
        <v>42115</v>
      </c>
      <c r="G302" s="1">
        <v>0.33333333333333331</v>
      </c>
      <c r="H302">
        <v>75616</v>
      </c>
      <c r="I302" s="8">
        <v>42115</v>
      </c>
      <c r="J302" s="1">
        <v>0.75</v>
      </c>
      <c r="K302">
        <v>75616</v>
      </c>
      <c r="L302">
        <v>1</v>
      </c>
      <c r="M302" t="s">
        <v>2571</v>
      </c>
      <c r="O302" t="s">
        <v>15</v>
      </c>
      <c r="P302" t="s">
        <v>2572</v>
      </c>
      <c r="Q302">
        <v>30508834973</v>
      </c>
      <c r="R302" t="s">
        <v>2573</v>
      </c>
      <c r="S302" t="s">
        <v>5</v>
      </c>
      <c r="U302">
        <v>3300</v>
      </c>
      <c r="V302" t="s">
        <v>6</v>
      </c>
      <c r="W302" t="s">
        <v>7</v>
      </c>
      <c r="X302">
        <v>376</v>
      </c>
      <c r="Y302">
        <v>4422077</v>
      </c>
      <c r="AA302">
        <v>9</v>
      </c>
      <c r="AB302">
        <v>42727</v>
      </c>
      <c r="AC302">
        <v>854540</v>
      </c>
      <c r="AD302">
        <v>3146</v>
      </c>
      <c r="AE302">
        <v>2000</v>
      </c>
      <c r="AF302">
        <v>4029731</v>
      </c>
      <c r="AG302">
        <v>0</v>
      </c>
      <c r="AH302" t="s">
        <v>1213</v>
      </c>
      <c r="AI302" t="s">
        <v>1841</v>
      </c>
    </row>
    <row r="303" spans="1:35" x14ac:dyDescent="0.25">
      <c r="A303">
        <v>21327</v>
      </c>
      <c r="B303" t="s">
        <v>1615</v>
      </c>
      <c r="C303" t="s">
        <v>1159</v>
      </c>
      <c r="D303">
        <v>2013</v>
      </c>
      <c r="E303" t="s">
        <v>1128</v>
      </c>
      <c r="F303" s="8">
        <v>42114</v>
      </c>
      <c r="G303" s="1">
        <v>0.33333333333333331</v>
      </c>
      <c r="H303">
        <v>42338</v>
      </c>
      <c r="I303" s="8">
        <v>42114</v>
      </c>
      <c r="J303" s="1">
        <v>0.66666666666666663</v>
      </c>
      <c r="K303">
        <v>42338</v>
      </c>
      <c r="L303">
        <v>1</v>
      </c>
      <c r="M303" t="s">
        <v>346</v>
      </c>
      <c r="O303" t="s">
        <v>2</v>
      </c>
      <c r="P303" t="s">
        <v>899</v>
      </c>
      <c r="Q303">
        <v>11111111</v>
      </c>
      <c r="R303" t="s">
        <v>900</v>
      </c>
      <c r="S303" t="s">
        <v>5</v>
      </c>
      <c r="U303">
        <v>3300</v>
      </c>
      <c r="V303" t="s">
        <v>6</v>
      </c>
      <c r="W303" t="s">
        <v>7</v>
      </c>
      <c r="X303">
        <v>376</v>
      </c>
      <c r="Y303">
        <v>4431838</v>
      </c>
      <c r="AA303">
        <v>9</v>
      </c>
      <c r="AB303">
        <v>48471</v>
      </c>
      <c r="AC303">
        <v>111483</v>
      </c>
      <c r="AD303">
        <v>0</v>
      </c>
      <c r="AE303">
        <v>230</v>
      </c>
      <c r="AF303">
        <v>248575</v>
      </c>
      <c r="AG303">
        <v>0</v>
      </c>
      <c r="AH303" t="s">
        <v>1213</v>
      </c>
      <c r="AI303" t="s">
        <v>10</v>
      </c>
    </row>
    <row r="304" spans="1:35" x14ac:dyDescent="0.25">
      <c r="A304">
        <v>21919</v>
      </c>
      <c r="B304" t="s">
        <v>1663</v>
      </c>
      <c r="C304" t="s">
        <v>1162</v>
      </c>
      <c r="D304">
        <v>2013</v>
      </c>
      <c r="E304" t="s">
        <v>1128</v>
      </c>
      <c r="F304" s="8">
        <v>42200</v>
      </c>
      <c r="G304" s="1">
        <v>0.33333333333333331</v>
      </c>
      <c r="H304">
        <v>29165</v>
      </c>
      <c r="I304" s="8">
        <v>42200</v>
      </c>
      <c r="J304" s="1">
        <v>0.54166666666666663</v>
      </c>
      <c r="K304">
        <v>29165</v>
      </c>
      <c r="L304">
        <v>1</v>
      </c>
      <c r="M304" t="s">
        <v>3282</v>
      </c>
      <c r="N304" t="s">
        <v>3283</v>
      </c>
      <c r="O304" t="s">
        <v>3284</v>
      </c>
      <c r="P304" t="s">
        <v>2079</v>
      </c>
      <c r="Q304">
        <v>29210312</v>
      </c>
      <c r="R304" t="s">
        <v>1664</v>
      </c>
      <c r="S304" t="s">
        <v>5</v>
      </c>
      <c r="U304">
        <v>3300</v>
      </c>
      <c r="V304" t="s">
        <v>6</v>
      </c>
      <c r="W304" t="s">
        <v>7</v>
      </c>
      <c r="X304">
        <v>-376</v>
      </c>
      <c r="Y304">
        <v>154565572</v>
      </c>
      <c r="AA304">
        <v>9</v>
      </c>
      <c r="AB304">
        <v>48471</v>
      </c>
      <c r="AC304">
        <v>72707</v>
      </c>
      <c r="AD304">
        <v>0</v>
      </c>
      <c r="AE304">
        <v>150</v>
      </c>
      <c r="AF304">
        <v>253368</v>
      </c>
      <c r="AG304">
        <v>0</v>
      </c>
      <c r="AH304" t="s">
        <v>1213</v>
      </c>
      <c r="AI304" t="s">
        <v>10</v>
      </c>
    </row>
    <row r="305" spans="1:35" hidden="1" x14ac:dyDescent="0.25">
      <c r="A305">
        <v>21063</v>
      </c>
      <c r="B305" t="s">
        <v>2269</v>
      </c>
      <c r="C305" t="s">
        <v>1805</v>
      </c>
      <c r="D305">
        <v>2015</v>
      </c>
      <c r="E305" t="s">
        <v>1128</v>
      </c>
      <c r="F305" s="8">
        <v>42072</v>
      </c>
      <c r="G305" s="1">
        <v>0.33333333333333331</v>
      </c>
      <c r="H305">
        <v>14760</v>
      </c>
      <c r="I305" s="8">
        <v>42072</v>
      </c>
      <c r="J305" s="1">
        <v>0.75</v>
      </c>
      <c r="K305">
        <v>14760</v>
      </c>
      <c r="L305">
        <v>1</v>
      </c>
      <c r="M305" t="s">
        <v>2784</v>
      </c>
      <c r="O305" t="s">
        <v>15</v>
      </c>
      <c r="P305" t="s">
        <v>2273</v>
      </c>
      <c r="Q305">
        <v>30710350678</v>
      </c>
      <c r="R305" t="s">
        <v>2274</v>
      </c>
      <c r="S305" t="s">
        <v>5</v>
      </c>
      <c r="U305">
        <v>3300</v>
      </c>
      <c r="V305" t="s">
        <v>6</v>
      </c>
      <c r="W305" t="s">
        <v>7</v>
      </c>
      <c r="X305">
        <v>376</v>
      </c>
      <c r="Y305">
        <v>154825002</v>
      </c>
      <c r="AA305">
        <v>9</v>
      </c>
      <c r="AB305">
        <v>42727</v>
      </c>
      <c r="AC305">
        <v>234999</v>
      </c>
      <c r="AD305">
        <v>0</v>
      </c>
      <c r="AE305">
        <v>550</v>
      </c>
      <c r="AF305">
        <v>36293</v>
      </c>
      <c r="AG305">
        <v>0</v>
      </c>
      <c r="AH305" t="s">
        <v>1213</v>
      </c>
      <c r="AI305" t="s">
        <v>101</v>
      </c>
    </row>
    <row r="306" spans="1:35" hidden="1" x14ac:dyDescent="0.25">
      <c r="A306">
        <v>21004</v>
      </c>
      <c r="B306" t="s">
        <v>3285</v>
      </c>
      <c r="C306" t="s">
        <v>3286</v>
      </c>
      <c r="D306">
        <v>2005</v>
      </c>
      <c r="E306" t="s">
        <v>1128</v>
      </c>
      <c r="F306" s="8">
        <v>42065</v>
      </c>
      <c r="G306" s="1">
        <v>0.39583333333333331</v>
      </c>
      <c r="H306">
        <v>274778</v>
      </c>
      <c r="I306" s="8">
        <v>42065</v>
      </c>
      <c r="J306" s="1">
        <v>0.75</v>
      </c>
      <c r="K306">
        <v>274778</v>
      </c>
      <c r="L306">
        <v>1</v>
      </c>
      <c r="M306" t="s">
        <v>3287</v>
      </c>
      <c r="O306" t="s">
        <v>15</v>
      </c>
      <c r="P306" t="s">
        <v>3288</v>
      </c>
      <c r="Q306">
        <v>20326080420</v>
      </c>
      <c r="R306" t="s">
        <v>3289</v>
      </c>
      <c r="S306" t="s">
        <v>5</v>
      </c>
      <c r="U306">
        <v>3300</v>
      </c>
      <c r="V306" t="s">
        <v>6</v>
      </c>
      <c r="W306" t="s">
        <v>7</v>
      </c>
      <c r="X306">
        <v>376</v>
      </c>
      <c r="Y306">
        <v>154669667</v>
      </c>
      <c r="AA306">
        <v>9</v>
      </c>
      <c r="AB306">
        <v>42727</v>
      </c>
      <c r="AC306">
        <v>0</v>
      </c>
      <c r="AD306">
        <v>0</v>
      </c>
      <c r="AE306">
        <v>0</v>
      </c>
      <c r="AF306">
        <v>0</v>
      </c>
      <c r="AG306">
        <v>0</v>
      </c>
      <c r="AH306" t="s">
        <v>1213</v>
      </c>
      <c r="AI306" t="s">
        <v>101</v>
      </c>
    </row>
    <row r="307" spans="1:35" hidden="1" x14ac:dyDescent="0.25">
      <c r="A307">
        <v>21461</v>
      </c>
      <c r="B307" t="s">
        <v>2504</v>
      </c>
      <c r="C307" t="s">
        <v>2041</v>
      </c>
      <c r="D307">
        <v>2013</v>
      </c>
      <c r="E307" t="s">
        <v>1128</v>
      </c>
      <c r="F307" s="8">
        <v>42132</v>
      </c>
      <c r="G307" s="1">
        <v>0.36458333333333331</v>
      </c>
      <c r="H307">
        <v>44321</v>
      </c>
      <c r="I307" s="8">
        <v>42132</v>
      </c>
      <c r="J307" s="1">
        <v>0.54166666666666663</v>
      </c>
      <c r="K307">
        <v>44321</v>
      </c>
      <c r="L307">
        <v>1</v>
      </c>
      <c r="M307" t="s">
        <v>76</v>
      </c>
      <c r="O307" t="s">
        <v>15</v>
      </c>
      <c r="P307" t="s">
        <v>2505</v>
      </c>
      <c r="Q307">
        <v>33711144949</v>
      </c>
      <c r="R307" t="s">
        <v>2506</v>
      </c>
      <c r="S307" t="s">
        <v>5</v>
      </c>
      <c r="U307">
        <v>3300</v>
      </c>
      <c r="V307" t="s">
        <v>6</v>
      </c>
      <c r="W307" t="s">
        <v>7</v>
      </c>
      <c r="X307">
        <v>376</v>
      </c>
      <c r="Y307">
        <v>154360161</v>
      </c>
      <c r="AA307">
        <v>9</v>
      </c>
      <c r="AB307">
        <v>42727</v>
      </c>
      <c r="AC307">
        <v>98272</v>
      </c>
      <c r="AD307">
        <v>0</v>
      </c>
      <c r="AE307">
        <v>230</v>
      </c>
      <c r="AF307">
        <v>266341</v>
      </c>
      <c r="AG307">
        <v>141456</v>
      </c>
      <c r="AH307" t="s">
        <v>1213</v>
      </c>
      <c r="AI307" t="s">
        <v>1722</v>
      </c>
    </row>
    <row r="308" spans="1:35" hidden="1" x14ac:dyDescent="0.25">
      <c r="A308">
        <v>21558</v>
      </c>
      <c r="B308" t="s">
        <v>3290</v>
      </c>
      <c r="C308">
        <v>1417</v>
      </c>
      <c r="D308">
        <v>2005</v>
      </c>
      <c r="E308" t="s">
        <v>1128</v>
      </c>
      <c r="F308" s="8">
        <v>42150</v>
      </c>
      <c r="G308" s="1">
        <v>0.69652777777777775</v>
      </c>
      <c r="H308">
        <v>0</v>
      </c>
      <c r="I308" s="8">
        <v>42150</v>
      </c>
      <c r="J308" s="1">
        <v>0.69652777777777775</v>
      </c>
      <c r="K308">
        <v>0</v>
      </c>
      <c r="L308">
        <v>1</v>
      </c>
      <c r="M308" t="s">
        <v>3291</v>
      </c>
      <c r="O308" t="s">
        <v>2</v>
      </c>
      <c r="P308" t="s">
        <v>3292</v>
      </c>
      <c r="Q308">
        <v>30683250607</v>
      </c>
      <c r="R308" t="s">
        <v>3293</v>
      </c>
      <c r="S308" t="s">
        <v>5</v>
      </c>
      <c r="U308">
        <v>3300</v>
      </c>
      <c r="V308" t="s">
        <v>6</v>
      </c>
      <c r="W308" t="s">
        <v>7</v>
      </c>
      <c r="X308">
        <v>376</v>
      </c>
      <c r="Y308">
        <v>4582401</v>
      </c>
      <c r="AA308">
        <v>9</v>
      </c>
      <c r="AB308">
        <v>42727</v>
      </c>
      <c r="AC308">
        <v>85454</v>
      </c>
      <c r="AD308">
        <v>0</v>
      </c>
      <c r="AE308">
        <v>200</v>
      </c>
      <c r="AF308">
        <v>1268143</v>
      </c>
      <c r="AG308">
        <v>0</v>
      </c>
      <c r="AH308" t="s">
        <v>1213</v>
      </c>
      <c r="AI308" t="s">
        <v>1841</v>
      </c>
    </row>
    <row r="309" spans="1:35" x14ac:dyDescent="0.25">
      <c r="A309">
        <v>21411</v>
      </c>
      <c r="B309" t="s">
        <v>1549</v>
      </c>
      <c r="C309" t="s">
        <v>1154</v>
      </c>
      <c r="D309">
        <v>2015</v>
      </c>
      <c r="E309" t="s">
        <v>1128</v>
      </c>
      <c r="F309" s="8">
        <v>42123</v>
      </c>
      <c r="G309" s="1">
        <v>0.58333333333333337</v>
      </c>
      <c r="H309">
        <v>35926</v>
      </c>
      <c r="I309" s="8">
        <v>42123</v>
      </c>
      <c r="J309" s="1">
        <v>0.74305555555555547</v>
      </c>
      <c r="K309">
        <v>35926</v>
      </c>
      <c r="L309">
        <v>1</v>
      </c>
      <c r="M309" t="s">
        <v>959</v>
      </c>
      <c r="O309" t="s">
        <v>15</v>
      </c>
      <c r="P309" t="s">
        <v>960</v>
      </c>
      <c r="Q309">
        <v>20075440406</v>
      </c>
      <c r="R309" t="s">
        <v>961</v>
      </c>
      <c r="S309" t="s">
        <v>5</v>
      </c>
      <c r="U309">
        <v>3300</v>
      </c>
      <c r="V309" t="s">
        <v>6</v>
      </c>
      <c r="W309" t="s">
        <v>7</v>
      </c>
      <c r="X309">
        <v>376</v>
      </c>
      <c r="Y309">
        <v>154692592</v>
      </c>
      <c r="Z309" t="s">
        <v>1550</v>
      </c>
      <c r="AA309">
        <v>9</v>
      </c>
      <c r="AB309">
        <v>48471</v>
      </c>
      <c r="AC309">
        <v>87248</v>
      </c>
      <c r="AD309">
        <v>0</v>
      </c>
      <c r="AE309">
        <v>180</v>
      </c>
      <c r="AF309">
        <v>197167</v>
      </c>
      <c r="AG309">
        <v>0</v>
      </c>
      <c r="AH309" t="s">
        <v>1213</v>
      </c>
      <c r="AI309" t="s">
        <v>10</v>
      </c>
    </row>
    <row r="310" spans="1:35" x14ac:dyDescent="0.25">
      <c r="A310">
        <v>21810</v>
      </c>
      <c r="B310" t="s">
        <v>1678</v>
      </c>
      <c r="C310" t="s">
        <v>1177</v>
      </c>
      <c r="D310">
        <v>2013</v>
      </c>
      <c r="E310" t="s">
        <v>1128</v>
      </c>
      <c r="F310" s="8">
        <v>42184</v>
      </c>
      <c r="G310" s="1">
        <v>0.64583333333333337</v>
      </c>
      <c r="H310">
        <v>2796</v>
      </c>
      <c r="I310" s="8">
        <v>42184</v>
      </c>
      <c r="J310" s="1">
        <v>0.66666666666666663</v>
      </c>
      <c r="K310">
        <v>2796</v>
      </c>
      <c r="L310">
        <v>1</v>
      </c>
      <c r="M310" t="s">
        <v>652</v>
      </c>
      <c r="O310" t="s">
        <v>2</v>
      </c>
      <c r="P310" t="s">
        <v>653</v>
      </c>
      <c r="Q310">
        <v>20085473671</v>
      </c>
      <c r="R310" t="s">
        <v>1679</v>
      </c>
      <c r="S310" t="s">
        <v>5</v>
      </c>
      <c r="U310">
        <v>3300</v>
      </c>
      <c r="V310" t="s">
        <v>6</v>
      </c>
      <c r="W310" t="s">
        <v>7</v>
      </c>
      <c r="X310">
        <v>3764</v>
      </c>
      <c r="Y310">
        <v>425372</v>
      </c>
      <c r="AA310">
        <v>9</v>
      </c>
      <c r="AB310">
        <v>42727</v>
      </c>
      <c r="AC310">
        <v>4273</v>
      </c>
      <c r="AD310">
        <v>0</v>
      </c>
      <c r="AE310">
        <v>10</v>
      </c>
      <c r="AF310">
        <v>7748</v>
      </c>
      <c r="AG310">
        <v>0</v>
      </c>
      <c r="AH310" t="s">
        <v>1213</v>
      </c>
      <c r="AI310" t="s">
        <v>10</v>
      </c>
    </row>
    <row r="311" spans="1:35" x14ac:dyDescent="0.25">
      <c r="A311">
        <v>21030</v>
      </c>
      <c r="B311" t="s">
        <v>1125</v>
      </c>
      <c r="C311" t="s">
        <v>1127</v>
      </c>
      <c r="D311">
        <v>2000</v>
      </c>
      <c r="E311" t="s">
        <v>1128</v>
      </c>
      <c r="F311" s="8">
        <v>42068</v>
      </c>
      <c r="G311" s="1">
        <v>0.375</v>
      </c>
      <c r="H311">
        <v>149599</v>
      </c>
      <c r="I311" s="8">
        <v>42068</v>
      </c>
      <c r="J311" s="1">
        <v>0.75</v>
      </c>
      <c r="K311">
        <v>149599</v>
      </c>
      <c r="L311">
        <v>1</v>
      </c>
      <c r="M311" t="s">
        <v>787</v>
      </c>
      <c r="O311" t="s">
        <v>2</v>
      </c>
      <c r="P311" t="s">
        <v>788</v>
      </c>
      <c r="Q311">
        <v>34275066</v>
      </c>
      <c r="R311" t="s">
        <v>789</v>
      </c>
      <c r="S311" t="s">
        <v>5</v>
      </c>
      <c r="U311">
        <v>3300</v>
      </c>
      <c r="V311" t="s">
        <v>6</v>
      </c>
      <c r="W311" t="s">
        <v>7</v>
      </c>
      <c r="X311">
        <v>376</v>
      </c>
      <c r="Y311">
        <v>154335909</v>
      </c>
      <c r="Z311" t="s">
        <v>1215</v>
      </c>
      <c r="AA311">
        <v>9</v>
      </c>
      <c r="AB311">
        <v>48471</v>
      </c>
      <c r="AC311">
        <v>145413</v>
      </c>
      <c r="AD311">
        <v>0</v>
      </c>
      <c r="AE311">
        <v>300</v>
      </c>
      <c r="AF311">
        <v>486201</v>
      </c>
      <c r="AG311">
        <v>0</v>
      </c>
      <c r="AH311" t="s">
        <v>1213</v>
      </c>
      <c r="AI311" t="s">
        <v>10</v>
      </c>
    </row>
    <row r="312" spans="1:35" hidden="1" x14ac:dyDescent="0.25">
      <c r="A312">
        <v>21750</v>
      </c>
      <c r="B312" t="s">
        <v>2007</v>
      </c>
      <c r="C312" t="s">
        <v>1777</v>
      </c>
      <c r="D312">
        <v>2013</v>
      </c>
      <c r="E312" t="s">
        <v>1128</v>
      </c>
      <c r="F312" s="8">
        <v>42177</v>
      </c>
      <c r="G312" s="1">
        <v>0.39583333333333331</v>
      </c>
      <c r="H312">
        <v>77844</v>
      </c>
      <c r="I312" s="8">
        <v>42177</v>
      </c>
      <c r="J312" s="1">
        <v>0.60416666666666663</v>
      </c>
      <c r="K312">
        <v>77844</v>
      </c>
      <c r="L312">
        <v>1</v>
      </c>
      <c r="M312" t="s">
        <v>76</v>
      </c>
      <c r="O312" t="s">
        <v>15</v>
      </c>
      <c r="P312" t="s">
        <v>2008</v>
      </c>
      <c r="Q312">
        <v>20392280244</v>
      </c>
      <c r="R312" t="s">
        <v>2009</v>
      </c>
      <c r="S312" t="s">
        <v>5</v>
      </c>
      <c r="U312">
        <v>3300</v>
      </c>
      <c r="V312" t="s">
        <v>6</v>
      </c>
      <c r="W312" t="s">
        <v>7</v>
      </c>
      <c r="X312">
        <v>376</v>
      </c>
      <c r="Y312">
        <v>154634606</v>
      </c>
      <c r="AA312">
        <v>9</v>
      </c>
      <c r="AB312">
        <v>42727</v>
      </c>
      <c r="AC312">
        <v>93999</v>
      </c>
      <c r="AD312">
        <v>0</v>
      </c>
      <c r="AE312">
        <v>220</v>
      </c>
      <c r="AF312">
        <v>452890</v>
      </c>
      <c r="AG312">
        <v>0</v>
      </c>
      <c r="AH312" t="s">
        <v>1213</v>
      </c>
      <c r="AI312" t="s">
        <v>1722</v>
      </c>
    </row>
    <row r="313" spans="1:35" hidden="1" x14ac:dyDescent="0.25">
      <c r="A313">
        <v>21287</v>
      </c>
      <c r="B313" t="s">
        <v>1740</v>
      </c>
      <c r="C313" t="s">
        <v>1741</v>
      </c>
      <c r="D313">
        <v>2013</v>
      </c>
      <c r="E313" t="s">
        <v>1128</v>
      </c>
      <c r="F313" s="8">
        <v>42107</v>
      </c>
      <c r="G313" s="1">
        <v>0.45833333333333331</v>
      </c>
      <c r="H313">
        <v>83475</v>
      </c>
      <c r="I313" s="8">
        <v>42107</v>
      </c>
      <c r="J313" s="1">
        <v>0.53125</v>
      </c>
      <c r="K313">
        <v>83475</v>
      </c>
      <c r="L313">
        <v>1</v>
      </c>
      <c r="M313" t="s">
        <v>2622</v>
      </c>
      <c r="O313" t="s">
        <v>2</v>
      </c>
      <c r="P313" t="s">
        <v>1743</v>
      </c>
      <c r="Q313">
        <v>27138265361</v>
      </c>
      <c r="R313" t="s">
        <v>1744</v>
      </c>
      <c r="S313" t="s">
        <v>5</v>
      </c>
      <c r="U313">
        <v>3300</v>
      </c>
      <c r="V313" t="s">
        <v>6</v>
      </c>
      <c r="W313" t="s">
        <v>7</v>
      </c>
      <c r="X313">
        <v>376</v>
      </c>
      <c r="Y313">
        <v>154652366</v>
      </c>
      <c r="AA313">
        <v>9</v>
      </c>
      <c r="AB313">
        <v>42727</v>
      </c>
      <c r="AC313">
        <v>0</v>
      </c>
      <c r="AD313">
        <v>715001</v>
      </c>
      <c r="AE313">
        <v>0</v>
      </c>
      <c r="AF313">
        <v>0</v>
      </c>
      <c r="AG313">
        <v>0</v>
      </c>
      <c r="AH313" t="s">
        <v>1213</v>
      </c>
      <c r="AI313" t="s">
        <v>1722</v>
      </c>
    </row>
    <row r="314" spans="1:35" hidden="1" x14ac:dyDescent="0.25">
      <c r="A314">
        <v>21863</v>
      </c>
      <c r="B314" t="s">
        <v>2145</v>
      </c>
      <c r="C314" t="s">
        <v>1763</v>
      </c>
      <c r="D314">
        <v>2013</v>
      </c>
      <c r="E314" t="s">
        <v>1128</v>
      </c>
      <c r="F314" s="8">
        <v>42192</v>
      </c>
      <c r="G314" s="1">
        <v>0.34375</v>
      </c>
      <c r="H314">
        <v>62392</v>
      </c>
      <c r="I314" s="8">
        <v>42192</v>
      </c>
      <c r="J314" s="1">
        <v>0.72916666666666663</v>
      </c>
      <c r="K314">
        <v>62392</v>
      </c>
      <c r="L314">
        <v>1</v>
      </c>
      <c r="M314" t="s">
        <v>2146</v>
      </c>
      <c r="O314" t="s">
        <v>15</v>
      </c>
      <c r="P314" t="s">
        <v>2147</v>
      </c>
      <c r="Q314">
        <v>30708597992</v>
      </c>
      <c r="R314" t="s">
        <v>2148</v>
      </c>
      <c r="S314" t="s">
        <v>5</v>
      </c>
      <c r="U314">
        <v>3300</v>
      </c>
      <c r="V314" t="s">
        <v>6</v>
      </c>
      <c r="W314" t="s">
        <v>7</v>
      </c>
      <c r="X314">
        <v>376</v>
      </c>
      <c r="Y314">
        <v>4430584</v>
      </c>
      <c r="AA314">
        <v>9</v>
      </c>
      <c r="AB314">
        <v>42727</v>
      </c>
      <c r="AC314">
        <v>136726</v>
      </c>
      <c r="AD314">
        <v>0</v>
      </c>
      <c r="AE314">
        <v>320</v>
      </c>
      <c r="AF314">
        <v>610946</v>
      </c>
      <c r="AG314">
        <v>0</v>
      </c>
      <c r="AH314" t="s">
        <v>1213</v>
      </c>
      <c r="AI314" t="s">
        <v>1722</v>
      </c>
    </row>
    <row r="315" spans="1:35" hidden="1" x14ac:dyDescent="0.25">
      <c r="A315">
        <v>21981</v>
      </c>
      <c r="B315" t="s">
        <v>2007</v>
      </c>
      <c r="C315" t="s">
        <v>1777</v>
      </c>
      <c r="D315">
        <v>2013</v>
      </c>
      <c r="E315" t="s">
        <v>1128</v>
      </c>
      <c r="F315" s="8">
        <v>42212</v>
      </c>
      <c r="G315" s="1">
        <v>0.34375</v>
      </c>
      <c r="H315">
        <v>77844</v>
      </c>
      <c r="I315" s="8">
        <v>42212</v>
      </c>
      <c r="J315" s="1">
        <v>0.66666666666666663</v>
      </c>
      <c r="K315">
        <v>77844</v>
      </c>
      <c r="L315">
        <v>1</v>
      </c>
      <c r="M315" t="s">
        <v>76</v>
      </c>
      <c r="O315" t="s">
        <v>15</v>
      </c>
      <c r="P315" t="s">
        <v>2008</v>
      </c>
      <c r="Q315">
        <v>20392280244</v>
      </c>
      <c r="R315" t="s">
        <v>2009</v>
      </c>
      <c r="S315" t="s">
        <v>5</v>
      </c>
      <c r="U315">
        <v>3300</v>
      </c>
      <c r="V315" t="s">
        <v>6</v>
      </c>
      <c r="W315" t="s">
        <v>7</v>
      </c>
      <c r="X315">
        <v>376</v>
      </c>
      <c r="Y315">
        <v>154634606</v>
      </c>
      <c r="AA315">
        <v>9</v>
      </c>
      <c r="AB315">
        <v>42727</v>
      </c>
      <c r="AC315">
        <v>98272</v>
      </c>
      <c r="AD315">
        <v>0</v>
      </c>
      <c r="AE315">
        <v>230</v>
      </c>
      <c r="AF315">
        <v>526995</v>
      </c>
      <c r="AG315">
        <v>0</v>
      </c>
      <c r="AH315" t="s">
        <v>1213</v>
      </c>
      <c r="AI315" t="s">
        <v>1722</v>
      </c>
    </row>
    <row r="316" spans="1:35" hidden="1" x14ac:dyDescent="0.25">
      <c r="A316">
        <v>21032</v>
      </c>
      <c r="B316" t="s">
        <v>2145</v>
      </c>
      <c r="C316" t="s">
        <v>1763</v>
      </c>
      <c r="D316">
        <v>2013</v>
      </c>
      <c r="E316" t="s">
        <v>1128</v>
      </c>
      <c r="F316" s="8">
        <v>42068</v>
      </c>
      <c r="G316" s="1">
        <v>0.375</v>
      </c>
      <c r="H316">
        <v>62392</v>
      </c>
      <c r="I316" s="8">
        <v>42068</v>
      </c>
      <c r="J316" s="1">
        <v>0.54166666666666663</v>
      </c>
      <c r="K316">
        <v>62392</v>
      </c>
      <c r="L316">
        <v>1</v>
      </c>
      <c r="M316" t="s">
        <v>76</v>
      </c>
      <c r="O316" t="s">
        <v>15</v>
      </c>
      <c r="P316" t="s">
        <v>2147</v>
      </c>
      <c r="Q316">
        <v>30708597992</v>
      </c>
      <c r="R316" t="s">
        <v>2148</v>
      </c>
      <c r="S316" t="s">
        <v>5</v>
      </c>
      <c r="U316">
        <v>3300</v>
      </c>
      <c r="V316" t="s">
        <v>6</v>
      </c>
      <c r="W316" t="s">
        <v>7</v>
      </c>
      <c r="X316">
        <v>376</v>
      </c>
      <c r="Y316">
        <v>4430584</v>
      </c>
      <c r="AA316">
        <v>9</v>
      </c>
      <c r="AB316">
        <v>42727</v>
      </c>
      <c r="AC316">
        <v>85454</v>
      </c>
      <c r="AD316">
        <v>0</v>
      </c>
      <c r="AE316">
        <v>200</v>
      </c>
      <c r="AF316">
        <v>384446</v>
      </c>
      <c r="AG316">
        <v>0</v>
      </c>
      <c r="AH316" t="s">
        <v>1213</v>
      </c>
      <c r="AI316" t="s">
        <v>1722</v>
      </c>
    </row>
    <row r="317" spans="1:35" hidden="1" x14ac:dyDescent="0.25">
      <c r="A317">
        <v>21247</v>
      </c>
      <c r="B317" t="s">
        <v>1740</v>
      </c>
      <c r="C317" t="s">
        <v>1741</v>
      </c>
      <c r="D317">
        <v>2013</v>
      </c>
      <c r="E317" t="s">
        <v>1128</v>
      </c>
      <c r="F317" s="8">
        <v>42102</v>
      </c>
      <c r="G317" s="1">
        <v>0.33333333333333331</v>
      </c>
      <c r="H317">
        <v>83475</v>
      </c>
      <c r="I317" s="8">
        <v>42102</v>
      </c>
      <c r="J317" s="1">
        <v>0.39583333333333331</v>
      </c>
      <c r="K317">
        <v>83475</v>
      </c>
      <c r="L317">
        <v>1</v>
      </c>
      <c r="M317" t="s">
        <v>2652</v>
      </c>
      <c r="O317" t="s">
        <v>2</v>
      </c>
      <c r="P317" t="s">
        <v>1743</v>
      </c>
      <c r="Q317">
        <v>27138265361</v>
      </c>
      <c r="R317" t="s">
        <v>1744</v>
      </c>
      <c r="S317" t="s">
        <v>5</v>
      </c>
      <c r="U317">
        <v>3300</v>
      </c>
      <c r="V317" t="s">
        <v>6</v>
      </c>
      <c r="W317" t="s">
        <v>7</v>
      </c>
      <c r="X317">
        <v>376</v>
      </c>
      <c r="Y317">
        <v>154652366</v>
      </c>
      <c r="AA317">
        <v>9</v>
      </c>
      <c r="AB317">
        <v>42727</v>
      </c>
      <c r="AC317">
        <v>29909</v>
      </c>
      <c r="AD317">
        <v>0</v>
      </c>
      <c r="AE317">
        <v>70</v>
      </c>
      <c r="AF317">
        <v>132565</v>
      </c>
      <c r="AG317">
        <v>0</v>
      </c>
      <c r="AH317" t="s">
        <v>1213</v>
      </c>
      <c r="AI317" t="s">
        <v>1722</v>
      </c>
    </row>
    <row r="318" spans="1:35" hidden="1" x14ac:dyDescent="0.25">
      <c r="A318">
        <v>21884</v>
      </c>
      <c r="B318" t="s">
        <v>2121</v>
      </c>
      <c r="C318">
        <v>1720</v>
      </c>
      <c r="D318">
        <v>2013</v>
      </c>
      <c r="E318" t="s">
        <v>1128</v>
      </c>
      <c r="F318" s="8">
        <v>42195</v>
      </c>
      <c r="G318" s="1">
        <v>0.34375</v>
      </c>
      <c r="H318">
        <v>62405</v>
      </c>
      <c r="I318" s="8">
        <v>42195</v>
      </c>
      <c r="J318" s="1">
        <v>0.70833333333333337</v>
      </c>
      <c r="K318">
        <v>62405</v>
      </c>
      <c r="L318">
        <v>1</v>
      </c>
      <c r="M318" t="s">
        <v>2122</v>
      </c>
      <c r="O318" t="s">
        <v>15</v>
      </c>
      <c r="P318" t="s">
        <v>525</v>
      </c>
      <c r="Q318">
        <v>33672410199</v>
      </c>
      <c r="R318" t="s">
        <v>526</v>
      </c>
      <c r="S318" t="s">
        <v>5</v>
      </c>
      <c r="U318">
        <v>3300</v>
      </c>
      <c r="V318" t="s">
        <v>6</v>
      </c>
      <c r="W318" t="s">
        <v>7</v>
      </c>
      <c r="X318">
        <v>376</v>
      </c>
      <c r="Y318">
        <v>4468100</v>
      </c>
      <c r="Z318" t="s">
        <v>527</v>
      </c>
      <c r="AA318">
        <v>9</v>
      </c>
      <c r="AB318">
        <v>42727</v>
      </c>
      <c r="AC318">
        <v>145272</v>
      </c>
      <c r="AD318">
        <v>0</v>
      </c>
      <c r="AE318">
        <v>340</v>
      </c>
      <c r="AF318">
        <v>1013790</v>
      </c>
      <c r="AG318">
        <v>67473</v>
      </c>
      <c r="AH318" t="s">
        <v>1213</v>
      </c>
      <c r="AI318" t="s">
        <v>101</v>
      </c>
    </row>
    <row r="319" spans="1:35" hidden="1" x14ac:dyDescent="0.25">
      <c r="A319">
        <v>21265</v>
      </c>
      <c r="B319" t="s">
        <v>2644</v>
      </c>
      <c r="C319">
        <v>1720</v>
      </c>
      <c r="D319">
        <v>2013</v>
      </c>
      <c r="E319" t="s">
        <v>1128</v>
      </c>
      <c r="F319" s="8">
        <v>42103</v>
      </c>
      <c r="G319" s="1">
        <v>0.34027777777777773</v>
      </c>
      <c r="H319">
        <v>46835</v>
      </c>
      <c r="I319" s="8">
        <v>42103</v>
      </c>
      <c r="J319" s="1">
        <v>0.54166666666666663</v>
      </c>
      <c r="K319">
        <v>46835</v>
      </c>
      <c r="L319">
        <v>1</v>
      </c>
      <c r="M319" t="s">
        <v>2645</v>
      </c>
      <c r="O319" t="s">
        <v>15</v>
      </c>
      <c r="P319" t="s">
        <v>2646</v>
      </c>
      <c r="Q319">
        <v>30698080163</v>
      </c>
      <c r="R319" t="s">
        <v>2647</v>
      </c>
      <c r="S319" t="s">
        <v>5</v>
      </c>
      <c r="U319">
        <v>3300</v>
      </c>
      <c r="V319" t="s">
        <v>6</v>
      </c>
      <c r="W319" t="s">
        <v>7</v>
      </c>
      <c r="X319">
        <v>376</v>
      </c>
      <c r="Y319">
        <v>154450112</v>
      </c>
      <c r="AA319">
        <v>9</v>
      </c>
      <c r="AB319">
        <v>42727</v>
      </c>
      <c r="AC319">
        <v>115363</v>
      </c>
      <c r="AD319">
        <v>0</v>
      </c>
      <c r="AE319">
        <v>270</v>
      </c>
      <c r="AF319">
        <v>208238</v>
      </c>
      <c r="AG319">
        <v>121845</v>
      </c>
      <c r="AH319" t="s">
        <v>1213</v>
      </c>
      <c r="AI319" t="s">
        <v>101</v>
      </c>
    </row>
    <row r="320" spans="1:35" hidden="1" x14ac:dyDescent="0.25">
      <c r="A320">
        <v>21372</v>
      </c>
      <c r="B320" t="s">
        <v>3294</v>
      </c>
      <c r="C320" t="s">
        <v>3265</v>
      </c>
      <c r="D320">
        <v>2013</v>
      </c>
      <c r="E320" t="s">
        <v>1128</v>
      </c>
      <c r="F320" s="8">
        <v>42118</v>
      </c>
      <c r="G320" s="1">
        <v>0.58333333333333337</v>
      </c>
      <c r="H320">
        <v>808927</v>
      </c>
      <c r="I320" s="8">
        <v>42118</v>
      </c>
      <c r="J320" s="1">
        <v>0.66666666666666663</v>
      </c>
      <c r="K320">
        <v>808927</v>
      </c>
      <c r="L320">
        <v>1</v>
      </c>
      <c r="M320" t="s">
        <v>3295</v>
      </c>
      <c r="O320" t="s">
        <v>15</v>
      </c>
      <c r="P320" t="s">
        <v>2135</v>
      </c>
      <c r="Q320">
        <v>30571968734</v>
      </c>
      <c r="R320" t="s">
        <v>2136</v>
      </c>
      <c r="S320" t="s">
        <v>5</v>
      </c>
      <c r="U320">
        <v>3300</v>
      </c>
      <c r="V320" t="s">
        <v>6</v>
      </c>
      <c r="W320" t="s">
        <v>7</v>
      </c>
      <c r="X320">
        <v>376</v>
      </c>
      <c r="Y320">
        <v>4402013</v>
      </c>
      <c r="AA320">
        <v>9</v>
      </c>
      <c r="AB320">
        <v>42727</v>
      </c>
      <c r="AC320">
        <v>85454</v>
      </c>
      <c r="AD320">
        <v>0</v>
      </c>
      <c r="AE320">
        <v>200</v>
      </c>
      <c r="AF320">
        <v>0</v>
      </c>
      <c r="AG320">
        <v>0</v>
      </c>
      <c r="AH320" t="s">
        <v>1213</v>
      </c>
      <c r="AI320" t="s">
        <v>1841</v>
      </c>
    </row>
    <row r="321" spans="1:35" hidden="1" x14ac:dyDescent="0.25">
      <c r="A321">
        <v>21178</v>
      </c>
      <c r="B321" t="s">
        <v>2121</v>
      </c>
      <c r="C321">
        <v>1720</v>
      </c>
      <c r="D321">
        <v>2013</v>
      </c>
      <c r="E321" t="s">
        <v>1128</v>
      </c>
      <c r="F321" s="8">
        <v>42089</v>
      </c>
      <c r="G321" s="1">
        <v>0.44513888888888892</v>
      </c>
      <c r="H321">
        <v>62405</v>
      </c>
      <c r="I321" s="8">
        <v>42089</v>
      </c>
      <c r="J321" s="1">
        <v>0.66666666666666663</v>
      </c>
      <c r="K321">
        <v>62405</v>
      </c>
      <c r="L321">
        <v>1</v>
      </c>
      <c r="M321" t="s">
        <v>2717</v>
      </c>
      <c r="O321" t="s">
        <v>15</v>
      </c>
      <c r="P321" t="s">
        <v>525</v>
      </c>
      <c r="Q321">
        <v>33672410199</v>
      </c>
      <c r="R321" t="s">
        <v>526</v>
      </c>
      <c r="S321" t="s">
        <v>5</v>
      </c>
      <c r="U321">
        <v>3300</v>
      </c>
      <c r="V321" t="s">
        <v>6</v>
      </c>
      <c r="W321" t="s">
        <v>7</v>
      </c>
      <c r="X321">
        <v>376</v>
      </c>
      <c r="Y321">
        <v>4468100</v>
      </c>
      <c r="Z321" t="s">
        <v>527</v>
      </c>
      <c r="AA321">
        <v>9</v>
      </c>
      <c r="AB321">
        <v>42727</v>
      </c>
      <c r="AC321">
        <v>149545</v>
      </c>
      <c r="AD321">
        <v>0</v>
      </c>
      <c r="AE321">
        <v>350</v>
      </c>
      <c r="AF321">
        <v>209482</v>
      </c>
      <c r="AG321">
        <v>112783</v>
      </c>
      <c r="AH321" t="s">
        <v>1213</v>
      </c>
      <c r="AI321" t="s">
        <v>101</v>
      </c>
    </row>
    <row r="322" spans="1:35" hidden="1" x14ac:dyDescent="0.25">
      <c r="A322">
        <v>21208</v>
      </c>
      <c r="B322" t="s">
        <v>1740</v>
      </c>
      <c r="C322" t="s">
        <v>1741</v>
      </c>
      <c r="D322">
        <v>2013</v>
      </c>
      <c r="E322" t="s">
        <v>1128</v>
      </c>
      <c r="F322" s="8">
        <v>42094</v>
      </c>
      <c r="G322" s="1">
        <v>0.33333333333333331</v>
      </c>
      <c r="H322">
        <v>83475</v>
      </c>
      <c r="I322" s="8">
        <v>42094</v>
      </c>
      <c r="J322" s="1">
        <v>0.39583333333333331</v>
      </c>
      <c r="K322">
        <v>83475</v>
      </c>
      <c r="L322">
        <v>1</v>
      </c>
      <c r="M322" t="s">
        <v>2699</v>
      </c>
      <c r="O322" t="s">
        <v>2</v>
      </c>
      <c r="P322" t="s">
        <v>1743</v>
      </c>
      <c r="Q322">
        <v>27138265361</v>
      </c>
      <c r="R322" t="s">
        <v>1744</v>
      </c>
      <c r="S322" t="s">
        <v>5</v>
      </c>
      <c r="U322">
        <v>3300</v>
      </c>
      <c r="V322" t="s">
        <v>6</v>
      </c>
      <c r="W322" t="s">
        <v>7</v>
      </c>
      <c r="X322">
        <v>376</v>
      </c>
      <c r="Y322">
        <v>154652366</v>
      </c>
      <c r="AA322">
        <v>9</v>
      </c>
      <c r="AB322">
        <v>42727</v>
      </c>
      <c r="AC322">
        <v>42727</v>
      </c>
      <c r="AD322">
        <v>0</v>
      </c>
      <c r="AE322">
        <v>100</v>
      </c>
      <c r="AF322">
        <v>494155</v>
      </c>
      <c r="AG322">
        <v>0</v>
      </c>
      <c r="AH322" t="s">
        <v>1213</v>
      </c>
      <c r="AI322" t="s">
        <v>1722</v>
      </c>
    </row>
    <row r="323" spans="1:35" x14ac:dyDescent="0.25">
      <c r="A323">
        <v>21693</v>
      </c>
      <c r="B323" t="s">
        <v>1498</v>
      </c>
      <c r="C323" t="s">
        <v>1147</v>
      </c>
      <c r="D323">
        <v>2013</v>
      </c>
      <c r="E323" t="s">
        <v>1128</v>
      </c>
      <c r="F323" s="8">
        <v>42167</v>
      </c>
      <c r="G323" s="1">
        <v>0.375</v>
      </c>
      <c r="H323">
        <v>56170</v>
      </c>
      <c r="I323" s="8">
        <v>42167</v>
      </c>
      <c r="J323" s="1">
        <v>0.66666666666666663</v>
      </c>
      <c r="K323">
        <v>56170</v>
      </c>
      <c r="L323">
        <v>1</v>
      </c>
      <c r="M323" t="s">
        <v>91</v>
      </c>
      <c r="O323" t="s">
        <v>15</v>
      </c>
      <c r="P323" t="s">
        <v>92</v>
      </c>
      <c r="Q323">
        <v>20074860878</v>
      </c>
      <c r="R323" t="s">
        <v>93</v>
      </c>
      <c r="S323" t="s">
        <v>5</v>
      </c>
      <c r="U323">
        <v>3300</v>
      </c>
      <c r="V323" t="s">
        <v>6</v>
      </c>
      <c r="W323" t="s">
        <v>7</v>
      </c>
      <c r="X323">
        <v>376</v>
      </c>
      <c r="Y323">
        <v>4454100</v>
      </c>
      <c r="AA323">
        <v>9</v>
      </c>
      <c r="AB323">
        <v>48471</v>
      </c>
      <c r="AC323">
        <v>48471</v>
      </c>
      <c r="AD323">
        <v>0</v>
      </c>
      <c r="AE323">
        <v>100</v>
      </c>
      <c r="AF323">
        <v>0</v>
      </c>
      <c r="AG323">
        <v>0</v>
      </c>
      <c r="AH323" t="s">
        <v>1213</v>
      </c>
      <c r="AI323" t="s">
        <v>10</v>
      </c>
    </row>
    <row r="324" spans="1:35" hidden="1" x14ac:dyDescent="0.25">
      <c r="A324">
        <v>21867</v>
      </c>
      <c r="B324" t="s">
        <v>2007</v>
      </c>
      <c r="C324" t="s">
        <v>1777</v>
      </c>
      <c r="D324">
        <v>2013</v>
      </c>
      <c r="E324" t="s">
        <v>1128</v>
      </c>
      <c r="F324" s="8">
        <v>42192</v>
      </c>
      <c r="G324" s="1">
        <v>0.41666666666666669</v>
      </c>
      <c r="H324">
        <v>77844</v>
      </c>
      <c r="I324" s="8">
        <v>42192</v>
      </c>
      <c r="J324" s="1">
        <v>0.73958333333333337</v>
      </c>
      <c r="K324">
        <v>77844</v>
      </c>
      <c r="L324">
        <v>1</v>
      </c>
      <c r="M324" t="s">
        <v>2142</v>
      </c>
      <c r="O324" t="s">
        <v>15</v>
      </c>
      <c r="P324" t="s">
        <v>2008</v>
      </c>
      <c r="Q324">
        <v>20392280244</v>
      </c>
      <c r="R324" t="s">
        <v>2009</v>
      </c>
      <c r="S324" t="s">
        <v>5</v>
      </c>
      <c r="U324">
        <v>3300</v>
      </c>
      <c r="V324" t="s">
        <v>6</v>
      </c>
      <c r="W324" t="s">
        <v>7</v>
      </c>
      <c r="X324">
        <v>376</v>
      </c>
      <c r="Y324">
        <v>154634606</v>
      </c>
      <c r="AA324">
        <v>9</v>
      </c>
      <c r="AB324">
        <v>42727</v>
      </c>
      <c r="AC324">
        <v>68363</v>
      </c>
      <c r="AD324">
        <v>0</v>
      </c>
      <c r="AE324">
        <v>160</v>
      </c>
      <c r="AF324">
        <v>163351</v>
      </c>
      <c r="AG324">
        <v>0</v>
      </c>
      <c r="AH324" t="s">
        <v>1213</v>
      </c>
      <c r="AI324" t="s">
        <v>1722</v>
      </c>
    </row>
    <row r="325" spans="1:35" x14ac:dyDescent="0.25">
      <c r="A325">
        <v>21921</v>
      </c>
      <c r="B325" t="s">
        <v>1220</v>
      </c>
      <c r="C325" t="s">
        <v>1130</v>
      </c>
      <c r="D325">
        <v>2000</v>
      </c>
      <c r="E325" t="s">
        <v>1128</v>
      </c>
      <c r="F325" s="8">
        <v>42200</v>
      </c>
      <c r="G325" s="1">
        <v>0.33333333333333331</v>
      </c>
      <c r="H325">
        <v>197335</v>
      </c>
      <c r="I325" s="8">
        <v>42200</v>
      </c>
      <c r="J325" s="1">
        <v>0.5</v>
      </c>
      <c r="K325">
        <v>197335</v>
      </c>
      <c r="L325">
        <v>1</v>
      </c>
      <c r="M325" t="s">
        <v>1073</v>
      </c>
      <c r="O325" t="s">
        <v>15</v>
      </c>
      <c r="P325" t="s">
        <v>1074</v>
      </c>
      <c r="Q325">
        <v>30707912533</v>
      </c>
      <c r="R325" t="s">
        <v>1075</v>
      </c>
      <c r="S325" t="s">
        <v>5</v>
      </c>
      <c r="U325">
        <v>3300</v>
      </c>
      <c r="V325" t="s">
        <v>6</v>
      </c>
      <c r="W325" t="s">
        <v>7</v>
      </c>
      <c r="X325">
        <v>376</v>
      </c>
      <c r="Y325">
        <v>154100524</v>
      </c>
      <c r="Z325" t="s">
        <v>1076</v>
      </c>
      <c r="AA325">
        <v>9</v>
      </c>
      <c r="AB325">
        <v>48471</v>
      </c>
      <c r="AC325">
        <v>24236</v>
      </c>
      <c r="AD325">
        <v>0</v>
      </c>
      <c r="AE325">
        <v>50</v>
      </c>
      <c r="AF325">
        <v>281969</v>
      </c>
      <c r="AG325">
        <v>0</v>
      </c>
      <c r="AH325" t="s">
        <v>1213</v>
      </c>
      <c r="AI325" t="s">
        <v>10</v>
      </c>
    </row>
    <row r="326" spans="1:35" hidden="1" x14ac:dyDescent="0.25">
      <c r="A326">
        <v>21222</v>
      </c>
      <c r="B326" t="s">
        <v>2176</v>
      </c>
      <c r="C326" t="s">
        <v>1859</v>
      </c>
      <c r="D326">
        <v>2013</v>
      </c>
      <c r="E326" t="s">
        <v>1128</v>
      </c>
      <c r="F326" s="8">
        <v>42095</v>
      </c>
      <c r="G326" s="1">
        <v>0.5</v>
      </c>
      <c r="H326">
        <v>23013</v>
      </c>
      <c r="I326" s="8">
        <v>42095</v>
      </c>
      <c r="J326" s="1">
        <v>0.67361111111111116</v>
      </c>
      <c r="K326">
        <v>23013</v>
      </c>
      <c r="L326">
        <v>1</v>
      </c>
      <c r="M326" t="s">
        <v>3296</v>
      </c>
      <c r="O326" t="s">
        <v>15</v>
      </c>
      <c r="P326" t="s">
        <v>2180</v>
      </c>
      <c r="Q326">
        <v>30672367618</v>
      </c>
      <c r="R326" t="s">
        <v>2181</v>
      </c>
      <c r="S326" t="s">
        <v>5</v>
      </c>
      <c r="U326">
        <v>3300</v>
      </c>
      <c r="V326" t="s">
        <v>6</v>
      </c>
      <c r="W326" t="s">
        <v>7</v>
      </c>
      <c r="X326">
        <v>376</v>
      </c>
      <c r="Y326">
        <v>154109196</v>
      </c>
      <c r="AA326">
        <v>9</v>
      </c>
      <c r="AB326">
        <v>42727</v>
      </c>
      <c r="AC326">
        <v>0</v>
      </c>
      <c r="AD326">
        <v>0</v>
      </c>
      <c r="AE326">
        <v>0</v>
      </c>
      <c r="AF326">
        <v>0</v>
      </c>
      <c r="AG326">
        <v>0</v>
      </c>
      <c r="AH326" t="s">
        <v>1213</v>
      </c>
      <c r="AI326" t="s">
        <v>101</v>
      </c>
    </row>
    <row r="327" spans="1:35" hidden="1" x14ac:dyDescent="0.25">
      <c r="A327">
        <v>21841</v>
      </c>
      <c r="B327" t="s">
        <v>2176</v>
      </c>
      <c r="C327" t="s">
        <v>1859</v>
      </c>
      <c r="D327">
        <v>2013</v>
      </c>
      <c r="E327" t="s">
        <v>1128</v>
      </c>
      <c r="F327" s="8">
        <v>42188</v>
      </c>
      <c r="G327" s="1">
        <v>0.35416666666666669</v>
      </c>
      <c r="H327">
        <v>23013</v>
      </c>
      <c r="I327" s="8">
        <v>42188</v>
      </c>
      <c r="J327" s="1">
        <v>0.54166666666666663</v>
      </c>
      <c r="K327">
        <v>23013</v>
      </c>
      <c r="L327">
        <v>1</v>
      </c>
      <c r="M327" t="s">
        <v>3297</v>
      </c>
      <c r="N327" t="s">
        <v>3298</v>
      </c>
      <c r="O327" t="s">
        <v>3299</v>
      </c>
      <c r="P327" t="s">
        <v>2180</v>
      </c>
      <c r="Q327">
        <v>30672367618</v>
      </c>
      <c r="R327" t="s">
        <v>2181</v>
      </c>
      <c r="S327" t="s">
        <v>5</v>
      </c>
      <c r="U327">
        <v>3300</v>
      </c>
      <c r="V327" t="s">
        <v>6</v>
      </c>
      <c r="W327" t="s">
        <v>7</v>
      </c>
      <c r="X327">
        <v>376</v>
      </c>
      <c r="Y327">
        <v>154109196</v>
      </c>
      <c r="AA327">
        <v>9</v>
      </c>
      <c r="AB327">
        <v>42727</v>
      </c>
      <c r="AC327">
        <v>209362</v>
      </c>
      <c r="AD327">
        <v>0</v>
      </c>
      <c r="AE327">
        <v>490</v>
      </c>
      <c r="AF327">
        <v>1057289</v>
      </c>
      <c r="AG327">
        <v>121845</v>
      </c>
      <c r="AH327" t="s">
        <v>1213</v>
      </c>
      <c r="AI327" t="s">
        <v>101</v>
      </c>
    </row>
    <row r="328" spans="1:35" hidden="1" x14ac:dyDescent="0.25">
      <c r="A328">
        <v>21772</v>
      </c>
      <c r="B328" t="s">
        <v>2224</v>
      </c>
      <c r="C328">
        <v>1720</v>
      </c>
      <c r="D328">
        <v>2013</v>
      </c>
      <c r="E328" t="s">
        <v>1128</v>
      </c>
      <c r="F328" s="8">
        <v>42181</v>
      </c>
      <c r="G328" s="1">
        <v>0.33333333333333331</v>
      </c>
      <c r="H328">
        <v>31010</v>
      </c>
      <c r="I328" s="8">
        <v>42180</v>
      </c>
      <c r="J328" s="1">
        <v>0.66666666666666663</v>
      </c>
      <c r="K328">
        <v>31010</v>
      </c>
      <c r="L328">
        <v>1</v>
      </c>
      <c r="M328" t="s">
        <v>2225</v>
      </c>
      <c r="O328" t="s">
        <v>15</v>
      </c>
      <c r="P328" t="s">
        <v>2226</v>
      </c>
      <c r="Q328">
        <v>30672396308</v>
      </c>
      <c r="R328" t="s">
        <v>2227</v>
      </c>
      <c r="S328" t="s">
        <v>5</v>
      </c>
      <c r="U328">
        <v>3300</v>
      </c>
      <c r="V328" t="s">
        <v>6</v>
      </c>
      <c r="W328" t="s">
        <v>7</v>
      </c>
      <c r="X328">
        <v>376</v>
      </c>
      <c r="Y328">
        <v>44428914</v>
      </c>
      <c r="Z328" t="s">
        <v>2228</v>
      </c>
      <c r="AA328">
        <v>9</v>
      </c>
      <c r="AB328">
        <v>42727</v>
      </c>
      <c r="AC328">
        <v>123908</v>
      </c>
      <c r="AD328">
        <v>0</v>
      </c>
      <c r="AE328">
        <v>290</v>
      </c>
      <c r="AF328">
        <v>196342</v>
      </c>
      <c r="AG328">
        <v>121845</v>
      </c>
      <c r="AH328" t="s">
        <v>1213</v>
      </c>
      <c r="AI328" t="s">
        <v>1841</v>
      </c>
    </row>
    <row r="329" spans="1:35" hidden="1" x14ac:dyDescent="0.25">
      <c r="A329">
        <v>21473</v>
      </c>
      <c r="B329" t="s">
        <v>2176</v>
      </c>
      <c r="C329" t="s">
        <v>1859</v>
      </c>
      <c r="D329">
        <v>2013</v>
      </c>
      <c r="E329" t="s">
        <v>1128</v>
      </c>
      <c r="F329" s="8">
        <v>42135</v>
      </c>
      <c r="G329" s="1">
        <v>0.58333333333333337</v>
      </c>
      <c r="H329">
        <v>23013</v>
      </c>
      <c r="I329" s="8">
        <v>42135</v>
      </c>
      <c r="J329" s="1">
        <v>0.75</v>
      </c>
      <c r="K329">
        <v>23013</v>
      </c>
      <c r="L329">
        <v>1</v>
      </c>
      <c r="M329" t="s">
        <v>2502</v>
      </c>
      <c r="O329" t="s">
        <v>15</v>
      </c>
      <c r="P329" t="s">
        <v>2180</v>
      </c>
      <c r="Q329">
        <v>30672367618</v>
      </c>
      <c r="R329" t="s">
        <v>2181</v>
      </c>
      <c r="S329" t="s">
        <v>5</v>
      </c>
      <c r="U329">
        <v>3300</v>
      </c>
      <c r="V329" t="s">
        <v>6</v>
      </c>
      <c r="W329" t="s">
        <v>7</v>
      </c>
      <c r="X329">
        <v>376</v>
      </c>
      <c r="Y329">
        <v>154109196</v>
      </c>
      <c r="AA329">
        <v>9</v>
      </c>
      <c r="AB329">
        <v>42727</v>
      </c>
      <c r="AC329">
        <v>25636</v>
      </c>
      <c r="AD329">
        <v>0</v>
      </c>
      <c r="AE329">
        <v>60</v>
      </c>
      <c r="AF329">
        <v>574445</v>
      </c>
      <c r="AG329">
        <v>0</v>
      </c>
      <c r="AH329" t="s">
        <v>1213</v>
      </c>
      <c r="AI329" t="s">
        <v>101</v>
      </c>
    </row>
    <row r="330" spans="1:35" hidden="1" x14ac:dyDescent="0.25">
      <c r="A330">
        <v>21662</v>
      </c>
      <c r="B330" t="s">
        <v>2229</v>
      </c>
      <c r="C330">
        <v>710</v>
      </c>
      <c r="D330">
        <v>2013</v>
      </c>
      <c r="E330" t="s">
        <v>1128</v>
      </c>
      <c r="F330" s="8">
        <v>42164</v>
      </c>
      <c r="G330" s="1">
        <v>0.34375</v>
      </c>
      <c r="H330">
        <v>40152</v>
      </c>
      <c r="I330" s="8">
        <v>42164</v>
      </c>
      <c r="J330" s="1">
        <v>0.72916666666666663</v>
      </c>
      <c r="K330">
        <v>40152</v>
      </c>
      <c r="L330">
        <v>1</v>
      </c>
      <c r="M330" t="s">
        <v>2316</v>
      </c>
      <c r="O330" t="s">
        <v>15</v>
      </c>
      <c r="P330" t="s">
        <v>2231</v>
      </c>
      <c r="Q330">
        <v>20133360205</v>
      </c>
      <c r="R330" t="s">
        <v>2232</v>
      </c>
      <c r="S330" t="s">
        <v>5</v>
      </c>
      <c r="U330">
        <v>3300</v>
      </c>
      <c r="V330" t="s">
        <v>6</v>
      </c>
      <c r="W330" t="s">
        <v>7</v>
      </c>
      <c r="X330">
        <v>376</v>
      </c>
      <c r="Y330">
        <v>4456561</v>
      </c>
      <c r="AA330">
        <v>9</v>
      </c>
      <c r="AB330">
        <v>42727</v>
      </c>
      <c r="AC330">
        <v>153817</v>
      </c>
      <c r="AD330">
        <v>0</v>
      </c>
      <c r="AE330">
        <v>360</v>
      </c>
      <c r="AF330">
        <v>1119534</v>
      </c>
      <c r="AG330">
        <v>98544</v>
      </c>
      <c r="AH330" t="s">
        <v>1213</v>
      </c>
      <c r="AI330" t="s">
        <v>101</v>
      </c>
    </row>
    <row r="331" spans="1:35" hidden="1" x14ac:dyDescent="0.25">
      <c r="A331">
        <v>21507</v>
      </c>
      <c r="B331" t="s">
        <v>2007</v>
      </c>
      <c r="C331" t="s">
        <v>1777</v>
      </c>
      <c r="D331">
        <v>2013</v>
      </c>
      <c r="E331" t="s">
        <v>1128</v>
      </c>
      <c r="F331" s="8">
        <v>42142</v>
      </c>
      <c r="G331" s="1">
        <v>0.41666666666666669</v>
      </c>
      <c r="H331">
        <v>77844</v>
      </c>
      <c r="I331" s="8">
        <v>42142</v>
      </c>
      <c r="J331" s="1">
        <v>0.54166666666666663</v>
      </c>
      <c r="K331">
        <v>77844</v>
      </c>
      <c r="L331">
        <v>1</v>
      </c>
      <c r="M331" t="s">
        <v>76</v>
      </c>
      <c r="O331" t="s">
        <v>15</v>
      </c>
      <c r="P331" t="s">
        <v>2008</v>
      </c>
      <c r="Q331">
        <v>20392280244</v>
      </c>
      <c r="R331" t="s">
        <v>2009</v>
      </c>
      <c r="S331" t="s">
        <v>5</v>
      </c>
      <c r="U331">
        <v>3300</v>
      </c>
      <c r="V331" t="s">
        <v>6</v>
      </c>
      <c r="W331" t="s">
        <v>7</v>
      </c>
      <c r="X331">
        <v>376</v>
      </c>
      <c r="Y331">
        <v>154634606</v>
      </c>
      <c r="AA331">
        <v>9</v>
      </c>
      <c r="AB331">
        <v>42727</v>
      </c>
      <c r="AC331">
        <v>85454</v>
      </c>
      <c r="AD331">
        <v>0</v>
      </c>
      <c r="AE331">
        <v>200</v>
      </c>
      <c r="AF331">
        <v>395661</v>
      </c>
      <c r="AG331">
        <v>0</v>
      </c>
      <c r="AH331" t="s">
        <v>1213</v>
      </c>
      <c r="AI331" t="s">
        <v>1722</v>
      </c>
    </row>
    <row r="332" spans="1:35" hidden="1" x14ac:dyDescent="0.25">
      <c r="A332">
        <v>21291</v>
      </c>
      <c r="B332" t="s">
        <v>2612</v>
      </c>
      <c r="C332" t="s">
        <v>2101</v>
      </c>
      <c r="D332">
        <v>2013</v>
      </c>
      <c r="E332" t="s">
        <v>1128</v>
      </c>
      <c r="F332" s="8">
        <v>42108</v>
      </c>
      <c r="G332" s="1">
        <v>0.35416666666666669</v>
      </c>
      <c r="H332">
        <v>46610</v>
      </c>
      <c r="I332" s="8">
        <v>42108</v>
      </c>
      <c r="J332" s="1">
        <v>0.45833333333333331</v>
      </c>
      <c r="K332">
        <v>46610</v>
      </c>
      <c r="L332">
        <v>1</v>
      </c>
      <c r="M332" t="s">
        <v>76</v>
      </c>
      <c r="O332" t="s">
        <v>2</v>
      </c>
      <c r="P332" t="s">
        <v>2613</v>
      </c>
      <c r="Q332">
        <v>24102671313</v>
      </c>
      <c r="R332" t="s">
        <v>2614</v>
      </c>
      <c r="S332" t="s">
        <v>5</v>
      </c>
      <c r="U332">
        <v>3300</v>
      </c>
      <c r="V332" t="s">
        <v>6</v>
      </c>
      <c r="W332" t="s">
        <v>7</v>
      </c>
      <c r="X332">
        <v>376</v>
      </c>
      <c r="Y332">
        <v>4476568</v>
      </c>
      <c r="AA332">
        <v>9</v>
      </c>
      <c r="AB332">
        <v>42727</v>
      </c>
      <c r="AC332">
        <v>85454</v>
      </c>
      <c r="AD332">
        <v>0</v>
      </c>
      <c r="AE332">
        <v>200</v>
      </c>
      <c r="AF332">
        <v>236062</v>
      </c>
      <c r="AG332">
        <v>141456</v>
      </c>
      <c r="AH332" t="s">
        <v>1213</v>
      </c>
      <c r="AI332" t="s">
        <v>1722</v>
      </c>
    </row>
    <row r="333" spans="1:35" hidden="1" x14ac:dyDescent="0.25">
      <c r="A333">
        <v>21767</v>
      </c>
      <c r="B333" t="s">
        <v>2229</v>
      </c>
      <c r="C333">
        <v>710</v>
      </c>
      <c r="D333">
        <v>2013</v>
      </c>
      <c r="E333" t="s">
        <v>1128</v>
      </c>
      <c r="F333" s="8">
        <v>42179</v>
      </c>
      <c r="G333" s="1">
        <v>0.39583333333333331</v>
      </c>
      <c r="H333">
        <v>40152</v>
      </c>
      <c r="I333" s="8">
        <v>42180</v>
      </c>
      <c r="J333" s="1">
        <v>0.75</v>
      </c>
      <c r="K333">
        <v>40152</v>
      </c>
      <c r="L333">
        <v>1</v>
      </c>
      <c r="M333" t="s">
        <v>2230</v>
      </c>
      <c r="O333" t="s">
        <v>15</v>
      </c>
      <c r="P333" t="s">
        <v>2231</v>
      </c>
      <c r="Q333">
        <v>20133360205</v>
      </c>
      <c r="R333" t="s">
        <v>2232</v>
      </c>
      <c r="S333" t="s">
        <v>5</v>
      </c>
      <c r="U333">
        <v>3300</v>
      </c>
      <c r="V333" t="s">
        <v>6</v>
      </c>
      <c r="W333" t="s">
        <v>7</v>
      </c>
      <c r="X333">
        <v>376</v>
      </c>
      <c r="Y333">
        <v>4456561</v>
      </c>
      <c r="AA333">
        <v>9</v>
      </c>
      <c r="AB333">
        <v>42727</v>
      </c>
      <c r="AC333">
        <v>98272</v>
      </c>
      <c r="AD333">
        <v>0</v>
      </c>
      <c r="AE333">
        <v>230</v>
      </c>
      <c r="AF333">
        <v>639080</v>
      </c>
      <c r="AG333">
        <v>0</v>
      </c>
      <c r="AH333" t="s">
        <v>1213</v>
      </c>
      <c r="AI333" t="s">
        <v>101</v>
      </c>
    </row>
    <row r="334" spans="1:35" hidden="1" x14ac:dyDescent="0.25">
      <c r="A334">
        <v>21877</v>
      </c>
      <c r="B334" t="s">
        <v>3227</v>
      </c>
      <c r="C334" t="s">
        <v>1975</v>
      </c>
      <c r="D334">
        <v>2012</v>
      </c>
      <c r="E334" t="s">
        <v>1128</v>
      </c>
      <c r="F334" s="8">
        <v>42193</v>
      </c>
      <c r="G334" s="1">
        <v>0.4055555555555555</v>
      </c>
      <c r="H334">
        <v>330339</v>
      </c>
      <c r="I334" s="8">
        <v>42193</v>
      </c>
      <c r="J334" s="1">
        <v>0.5</v>
      </c>
      <c r="K334">
        <v>330339</v>
      </c>
      <c r="L334">
        <v>1</v>
      </c>
      <c r="M334" t="s">
        <v>3300</v>
      </c>
      <c r="O334" t="s">
        <v>15</v>
      </c>
      <c r="P334" t="s">
        <v>223</v>
      </c>
      <c r="Q334">
        <v>30710868928</v>
      </c>
      <c r="R334" t="s">
        <v>224</v>
      </c>
      <c r="S334" t="s">
        <v>5</v>
      </c>
      <c r="U334">
        <v>3300</v>
      </c>
      <c r="V334" t="s">
        <v>6</v>
      </c>
      <c r="W334" t="s">
        <v>7</v>
      </c>
      <c r="X334">
        <v>376</v>
      </c>
      <c r="Y334">
        <v>154685711</v>
      </c>
      <c r="AA334">
        <v>9</v>
      </c>
      <c r="AB334">
        <v>42727</v>
      </c>
      <c r="AC334">
        <v>162363</v>
      </c>
      <c r="AD334">
        <v>0</v>
      </c>
      <c r="AE334">
        <v>380</v>
      </c>
      <c r="AF334">
        <v>494808</v>
      </c>
      <c r="AG334">
        <v>0</v>
      </c>
      <c r="AH334" t="s">
        <v>1213</v>
      </c>
      <c r="AI334" t="s">
        <v>1722</v>
      </c>
    </row>
    <row r="335" spans="1:35" hidden="1" x14ac:dyDescent="0.25">
      <c r="A335">
        <v>21093</v>
      </c>
      <c r="B335" t="s">
        <v>2292</v>
      </c>
      <c r="C335" t="s">
        <v>1777</v>
      </c>
      <c r="D335">
        <v>2012</v>
      </c>
      <c r="E335" t="s">
        <v>1128</v>
      </c>
      <c r="F335" s="8">
        <v>42075</v>
      </c>
      <c r="G335" s="1">
        <v>0.33333333333333331</v>
      </c>
      <c r="H335">
        <v>134952</v>
      </c>
      <c r="I335" s="8">
        <v>42076</v>
      </c>
      <c r="J335" s="1">
        <v>0.75</v>
      </c>
      <c r="K335">
        <v>134952</v>
      </c>
      <c r="L335">
        <v>1</v>
      </c>
      <c r="M335" t="s">
        <v>3301</v>
      </c>
      <c r="N335" t="s">
        <v>3302</v>
      </c>
      <c r="O335" t="s">
        <v>15</v>
      </c>
      <c r="P335" t="s">
        <v>2294</v>
      </c>
      <c r="Q335">
        <v>20102148674</v>
      </c>
      <c r="R335" t="s">
        <v>2295</v>
      </c>
      <c r="S335" t="s">
        <v>1572</v>
      </c>
      <c r="T335" t="s">
        <v>3120</v>
      </c>
      <c r="U335">
        <v>3302</v>
      </c>
      <c r="V335" t="s">
        <v>88</v>
      </c>
      <c r="W335" t="s">
        <v>7</v>
      </c>
      <c r="X335">
        <v>3786</v>
      </c>
      <c r="Y335">
        <v>15616052</v>
      </c>
      <c r="AA335">
        <v>9</v>
      </c>
      <c r="AB335">
        <v>42727</v>
      </c>
      <c r="AC335">
        <v>324725</v>
      </c>
      <c r="AD335">
        <v>0</v>
      </c>
      <c r="AE335">
        <v>760</v>
      </c>
      <c r="AF335">
        <v>365776</v>
      </c>
      <c r="AG335">
        <v>141456</v>
      </c>
      <c r="AH335" t="s">
        <v>1213</v>
      </c>
      <c r="AI335" t="s">
        <v>1722</v>
      </c>
    </row>
    <row r="336" spans="1:35" hidden="1" x14ac:dyDescent="0.25">
      <c r="A336">
        <v>21524</v>
      </c>
      <c r="B336" t="s">
        <v>2292</v>
      </c>
      <c r="C336" t="s">
        <v>1777</v>
      </c>
      <c r="D336">
        <v>2012</v>
      </c>
      <c r="E336" t="s">
        <v>1128</v>
      </c>
      <c r="F336" s="8">
        <v>42144</v>
      </c>
      <c r="G336" s="1">
        <v>0.33333333333333331</v>
      </c>
      <c r="H336">
        <v>134952</v>
      </c>
      <c r="I336" s="8">
        <v>42144</v>
      </c>
      <c r="J336" s="1">
        <v>0.54166666666666663</v>
      </c>
      <c r="K336">
        <v>134952</v>
      </c>
      <c r="L336">
        <v>1</v>
      </c>
      <c r="M336" t="s">
        <v>3303</v>
      </c>
      <c r="O336" t="s">
        <v>15</v>
      </c>
      <c r="P336" t="s">
        <v>2294</v>
      </c>
      <c r="Q336">
        <v>20102148674</v>
      </c>
      <c r="R336" t="s">
        <v>2295</v>
      </c>
      <c r="S336" t="s">
        <v>1572</v>
      </c>
      <c r="T336" t="s">
        <v>3120</v>
      </c>
      <c r="U336">
        <v>3302</v>
      </c>
      <c r="V336" t="s">
        <v>88</v>
      </c>
      <c r="W336" t="s">
        <v>7</v>
      </c>
      <c r="X336">
        <v>3786</v>
      </c>
      <c r="Y336">
        <v>15616052</v>
      </c>
      <c r="AA336">
        <v>9</v>
      </c>
      <c r="AB336">
        <v>42727</v>
      </c>
      <c r="AC336">
        <v>111090</v>
      </c>
      <c r="AD336">
        <v>0</v>
      </c>
      <c r="AE336">
        <v>260</v>
      </c>
      <c r="AF336">
        <v>401038</v>
      </c>
      <c r="AG336">
        <v>0</v>
      </c>
      <c r="AH336" t="s">
        <v>1213</v>
      </c>
      <c r="AI336" t="s">
        <v>1722</v>
      </c>
    </row>
    <row r="337" spans="1:35" x14ac:dyDescent="0.25">
      <c r="A337">
        <v>21562</v>
      </c>
      <c r="B337" t="s">
        <v>1612</v>
      </c>
      <c r="C337" t="s">
        <v>1162</v>
      </c>
      <c r="D337">
        <v>2012</v>
      </c>
      <c r="E337" t="s">
        <v>1128</v>
      </c>
      <c r="F337" s="8">
        <v>42151</v>
      </c>
      <c r="G337" s="1">
        <v>0.38194444444444442</v>
      </c>
      <c r="H337">
        <v>68032</v>
      </c>
      <c r="I337" s="8">
        <v>42151</v>
      </c>
      <c r="J337" s="1">
        <v>0.53125</v>
      </c>
      <c r="K337">
        <v>68032</v>
      </c>
      <c r="L337">
        <v>1</v>
      </c>
      <c r="M337" t="s">
        <v>346</v>
      </c>
      <c r="O337" t="s">
        <v>15</v>
      </c>
      <c r="P337" t="s">
        <v>916</v>
      </c>
      <c r="Q337">
        <v>30645622169</v>
      </c>
      <c r="R337" t="s">
        <v>917</v>
      </c>
      <c r="S337" t="s">
        <v>1572</v>
      </c>
      <c r="T337" t="s">
        <v>3120</v>
      </c>
      <c r="U337">
        <v>3302</v>
      </c>
      <c r="V337" t="s">
        <v>88</v>
      </c>
      <c r="W337" t="s">
        <v>7</v>
      </c>
      <c r="X337">
        <v>3786</v>
      </c>
      <c r="Y337">
        <v>420349</v>
      </c>
      <c r="AA337">
        <v>9</v>
      </c>
      <c r="AB337">
        <v>48471</v>
      </c>
      <c r="AC337">
        <v>159954</v>
      </c>
      <c r="AD337">
        <v>0</v>
      </c>
      <c r="AE337">
        <v>330</v>
      </c>
      <c r="AF337">
        <v>581428</v>
      </c>
      <c r="AG337">
        <v>0</v>
      </c>
      <c r="AH337" t="s">
        <v>1213</v>
      </c>
      <c r="AI337" t="s">
        <v>10</v>
      </c>
    </row>
    <row r="338" spans="1:35" hidden="1" x14ac:dyDescent="0.25">
      <c r="A338">
        <v>21590</v>
      </c>
      <c r="B338" t="s">
        <v>2387</v>
      </c>
      <c r="C338" t="s">
        <v>1770</v>
      </c>
      <c r="D338">
        <v>2012</v>
      </c>
      <c r="E338" t="s">
        <v>1128</v>
      </c>
      <c r="F338" s="8">
        <v>42153</v>
      </c>
      <c r="G338" s="1">
        <v>0.58333333333333337</v>
      </c>
      <c r="H338">
        <v>60859</v>
      </c>
      <c r="I338" s="8">
        <v>42153</v>
      </c>
      <c r="J338" s="1">
        <v>0.74305555555555547</v>
      </c>
      <c r="K338">
        <v>60859</v>
      </c>
      <c r="L338">
        <v>1</v>
      </c>
      <c r="M338" t="s">
        <v>2388</v>
      </c>
      <c r="O338" t="s">
        <v>15</v>
      </c>
      <c r="P338" t="s">
        <v>2294</v>
      </c>
      <c r="Q338">
        <v>20102148674</v>
      </c>
      <c r="R338" t="s">
        <v>2295</v>
      </c>
      <c r="S338" t="s">
        <v>1572</v>
      </c>
      <c r="T338" t="s">
        <v>3120</v>
      </c>
      <c r="U338">
        <v>3302</v>
      </c>
      <c r="V338" t="s">
        <v>88</v>
      </c>
      <c r="W338" t="s">
        <v>7</v>
      </c>
      <c r="X338">
        <v>3786</v>
      </c>
      <c r="Y338">
        <v>15616052</v>
      </c>
      <c r="AA338">
        <v>9</v>
      </c>
      <c r="AB338">
        <v>42727</v>
      </c>
      <c r="AC338">
        <v>119636</v>
      </c>
      <c r="AD338">
        <v>0</v>
      </c>
      <c r="AE338">
        <v>280</v>
      </c>
      <c r="AF338">
        <v>477970</v>
      </c>
      <c r="AG338">
        <v>0</v>
      </c>
      <c r="AH338" t="s">
        <v>1213</v>
      </c>
      <c r="AI338" t="s">
        <v>1722</v>
      </c>
    </row>
    <row r="339" spans="1:35" hidden="1" x14ac:dyDescent="0.25">
      <c r="A339">
        <v>21691</v>
      </c>
      <c r="B339" t="s">
        <v>2292</v>
      </c>
      <c r="C339" t="s">
        <v>1777</v>
      </c>
      <c r="D339">
        <v>2012</v>
      </c>
      <c r="E339" t="s">
        <v>1128</v>
      </c>
      <c r="F339" s="8">
        <v>42167</v>
      </c>
      <c r="G339" s="1">
        <v>0.33333333333333331</v>
      </c>
      <c r="H339">
        <v>134952</v>
      </c>
      <c r="I339" s="8">
        <v>42167</v>
      </c>
      <c r="J339" s="1">
        <v>0.37986111111111115</v>
      </c>
      <c r="K339">
        <v>134952</v>
      </c>
      <c r="L339">
        <v>1</v>
      </c>
      <c r="M339" t="s">
        <v>2293</v>
      </c>
      <c r="O339" t="s">
        <v>15</v>
      </c>
      <c r="P339" t="s">
        <v>2294</v>
      </c>
      <c r="Q339">
        <v>20102148674</v>
      </c>
      <c r="R339" t="s">
        <v>2295</v>
      </c>
      <c r="S339" t="s">
        <v>1572</v>
      </c>
      <c r="T339" t="s">
        <v>3120</v>
      </c>
      <c r="U339">
        <v>3302</v>
      </c>
      <c r="V339" t="s">
        <v>88</v>
      </c>
      <c r="W339" t="s">
        <v>7</v>
      </c>
      <c r="X339">
        <v>3786</v>
      </c>
      <c r="Y339">
        <v>15616052</v>
      </c>
      <c r="AA339">
        <v>9</v>
      </c>
      <c r="AB339">
        <v>42727</v>
      </c>
      <c r="AC339">
        <v>85454</v>
      </c>
      <c r="AD339">
        <v>0</v>
      </c>
      <c r="AE339">
        <v>200</v>
      </c>
      <c r="AF339">
        <v>132565</v>
      </c>
      <c r="AG339">
        <v>0</v>
      </c>
      <c r="AH339" t="s">
        <v>1213</v>
      </c>
      <c r="AI339" t="s">
        <v>1722</v>
      </c>
    </row>
    <row r="340" spans="1:35" x14ac:dyDescent="0.25">
      <c r="A340">
        <v>21352</v>
      </c>
      <c r="B340" t="s">
        <v>1612</v>
      </c>
      <c r="C340" t="s">
        <v>1162</v>
      </c>
      <c r="D340">
        <v>2012</v>
      </c>
      <c r="E340" t="s">
        <v>1128</v>
      </c>
      <c r="F340" s="8">
        <v>42117</v>
      </c>
      <c r="G340" s="1">
        <v>0.37222222222222223</v>
      </c>
      <c r="H340">
        <v>68032</v>
      </c>
      <c r="I340" s="8">
        <v>42117</v>
      </c>
      <c r="J340" s="1">
        <v>0.5</v>
      </c>
      <c r="K340">
        <v>68032</v>
      </c>
      <c r="L340">
        <v>1</v>
      </c>
      <c r="M340" t="s">
        <v>919</v>
      </c>
      <c r="O340" t="s">
        <v>15</v>
      </c>
      <c r="P340" t="s">
        <v>916</v>
      </c>
      <c r="Q340">
        <v>30645622169</v>
      </c>
      <c r="R340" t="s">
        <v>917</v>
      </c>
      <c r="S340" t="s">
        <v>1572</v>
      </c>
      <c r="T340" t="s">
        <v>3120</v>
      </c>
      <c r="U340">
        <v>3302</v>
      </c>
      <c r="V340" t="s">
        <v>88</v>
      </c>
      <c r="W340" t="s">
        <v>7</v>
      </c>
      <c r="X340">
        <v>3786</v>
      </c>
      <c r="Y340">
        <v>420349</v>
      </c>
      <c r="AA340">
        <v>9</v>
      </c>
      <c r="AB340">
        <v>42727</v>
      </c>
      <c r="AC340">
        <v>64091</v>
      </c>
      <c r="AD340">
        <v>0</v>
      </c>
      <c r="AE340">
        <v>150</v>
      </c>
      <c r="AF340">
        <v>253368</v>
      </c>
      <c r="AG340">
        <v>0</v>
      </c>
      <c r="AH340" t="s">
        <v>1213</v>
      </c>
      <c r="AI340" t="s">
        <v>10</v>
      </c>
    </row>
    <row r="341" spans="1:35" hidden="1" x14ac:dyDescent="0.25">
      <c r="A341">
        <v>21825</v>
      </c>
      <c r="B341" t="s">
        <v>3304</v>
      </c>
      <c r="C341" t="s">
        <v>2586</v>
      </c>
      <c r="D341">
        <v>2015</v>
      </c>
      <c r="E341" t="s">
        <v>1128</v>
      </c>
      <c r="F341" s="8">
        <v>42186</v>
      </c>
      <c r="G341" s="1">
        <v>0.61111111111111105</v>
      </c>
      <c r="H341">
        <v>15</v>
      </c>
      <c r="I341" s="8">
        <v>42186</v>
      </c>
      <c r="J341" s="1">
        <v>0.65277777777777779</v>
      </c>
      <c r="K341">
        <v>15</v>
      </c>
      <c r="L341">
        <v>1</v>
      </c>
      <c r="M341" t="s">
        <v>2746</v>
      </c>
      <c r="O341" t="s">
        <v>15</v>
      </c>
      <c r="P341" t="s">
        <v>181</v>
      </c>
      <c r="Q341">
        <v>30708379456</v>
      </c>
      <c r="R341" t="s">
        <v>182</v>
      </c>
      <c r="S341" t="s">
        <v>183</v>
      </c>
      <c r="U341">
        <v>3304</v>
      </c>
      <c r="V341" t="s">
        <v>6</v>
      </c>
      <c r="W341" t="s">
        <v>7</v>
      </c>
      <c r="X341">
        <v>376</v>
      </c>
      <c r="Y341">
        <v>4481488</v>
      </c>
      <c r="AA341">
        <v>9</v>
      </c>
      <c r="AB341">
        <v>42727</v>
      </c>
      <c r="AC341">
        <v>85454</v>
      </c>
      <c r="AD341">
        <v>0</v>
      </c>
      <c r="AE341">
        <v>200</v>
      </c>
      <c r="AF341">
        <v>51507</v>
      </c>
      <c r="AG341">
        <v>0</v>
      </c>
      <c r="AH341" t="s">
        <v>1213</v>
      </c>
      <c r="AI341" t="s">
        <v>3305</v>
      </c>
    </row>
    <row r="342" spans="1:35" hidden="1" x14ac:dyDescent="0.25">
      <c r="A342">
        <v>21128</v>
      </c>
      <c r="B342" t="s">
        <v>2288</v>
      </c>
      <c r="C342" t="s">
        <v>2150</v>
      </c>
      <c r="D342">
        <v>2014</v>
      </c>
      <c r="E342" t="s">
        <v>1128</v>
      </c>
      <c r="F342" s="8">
        <v>42080</v>
      </c>
      <c r="G342" s="1">
        <v>0.33333333333333331</v>
      </c>
      <c r="H342">
        <v>21261</v>
      </c>
      <c r="I342" s="8">
        <v>42080</v>
      </c>
      <c r="J342" s="1">
        <v>0.54166666666666663</v>
      </c>
      <c r="K342">
        <v>21261</v>
      </c>
      <c r="L342">
        <v>1</v>
      </c>
      <c r="M342" t="s">
        <v>76</v>
      </c>
      <c r="O342" t="s">
        <v>2</v>
      </c>
      <c r="P342" t="s">
        <v>1773</v>
      </c>
      <c r="Q342">
        <v>30598218095</v>
      </c>
      <c r="R342" t="s">
        <v>1774</v>
      </c>
      <c r="S342" t="s">
        <v>3306</v>
      </c>
      <c r="T342" t="s">
        <v>3307</v>
      </c>
      <c r="U342">
        <v>3304</v>
      </c>
      <c r="V342" t="s">
        <v>6</v>
      </c>
      <c r="W342" t="s">
        <v>7</v>
      </c>
      <c r="X342">
        <v>3751</v>
      </c>
      <c r="Y342">
        <v>431526</v>
      </c>
      <c r="AA342">
        <v>9</v>
      </c>
      <c r="AB342">
        <v>42727</v>
      </c>
      <c r="AC342">
        <v>140999</v>
      </c>
      <c r="AD342">
        <v>0</v>
      </c>
      <c r="AE342">
        <v>330</v>
      </c>
      <c r="AF342">
        <v>215234</v>
      </c>
      <c r="AG342">
        <v>141456</v>
      </c>
      <c r="AH342" t="s">
        <v>1213</v>
      </c>
      <c r="AI342" t="s">
        <v>1722</v>
      </c>
    </row>
    <row r="343" spans="1:35" x14ac:dyDescent="0.25">
      <c r="A343">
        <v>21628</v>
      </c>
      <c r="B343" t="s">
        <v>1701</v>
      </c>
      <c r="C343" t="s">
        <v>1154</v>
      </c>
      <c r="D343">
        <v>2013</v>
      </c>
      <c r="E343" t="s">
        <v>1128</v>
      </c>
      <c r="F343" s="8">
        <v>42158</v>
      </c>
      <c r="G343" s="1">
        <v>0.6777777777777777</v>
      </c>
      <c r="H343">
        <v>53223</v>
      </c>
      <c r="I343" s="8">
        <v>42158</v>
      </c>
      <c r="J343" s="1">
        <v>0.6777777777777777</v>
      </c>
      <c r="K343">
        <v>53223</v>
      </c>
      <c r="L343">
        <v>1</v>
      </c>
      <c r="M343" t="s">
        <v>412</v>
      </c>
      <c r="O343" t="s">
        <v>15</v>
      </c>
      <c r="P343" t="s">
        <v>181</v>
      </c>
      <c r="Q343">
        <v>30708379456</v>
      </c>
      <c r="R343" t="s">
        <v>182</v>
      </c>
      <c r="S343" t="s">
        <v>183</v>
      </c>
      <c r="U343">
        <v>3304</v>
      </c>
      <c r="V343" t="s">
        <v>6</v>
      </c>
      <c r="W343" t="s">
        <v>7</v>
      </c>
      <c r="X343">
        <v>376</v>
      </c>
      <c r="Y343">
        <v>4481488</v>
      </c>
      <c r="AA343">
        <v>9</v>
      </c>
      <c r="AB343">
        <v>42727</v>
      </c>
      <c r="AC343">
        <v>0</v>
      </c>
      <c r="AD343">
        <v>36000</v>
      </c>
      <c r="AE343">
        <v>0</v>
      </c>
      <c r="AF343">
        <v>1748168</v>
      </c>
      <c r="AG343">
        <v>0</v>
      </c>
      <c r="AH343" t="s">
        <v>1213</v>
      </c>
      <c r="AI343" t="s">
        <v>10</v>
      </c>
    </row>
    <row r="344" spans="1:35" hidden="1" x14ac:dyDescent="0.25">
      <c r="A344">
        <v>21744</v>
      </c>
      <c r="B344" t="s">
        <v>3308</v>
      </c>
      <c r="C344" t="s">
        <v>1770</v>
      </c>
      <c r="D344">
        <v>2015</v>
      </c>
      <c r="E344" t="s">
        <v>1128</v>
      </c>
      <c r="F344" s="8">
        <v>42174</v>
      </c>
      <c r="G344" s="1">
        <v>0.45833333333333331</v>
      </c>
      <c r="H344">
        <v>15</v>
      </c>
      <c r="I344" s="8">
        <v>42174</v>
      </c>
      <c r="J344" s="1">
        <v>0.54166666666666663</v>
      </c>
      <c r="K344">
        <v>15</v>
      </c>
      <c r="L344">
        <v>1</v>
      </c>
      <c r="M344" t="s">
        <v>3309</v>
      </c>
      <c r="O344" t="s">
        <v>15</v>
      </c>
      <c r="P344" t="s">
        <v>181</v>
      </c>
      <c r="Q344">
        <v>30708379456</v>
      </c>
      <c r="R344" t="s">
        <v>182</v>
      </c>
      <c r="S344" t="s">
        <v>183</v>
      </c>
      <c r="U344">
        <v>3304</v>
      </c>
      <c r="V344" t="s">
        <v>6</v>
      </c>
      <c r="W344" t="s">
        <v>7</v>
      </c>
      <c r="X344">
        <v>376</v>
      </c>
      <c r="Y344">
        <v>4481488</v>
      </c>
      <c r="AA344">
        <v>9</v>
      </c>
      <c r="AB344">
        <v>42727</v>
      </c>
      <c r="AC344">
        <v>85454</v>
      </c>
      <c r="AD344">
        <v>0</v>
      </c>
      <c r="AE344">
        <v>200</v>
      </c>
      <c r="AF344">
        <v>0</v>
      </c>
      <c r="AG344">
        <v>0</v>
      </c>
      <c r="AH344" t="s">
        <v>1213</v>
      </c>
      <c r="AI344" t="s">
        <v>3305</v>
      </c>
    </row>
    <row r="345" spans="1:35" hidden="1" x14ac:dyDescent="0.25">
      <c r="A345">
        <v>21258</v>
      </c>
      <c r="B345" t="s">
        <v>3310</v>
      </c>
      <c r="C345" t="s">
        <v>1731</v>
      </c>
      <c r="D345">
        <v>2014</v>
      </c>
      <c r="E345" t="s">
        <v>1128</v>
      </c>
      <c r="F345" s="8">
        <v>42102</v>
      </c>
      <c r="G345" s="1">
        <v>0.33333333333333331</v>
      </c>
      <c r="H345">
        <v>96245</v>
      </c>
      <c r="I345" s="8">
        <v>42102</v>
      </c>
      <c r="J345" s="1">
        <v>0.45833333333333331</v>
      </c>
      <c r="K345">
        <v>96245</v>
      </c>
      <c r="L345">
        <v>1</v>
      </c>
      <c r="M345" t="s">
        <v>3311</v>
      </c>
      <c r="O345" t="s">
        <v>15</v>
      </c>
      <c r="P345" t="s">
        <v>777</v>
      </c>
      <c r="Q345">
        <v>30707342729</v>
      </c>
      <c r="R345" t="s">
        <v>778</v>
      </c>
      <c r="S345" t="s">
        <v>183</v>
      </c>
      <c r="U345">
        <v>3304</v>
      </c>
      <c r="V345" t="s">
        <v>6</v>
      </c>
      <c r="W345" t="s">
        <v>7</v>
      </c>
      <c r="X345">
        <v>3751</v>
      </c>
      <c r="Y345">
        <v>425990</v>
      </c>
      <c r="AA345">
        <v>9</v>
      </c>
      <c r="AB345">
        <v>42727</v>
      </c>
      <c r="AC345">
        <v>106818</v>
      </c>
      <c r="AD345">
        <v>0</v>
      </c>
      <c r="AE345">
        <v>250</v>
      </c>
      <c r="AF345">
        <v>0</v>
      </c>
      <c r="AG345">
        <v>0</v>
      </c>
      <c r="AH345" t="s">
        <v>1213</v>
      </c>
      <c r="AI345" t="s">
        <v>101</v>
      </c>
    </row>
    <row r="346" spans="1:35" hidden="1" x14ac:dyDescent="0.25">
      <c r="A346">
        <v>21888</v>
      </c>
      <c r="B346" t="s">
        <v>3312</v>
      </c>
      <c r="C346" t="s">
        <v>1805</v>
      </c>
      <c r="D346">
        <v>2015</v>
      </c>
      <c r="E346" t="s">
        <v>1128</v>
      </c>
      <c r="F346" s="8">
        <v>42195</v>
      </c>
      <c r="G346" s="1">
        <v>0.45833333333333331</v>
      </c>
      <c r="H346">
        <v>1200</v>
      </c>
      <c r="I346" s="8">
        <v>42195</v>
      </c>
      <c r="J346" s="1">
        <v>0.54166666666666663</v>
      </c>
      <c r="K346">
        <v>1200</v>
      </c>
      <c r="L346">
        <v>1</v>
      </c>
      <c r="M346" t="s">
        <v>3313</v>
      </c>
      <c r="O346" t="s">
        <v>15</v>
      </c>
      <c r="P346" t="s">
        <v>181</v>
      </c>
      <c r="Q346">
        <v>30708379456</v>
      </c>
      <c r="R346" t="s">
        <v>182</v>
      </c>
      <c r="S346" t="s">
        <v>183</v>
      </c>
      <c r="U346">
        <v>3304</v>
      </c>
      <c r="V346" t="s">
        <v>6</v>
      </c>
      <c r="W346" t="s">
        <v>7</v>
      </c>
      <c r="X346">
        <v>376</v>
      </c>
      <c r="Y346">
        <v>4481488</v>
      </c>
      <c r="AA346">
        <v>9</v>
      </c>
      <c r="AB346">
        <v>42727</v>
      </c>
      <c r="AC346">
        <v>85454</v>
      </c>
      <c r="AD346">
        <v>0</v>
      </c>
      <c r="AE346">
        <v>200</v>
      </c>
      <c r="AF346">
        <v>51507</v>
      </c>
      <c r="AG346">
        <v>0</v>
      </c>
      <c r="AH346" t="s">
        <v>1213</v>
      </c>
      <c r="AI346" t="s">
        <v>2333</v>
      </c>
    </row>
    <row r="347" spans="1:35" hidden="1" x14ac:dyDescent="0.25">
      <c r="A347">
        <v>21430</v>
      </c>
      <c r="B347" t="s">
        <v>3314</v>
      </c>
      <c r="C347">
        <v>710</v>
      </c>
      <c r="D347">
        <v>2015</v>
      </c>
      <c r="E347" t="s">
        <v>1128</v>
      </c>
      <c r="F347" s="8">
        <v>42128</v>
      </c>
      <c r="G347" s="1">
        <v>0.60833333333333328</v>
      </c>
      <c r="H347">
        <v>38</v>
      </c>
      <c r="I347" s="8">
        <v>42128</v>
      </c>
      <c r="J347" s="1">
        <v>0.66666666666666663</v>
      </c>
      <c r="K347">
        <v>38</v>
      </c>
      <c r="L347">
        <v>1</v>
      </c>
      <c r="M347" t="s">
        <v>2710</v>
      </c>
      <c r="O347" t="s">
        <v>15</v>
      </c>
      <c r="P347" t="s">
        <v>181</v>
      </c>
      <c r="Q347">
        <v>30708379456</v>
      </c>
      <c r="R347" t="s">
        <v>182</v>
      </c>
      <c r="S347" t="s">
        <v>183</v>
      </c>
      <c r="U347">
        <v>3304</v>
      </c>
      <c r="V347" t="s">
        <v>6</v>
      </c>
      <c r="W347" t="s">
        <v>7</v>
      </c>
      <c r="X347">
        <v>376</v>
      </c>
      <c r="Y347">
        <v>4481488</v>
      </c>
      <c r="AA347">
        <v>9</v>
      </c>
      <c r="AB347">
        <v>42727</v>
      </c>
      <c r="AC347">
        <v>47000</v>
      </c>
      <c r="AD347">
        <v>0</v>
      </c>
      <c r="AE347">
        <v>110</v>
      </c>
      <c r="AF347">
        <v>0</v>
      </c>
      <c r="AG347">
        <v>0</v>
      </c>
      <c r="AH347" t="s">
        <v>1213</v>
      </c>
      <c r="AI347" t="s">
        <v>2333</v>
      </c>
    </row>
    <row r="348" spans="1:35" hidden="1" x14ac:dyDescent="0.25">
      <c r="A348">
        <v>21915</v>
      </c>
      <c r="B348" t="s">
        <v>3315</v>
      </c>
      <c r="C348" t="s">
        <v>1805</v>
      </c>
      <c r="D348">
        <v>2015</v>
      </c>
      <c r="E348" t="s">
        <v>1128</v>
      </c>
      <c r="F348" s="8">
        <v>42199</v>
      </c>
      <c r="G348" s="1">
        <v>0.33333333333333331</v>
      </c>
      <c r="H348">
        <v>1200</v>
      </c>
      <c r="I348" s="8">
        <v>42199</v>
      </c>
      <c r="J348" s="1">
        <v>0.41666666666666669</v>
      </c>
      <c r="K348">
        <v>1200</v>
      </c>
      <c r="L348">
        <v>1</v>
      </c>
      <c r="M348" t="s">
        <v>2096</v>
      </c>
      <c r="O348" t="s">
        <v>15</v>
      </c>
      <c r="P348" t="s">
        <v>181</v>
      </c>
      <c r="Q348">
        <v>30708379456</v>
      </c>
      <c r="R348" t="s">
        <v>182</v>
      </c>
      <c r="S348" t="s">
        <v>183</v>
      </c>
      <c r="U348">
        <v>3304</v>
      </c>
      <c r="V348" t="s">
        <v>6</v>
      </c>
      <c r="W348" t="s">
        <v>7</v>
      </c>
      <c r="X348">
        <v>376</v>
      </c>
      <c r="Y348">
        <v>4481488</v>
      </c>
      <c r="AA348">
        <v>9</v>
      </c>
      <c r="AB348">
        <v>42727</v>
      </c>
      <c r="AC348">
        <v>85454</v>
      </c>
      <c r="AD348">
        <v>0</v>
      </c>
      <c r="AE348">
        <v>200</v>
      </c>
      <c r="AF348">
        <v>51507</v>
      </c>
      <c r="AG348">
        <v>0</v>
      </c>
      <c r="AH348" t="s">
        <v>1213</v>
      </c>
      <c r="AI348" t="s">
        <v>2333</v>
      </c>
    </row>
    <row r="349" spans="1:35" hidden="1" x14ac:dyDescent="0.25">
      <c r="A349">
        <v>21195</v>
      </c>
      <c r="B349" t="s">
        <v>3316</v>
      </c>
      <c r="C349" t="s">
        <v>3317</v>
      </c>
      <c r="D349">
        <v>2005</v>
      </c>
      <c r="E349" t="s">
        <v>1128</v>
      </c>
      <c r="F349" s="8">
        <v>42090</v>
      </c>
      <c r="G349" s="1">
        <v>0.33333333333333331</v>
      </c>
      <c r="H349">
        <v>0</v>
      </c>
      <c r="I349" s="8">
        <v>42090</v>
      </c>
      <c r="J349" s="1">
        <v>0.63055555555555554</v>
      </c>
      <c r="K349">
        <v>0</v>
      </c>
      <c r="L349">
        <v>1</v>
      </c>
      <c r="M349" t="s">
        <v>3318</v>
      </c>
      <c r="O349" t="s">
        <v>15</v>
      </c>
      <c r="P349" t="s">
        <v>181</v>
      </c>
      <c r="Q349">
        <v>30708379456</v>
      </c>
      <c r="R349" t="s">
        <v>182</v>
      </c>
      <c r="S349" t="s">
        <v>183</v>
      </c>
      <c r="U349">
        <v>3304</v>
      </c>
      <c r="V349" t="s">
        <v>6</v>
      </c>
      <c r="W349" t="s">
        <v>7</v>
      </c>
      <c r="X349">
        <v>376</v>
      </c>
      <c r="Y349">
        <v>4481488</v>
      </c>
      <c r="AA349">
        <v>9</v>
      </c>
      <c r="AB349">
        <v>42727</v>
      </c>
      <c r="AC349">
        <v>213635</v>
      </c>
      <c r="AD349">
        <v>60836</v>
      </c>
      <c r="AE349">
        <v>500</v>
      </c>
      <c r="AF349">
        <v>4340</v>
      </c>
      <c r="AG349">
        <v>0</v>
      </c>
      <c r="AH349" t="s">
        <v>1213</v>
      </c>
      <c r="AI349" t="s">
        <v>10</v>
      </c>
    </row>
    <row r="350" spans="1:35" hidden="1" x14ac:dyDescent="0.25">
      <c r="A350">
        <v>21927</v>
      </c>
      <c r="B350" t="s">
        <v>3319</v>
      </c>
      <c r="C350" t="s">
        <v>1731</v>
      </c>
      <c r="D350">
        <v>2012</v>
      </c>
      <c r="E350" t="s">
        <v>1128</v>
      </c>
      <c r="F350" s="8">
        <v>42200</v>
      </c>
      <c r="G350" s="1">
        <v>0.66666666666666663</v>
      </c>
      <c r="H350">
        <v>311822</v>
      </c>
      <c r="I350" s="8">
        <v>42201</v>
      </c>
      <c r="J350" s="1">
        <v>0.70833333333333337</v>
      </c>
      <c r="K350">
        <v>311822</v>
      </c>
      <c r="L350">
        <v>1</v>
      </c>
      <c r="M350" t="s">
        <v>3320</v>
      </c>
      <c r="O350" t="s">
        <v>15</v>
      </c>
      <c r="P350" t="s">
        <v>181</v>
      </c>
      <c r="Q350">
        <v>30708379456</v>
      </c>
      <c r="R350" t="s">
        <v>182</v>
      </c>
      <c r="S350" t="s">
        <v>183</v>
      </c>
      <c r="U350">
        <v>3304</v>
      </c>
      <c r="V350" t="s">
        <v>6</v>
      </c>
      <c r="W350" t="s">
        <v>7</v>
      </c>
      <c r="X350">
        <v>376</v>
      </c>
      <c r="Y350">
        <v>4481488</v>
      </c>
      <c r="AA350">
        <v>9</v>
      </c>
      <c r="AB350">
        <v>42727</v>
      </c>
      <c r="AC350">
        <v>290544</v>
      </c>
      <c r="AD350">
        <v>363992</v>
      </c>
      <c r="AE350">
        <v>680</v>
      </c>
      <c r="AF350">
        <v>1649974</v>
      </c>
      <c r="AG350">
        <v>258442</v>
      </c>
      <c r="AH350" t="s">
        <v>1213</v>
      </c>
      <c r="AI350" t="s">
        <v>10</v>
      </c>
    </row>
    <row r="351" spans="1:35" hidden="1" x14ac:dyDescent="0.25">
      <c r="A351">
        <v>21498</v>
      </c>
      <c r="B351" t="s">
        <v>1769</v>
      </c>
      <c r="C351" t="s">
        <v>1770</v>
      </c>
      <c r="D351">
        <v>2013</v>
      </c>
      <c r="E351" t="s">
        <v>1128</v>
      </c>
      <c r="F351" s="8">
        <v>42139</v>
      </c>
      <c r="G351" s="1">
        <v>0.33333333333333331</v>
      </c>
      <c r="H351">
        <v>66203</v>
      </c>
      <c r="I351" s="8">
        <v>42139</v>
      </c>
      <c r="J351" s="1">
        <v>0.54166666666666663</v>
      </c>
      <c r="K351">
        <v>66203</v>
      </c>
      <c r="L351">
        <v>1</v>
      </c>
      <c r="M351" t="s">
        <v>3321</v>
      </c>
      <c r="N351" t="s">
        <v>3322</v>
      </c>
      <c r="O351" t="s">
        <v>2</v>
      </c>
      <c r="P351" t="s">
        <v>1773</v>
      </c>
      <c r="Q351">
        <v>30598218095</v>
      </c>
      <c r="R351" t="s">
        <v>1774</v>
      </c>
      <c r="S351" t="s">
        <v>3306</v>
      </c>
      <c r="T351" t="s">
        <v>3307</v>
      </c>
      <c r="U351">
        <v>3304</v>
      </c>
      <c r="V351" t="s">
        <v>6</v>
      </c>
      <c r="W351" t="s">
        <v>7</v>
      </c>
      <c r="X351">
        <v>3751</v>
      </c>
      <c r="Y351">
        <v>431526</v>
      </c>
      <c r="AA351">
        <v>9</v>
      </c>
      <c r="AB351">
        <v>42727</v>
      </c>
      <c r="AC351">
        <v>119636</v>
      </c>
      <c r="AD351">
        <v>0</v>
      </c>
      <c r="AE351">
        <v>280</v>
      </c>
      <c r="AF351">
        <v>429833</v>
      </c>
      <c r="AG351">
        <v>141456</v>
      </c>
      <c r="AH351" t="s">
        <v>1213</v>
      </c>
      <c r="AI351" t="s">
        <v>1722</v>
      </c>
    </row>
    <row r="352" spans="1:35" hidden="1" x14ac:dyDescent="0.25">
      <c r="A352">
        <v>21517</v>
      </c>
      <c r="B352" t="s">
        <v>3323</v>
      </c>
      <c r="C352" t="s">
        <v>3324</v>
      </c>
      <c r="D352">
        <v>1997</v>
      </c>
      <c r="E352" t="s">
        <v>1128</v>
      </c>
      <c r="F352" s="8">
        <v>42143</v>
      </c>
      <c r="G352" s="1">
        <v>0.56805555555555554</v>
      </c>
      <c r="H352">
        <v>0</v>
      </c>
      <c r="I352" s="8">
        <v>42143</v>
      </c>
      <c r="J352" s="1">
        <v>0.56805555555555554</v>
      </c>
      <c r="K352">
        <v>0</v>
      </c>
      <c r="L352">
        <v>1</v>
      </c>
      <c r="M352" t="s">
        <v>3325</v>
      </c>
      <c r="O352" t="s">
        <v>15</v>
      </c>
      <c r="P352" t="s">
        <v>181</v>
      </c>
      <c r="Q352">
        <v>30708379456</v>
      </c>
      <c r="R352" t="s">
        <v>182</v>
      </c>
      <c r="S352" t="s">
        <v>183</v>
      </c>
      <c r="U352">
        <v>3304</v>
      </c>
      <c r="V352" t="s">
        <v>6</v>
      </c>
      <c r="W352" t="s">
        <v>7</v>
      </c>
      <c r="X352">
        <v>376</v>
      </c>
      <c r="Y352">
        <v>4481488</v>
      </c>
      <c r="AA352">
        <v>9</v>
      </c>
      <c r="AB352">
        <v>42727</v>
      </c>
      <c r="AC352">
        <v>0</v>
      </c>
      <c r="AD352">
        <v>1300000</v>
      </c>
      <c r="AE352">
        <v>0</v>
      </c>
      <c r="AF352">
        <v>0</v>
      </c>
      <c r="AG352">
        <v>0</v>
      </c>
      <c r="AH352" t="s">
        <v>1213</v>
      </c>
      <c r="AI352" t="s">
        <v>10</v>
      </c>
    </row>
    <row r="353" spans="1:35" hidden="1" x14ac:dyDescent="0.25">
      <c r="A353">
        <v>21207</v>
      </c>
      <c r="B353" t="s">
        <v>1769</v>
      </c>
      <c r="C353" t="s">
        <v>1770</v>
      </c>
      <c r="D353">
        <v>2013</v>
      </c>
      <c r="E353" t="s">
        <v>1128</v>
      </c>
      <c r="F353" s="8">
        <v>42094</v>
      </c>
      <c r="G353" s="1">
        <v>0.33680555555555558</v>
      </c>
      <c r="H353">
        <v>66203</v>
      </c>
      <c r="I353" s="8">
        <v>42094</v>
      </c>
      <c r="J353" s="1">
        <v>0.54166666666666663</v>
      </c>
      <c r="K353">
        <v>66203</v>
      </c>
      <c r="L353">
        <v>1</v>
      </c>
      <c r="M353" t="s">
        <v>2700</v>
      </c>
      <c r="O353" t="s">
        <v>2</v>
      </c>
      <c r="P353" t="s">
        <v>1773</v>
      </c>
      <c r="Q353">
        <v>30598218095</v>
      </c>
      <c r="R353" t="s">
        <v>1774</v>
      </c>
      <c r="S353" t="s">
        <v>3306</v>
      </c>
      <c r="T353" t="s">
        <v>3307</v>
      </c>
      <c r="U353">
        <v>3304</v>
      </c>
      <c r="V353" t="s">
        <v>6</v>
      </c>
      <c r="W353" t="s">
        <v>7</v>
      </c>
      <c r="X353">
        <v>3751</v>
      </c>
      <c r="Y353">
        <v>431526</v>
      </c>
      <c r="AA353">
        <v>9</v>
      </c>
      <c r="AB353">
        <v>42727</v>
      </c>
      <c r="AC353">
        <v>217908</v>
      </c>
      <c r="AD353">
        <v>0</v>
      </c>
      <c r="AE353">
        <v>510</v>
      </c>
      <c r="AF353">
        <v>2123118</v>
      </c>
      <c r="AG353">
        <v>0</v>
      </c>
      <c r="AH353" t="s">
        <v>1213</v>
      </c>
      <c r="AI353" t="s">
        <v>1722</v>
      </c>
    </row>
    <row r="354" spans="1:35" x14ac:dyDescent="0.25">
      <c r="A354">
        <v>21387</v>
      </c>
      <c r="B354" t="s">
        <v>1486</v>
      </c>
      <c r="C354" t="s">
        <v>1145</v>
      </c>
      <c r="D354">
        <v>2013</v>
      </c>
      <c r="E354" t="s">
        <v>1128</v>
      </c>
      <c r="F354" s="8">
        <v>42121</v>
      </c>
      <c r="G354" s="1">
        <v>0.64374999999999993</v>
      </c>
      <c r="H354">
        <v>24351</v>
      </c>
      <c r="I354" s="8">
        <v>42121</v>
      </c>
      <c r="J354" s="1">
        <v>0.64374999999999993</v>
      </c>
      <c r="K354">
        <v>24351</v>
      </c>
      <c r="L354">
        <v>1</v>
      </c>
      <c r="M354" t="s">
        <v>776</v>
      </c>
      <c r="O354" t="s">
        <v>15</v>
      </c>
      <c r="P354" t="s">
        <v>777</v>
      </c>
      <c r="Q354">
        <v>30707342729</v>
      </c>
      <c r="R354" t="s">
        <v>778</v>
      </c>
      <c r="S354" t="s">
        <v>183</v>
      </c>
      <c r="U354">
        <v>3304</v>
      </c>
      <c r="V354" t="s">
        <v>6</v>
      </c>
      <c r="W354" t="s">
        <v>7</v>
      </c>
      <c r="X354">
        <v>3751</v>
      </c>
      <c r="Y354">
        <v>425990</v>
      </c>
      <c r="AA354">
        <v>9</v>
      </c>
      <c r="AB354">
        <v>48471</v>
      </c>
      <c r="AC354">
        <v>0</v>
      </c>
      <c r="AD354">
        <v>556600</v>
      </c>
      <c r="AE354">
        <v>0</v>
      </c>
      <c r="AF354">
        <v>0</v>
      </c>
      <c r="AG354">
        <v>0</v>
      </c>
      <c r="AH354" t="s">
        <v>1213</v>
      </c>
      <c r="AI354" t="s">
        <v>10</v>
      </c>
    </row>
    <row r="355" spans="1:35" x14ac:dyDescent="0.25">
      <c r="A355">
        <v>21072</v>
      </c>
      <c r="B355" t="s">
        <v>1515</v>
      </c>
      <c r="C355" t="s">
        <v>1147</v>
      </c>
      <c r="D355">
        <v>2013</v>
      </c>
      <c r="E355" t="s">
        <v>1128</v>
      </c>
      <c r="F355" s="8">
        <v>42073</v>
      </c>
      <c r="G355" s="1">
        <v>0.41666666666666669</v>
      </c>
      <c r="H355">
        <v>20585</v>
      </c>
      <c r="I355" s="8">
        <v>42073</v>
      </c>
      <c r="J355" s="1">
        <v>0.75</v>
      </c>
      <c r="K355">
        <v>20585</v>
      </c>
      <c r="L355">
        <v>1</v>
      </c>
      <c r="M355" t="s">
        <v>521</v>
      </c>
      <c r="O355" t="s">
        <v>15</v>
      </c>
      <c r="P355" t="s">
        <v>181</v>
      </c>
      <c r="Q355">
        <v>30708379456</v>
      </c>
      <c r="R355" t="s">
        <v>182</v>
      </c>
      <c r="S355" t="s">
        <v>183</v>
      </c>
      <c r="U355">
        <v>3304</v>
      </c>
      <c r="V355" t="s">
        <v>6</v>
      </c>
      <c r="W355" t="s">
        <v>7</v>
      </c>
      <c r="X355">
        <v>376</v>
      </c>
      <c r="Y355">
        <v>4481488</v>
      </c>
      <c r="AA355">
        <v>9</v>
      </c>
      <c r="AB355">
        <v>42727</v>
      </c>
      <c r="AC355">
        <v>153817</v>
      </c>
      <c r="AD355">
        <v>0</v>
      </c>
      <c r="AE355">
        <v>360</v>
      </c>
      <c r="AF355">
        <v>502582</v>
      </c>
      <c r="AG355">
        <v>0</v>
      </c>
      <c r="AH355" t="s">
        <v>1213</v>
      </c>
      <c r="AI355" t="s">
        <v>3326</v>
      </c>
    </row>
    <row r="356" spans="1:35" x14ac:dyDescent="0.25">
      <c r="A356">
        <v>21943</v>
      </c>
      <c r="B356" t="s">
        <v>1497</v>
      </c>
      <c r="C356" t="s">
        <v>1147</v>
      </c>
      <c r="D356">
        <v>2010</v>
      </c>
      <c r="E356" t="s">
        <v>1128</v>
      </c>
      <c r="F356" s="8">
        <v>42205</v>
      </c>
      <c r="G356" s="1">
        <v>0.375</v>
      </c>
      <c r="H356">
        <v>151433</v>
      </c>
      <c r="I356" s="8">
        <v>42205</v>
      </c>
      <c r="J356" s="1">
        <v>0.41666666666666669</v>
      </c>
      <c r="K356">
        <v>151433</v>
      </c>
      <c r="L356">
        <v>1</v>
      </c>
      <c r="M356" t="s">
        <v>354</v>
      </c>
      <c r="O356" t="s">
        <v>15</v>
      </c>
      <c r="P356" t="s">
        <v>181</v>
      </c>
      <c r="Q356">
        <v>30708379456</v>
      </c>
      <c r="R356" t="s">
        <v>182</v>
      </c>
      <c r="S356" t="s">
        <v>183</v>
      </c>
      <c r="U356">
        <v>3304</v>
      </c>
      <c r="V356" t="s">
        <v>6</v>
      </c>
      <c r="W356" t="s">
        <v>7</v>
      </c>
      <c r="X356">
        <v>376</v>
      </c>
      <c r="Y356">
        <v>4481488</v>
      </c>
      <c r="AA356">
        <v>9</v>
      </c>
      <c r="AB356">
        <v>42727</v>
      </c>
      <c r="AC356">
        <v>12818</v>
      </c>
      <c r="AD356">
        <v>0</v>
      </c>
      <c r="AE356">
        <v>30</v>
      </c>
      <c r="AF356">
        <v>62814</v>
      </c>
      <c r="AG356">
        <v>0</v>
      </c>
      <c r="AH356" t="s">
        <v>1213</v>
      </c>
      <c r="AI356" t="s">
        <v>10</v>
      </c>
    </row>
    <row r="357" spans="1:35" x14ac:dyDescent="0.25">
      <c r="A357">
        <v>21521</v>
      </c>
      <c r="B357" t="s">
        <v>1497</v>
      </c>
      <c r="C357" t="s">
        <v>1147</v>
      </c>
      <c r="D357">
        <v>2010</v>
      </c>
      <c r="E357" t="s">
        <v>1128</v>
      </c>
      <c r="F357" s="8">
        <v>42143</v>
      </c>
      <c r="G357" s="1">
        <v>0.61111111111111105</v>
      </c>
      <c r="H357">
        <v>151433</v>
      </c>
      <c r="I357" s="8">
        <v>42143</v>
      </c>
      <c r="J357" s="1">
        <v>0.61111111111111105</v>
      </c>
      <c r="K357">
        <v>151433</v>
      </c>
      <c r="L357">
        <v>1</v>
      </c>
      <c r="M357" t="s">
        <v>351</v>
      </c>
      <c r="O357" t="s">
        <v>15</v>
      </c>
      <c r="P357" t="s">
        <v>181</v>
      </c>
      <c r="Q357">
        <v>30708379456</v>
      </c>
      <c r="R357" t="s">
        <v>182</v>
      </c>
      <c r="S357" t="s">
        <v>183</v>
      </c>
      <c r="U357">
        <v>3304</v>
      </c>
      <c r="V357" t="s">
        <v>6</v>
      </c>
      <c r="W357" t="s">
        <v>7</v>
      </c>
      <c r="X357">
        <v>376</v>
      </c>
      <c r="Y357">
        <v>4481488</v>
      </c>
      <c r="AA357">
        <v>9</v>
      </c>
      <c r="AB357">
        <v>42727</v>
      </c>
      <c r="AC357">
        <v>307634</v>
      </c>
      <c r="AD357">
        <v>50000</v>
      </c>
      <c r="AE357">
        <v>720</v>
      </c>
      <c r="AF357">
        <v>84723</v>
      </c>
      <c r="AG357">
        <v>0</v>
      </c>
      <c r="AH357" t="s">
        <v>1213</v>
      </c>
      <c r="AI357" t="s">
        <v>10</v>
      </c>
    </row>
    <row r="358" spans="1:35" hidden="1" x14ac:dyDescent="0.25">
      <c r="A358">
        <v>21937</v>
      </c>
      <c r="B358" t="s">
        <v>2066</v>
      </c>
      <c r="C358" t="s">
        <v>2067</v>
      </c>
      <c r="D358">
        <v>2008</v>
      </c>
      <c r="E358" t="s">
        <v>1128</v>
      </c>
      <c r="F358" s="8">
        <v>42202</v>
      </c>
      <c r="G358" s="1">
        <v>0.35416666666666669</v>
      </c>
      <c r="H358">
        <v>596855</v>
      </c>
      <c r="I358" s="8">
        <v>42202</v>
      </c>
      <c r="J358" s="1">
        <v>0.52083333333333337</v>
      </c>
      <c r="K358">
        <v>596855</v>
      </c>
      <c r="L358">
        <v>1</v>
      </c>
      <c r="M358" t="s">
        <v>2068</v>
      </c>
      <c r="O358" t="s">
        <v>15</v>
      </c>
      <c r="P358" t="s">
        <v>2069</v>
      </c>
      <c r="Q358">
        <v>30626296250</v>
      </c>
      <c r="R358" t="s">
        <v>2070</v>
      </c>
      <c r="S358" t="s">
        <v>183</v>
      </c>
      <c r="U358">
        <v>3304</v>
      </c>
      <c r="V358" t="s">
        <v>6</v>
      </c>
      <c r="W358" t="s">
        <v>7</v>
      </c>
      <c r="X358">
        <v>376</v>
      </c>
      <c r="Y358">
        <v>4482223</v>
      </c>
      <c r="AA358">
        <v>9</v>
      </c>
      <c r="AB358">
        <v>42727</v>
      </c>
      <c r="AC358">
        <v>170908</v>
      </c>
      <c r="AD358">
        <v>0</v>
      </c>
      <c r="AE358">
        <v>400</v>
      </c>
      <c r="AF358">
        <v>0</v>
      </c>
      <c r="AG358">
        <v>0</v>
      </c>
      <c r="AH358" t="s">
        <v>1213</v>
      </c>
      <c r="AI358" t="s">
        <v>1841</v>
      </c>
    </row>
    <row r="359" spans="1:35" hidden="1" x14ac:dyDescent="0.25">
      <c r="A359">
        <v>21037</v>
      </c>
      <c r="B359" t="s">
        <v>3327</v>
      </c>
      <c r="C359" t="s">
        <v>3328</v>
      </c>
      <c r="D359">
        <v>2006</v>
      </c>
      <c r="E359" t="s">
        <v>1128</v>
      </c>
      <c r="F359" s="8">
        <v>42068</v>
      </c>
      <c r="G359" s="1">
        <v>0.33333333333333331</v>
      </c>
      <c r="H359">
        <v>256836</v>
      </c>
      <c r="I359" s="8">
        <v>42068</v>
      </c>
      <c r="J359" s="1">
        <v>0.63055555555555554</v>
      </c>
      <c r="K359">
        <v>256836</v>
      </c>
      <c r="L359">
        <v>1</v>
      </c>
      <c r="M359" t="s">
        <v>3329</v>
      </c>
      <c r="O359" t="s">
        <v>15</v>
      </c>
      <c r="P359" t="s">
        <v>181</v>
      </c>
      <c r="Q359">
        <v>30708379456</v>
      </c>
      <c r="R359" t="s">
        <v>182</v>
      </c>
      <c r="S359" t="s">
        <v>183</v>
      </c>
      <c r="U359">
        <v>3304</v>
      </c>
      <c r="V359" t="s">
        <v>6</v>
      </c>
      <c r="W359" t="s">
        <v>7</v>
      </c>
      <c r="X359">
        <v>376</v>
      </c>
      <c r="Y359">
        <v>4481488</v>
      </c>
      <c r="AA359">
        <v>9</v>
      </c>
      <c r="AB359">
        <v>42727</v>
      </c>
      <c r="AC359">
        <v>341816</v>
      </c>
      <c r="AD359">
        <v>1694806</v>
      </c>
      <c r="AE359">
        <v>800</v>
      </c>
      <c r="AF359">
        <v>163701</v>
      </c>
      <c r="AG359">
        <v>0</v>
      </c>
      <c r="AH359" t="s">
        <v>1213</v>
      </c>
      <c r="AI359" t="s">
        <v>10</v>
      </c>
    </row>
    <row r="360" spans="1:35" hidden="1" x14ac:dyDescent="0.25">
      <c r="A360">
        <v>21656</v>
      </c>
      <c r="B360" t="s">
        <v>2317</v>
      </c>
      <c r="C360" t="s">
        <v>1831</v>
      </c>
      <c r="D360">
        <v>2013</v>
      </c>
      <c r="E360" t="s">
        <v>1128</v>
      </c>
      <c r="F360" s="8">
        <v>42163</v>
      </c>
      <c r="G360" s="1">
        <v>0.47916666666666669</v>
      </c>
      <c r="H360">
        <v>90571</v>
      </c>
      <c r="I360" s="8">
        <v>42163</v>
      </c>
      <c r="J360" s="1">
        <v>0.72916666666666663</v>
      </c>
      <c r="K360">
        <v>90571</v>
      </c>
      <c r="L360">
        <v>1</v>
      </c>
      <c r="M360" t="s">
        <v>2318</v>
      </c>
      <c r="O360" t="s">
        <v>2</v>
      </c>
      <c r="P360" t="s">
        <v>1773</v>
      </c>
      <c r="Q360">
        <v>30598218095</v>
      </c>
      <c r="R360" t="s">
        <v>1774</v>
      </c>
      <c r="S360" t="s">
        <v>3306</v>
      </c>
      <c r="T360" t="s">
        <v>3307</v>
      </c>
      <c r="U360">
        <v>3304</v>
      </c>
      <c r="V360" t="s">
        <v>6</v>
      </c>
      <c r="W360" t="s">
        <v>7</v>
      </c>
      <c r="X360">
        <v>3751</v>
      </c>
      <c r="Y360">
        <v>431526</v>
      </c>
      <c r="AA360">
        <v>9</v>
      </c>
      <c r="AB360">
        <v>42727</v>
      </c>
      <c r="AC360">
        <v>136726</v>
      </c>
      <c r="AD360">
        <v>0</v>
      </c>
      <c r="AE360">
        <v>320</v>
      </c>
      <c r="AF360">
        <v>672553</v>
      </c>
      <c r="AG360">
        <v>0</v>
      </c>
      <c r="AH360" t="s">
        <v>1213</v>
      </c>
      <c r="AI360" t="s">
        <v>1722</v>
      </c>
    </row>
    <row r="361" spans="1:35" hidden="1" x14ac:dyDescent="0.25">
      <c r="A361">
        <v>21047</v>
      </c>
      <c r="B361" t="s">
        <v>3330</v>
      </c>
      <c r="C361" t="s">
        <v>1913</v>
      </c>
      <c r="D361">
        <v>2007</v>
      </c>
      <c r="E361" t="s">
        <v>1128</v>
      </c>
      <c r="F361" s="8">
        <v>42069</v>
      </c>
      <c r="G361" s="1">
        <v>0.33333333333333331</v>
      </c>
      <c r="H361">
        <v>152379</v>
      </c>
      <c r="I361" s="8">
        <v>42069</v>
      </c>
      <c r="J361" s="1">
        <v>0.62569444444444444</v>
      </c>
      <c r="K361">
        <v>152379</v>
      </c>
      <c r="L361">
        <v>1</v>
      </c>
      <c r="M361" t="s">
        <v>3331</v>
      </c>
      <c r="O361" t="s">
        <v>15</v>
      </c>
      <c r="P361" t="s">
        <v>181</v>
      </c>
      <c r="Q361">
        <v>30708379456</v>
      </c>
      <c r="R361" t="s">
        <v>182</v>
      </c>
      <c r="S361" t="s">
        <v>183</v>
      </c>
      <c r="U361">
        <v>3304</v>
      </c>
      <c r="V361" t="s">
        <v>6</v>
      </c>
      <c r="W361" t="s">
        <v>7</v>
      </c>
      <c r="X361">
        <v>376</v>
      </c>
      <c r="Y361">
        <v>4481488</v>
      </c>
      <c r="AA361">
        <v>9</v>
      </c>
      <c r="AB361">
        <v>42727</v>
      </c>
      <c r="AC361">
        <v>0</v>
      </c>
      <c r="AD361">
        <v>544500</v>
      </c>
      <c r="AE361">
        <v>0</v>
      </c>
      <c r="AF361">
        <v>0</v>
      </c>
      <c r="AG361">
        <v>0</v>
      </c>
      <c r="AH361" t="s">
        <v>1213</v>
      </c>
      <c r="AI361" t="s">
        <v>1722</v>
      </c>
    </row>
    <row r="362" spans="1:35" x14ac:dyDescent="0.25">
      <c r="A362">
        <v>21818</v>
      </c>
      <c r="B362" t="s">
        <v>1497</v>
      </c>
      <c r="C362" t="s">
        <v>1147</v>
      </c>
      <c r="D362">
        <v>2010</v>
      </c>
      <c r="E362" t="s">
        <v>1128</v>
      </c>
      <c r="F362" s="8">
        <v>42185</v>
      </c>
      <c r="G362" s="1">
        <v>0.52986111111111112</v>
      </c>
      <c r="H362">
        <v>151433</v>
      </c>
      <c r="I362" s="8">
        <v>42185</v>
      </c>
      <c r="J362" s="1">
        <v>0.52986111111111112</v>
      </c>
      <c r="K362">
        <v>151433</v>
      </c>
      <c r="L362">
        <v>1</v>
      </c>
      <c r="M362" t="s">
        <v>199</v>
      </c>
      <c r="O362" t="s">
        <v>15</v>
      </c>
      <c r="P362" t="s">
        <v>181</v>
      </c>
      <c r="Q362">
        <v>30708379456</v>
      </c>
      <c r="R362" t="s">
        <v>182</v>
      </c>
      <c r="S362" t="s">
        <v>183</v>
      </c>
      <c r="U362">
        <v>3304</v>
      </c>
      <c r="V362" t="s">
        <v>6</v>
      </c>
      <c r="W362" t="s">
        <v>7</v>
      </c>
      <c r="X362">
        <v>376</v>
      </c>
      <c r="Y362">
        <v>4481488</v>
      </c>
      <c r="AA362">
        <v>9</v>
      </c>
      <c r="AB362">
        <v>42727</v>
      </c>
      <c r="AC362">
        <v>234999</v>
      </c>
      <c r="AD362">
        <v>316499</v>
      </c>
      <c r="AE362">
        <v>550</v>
      </c>
      <c r="AF362">
        <v>7374547</v>
      </c>
      <c r="AG362">
        <v>0</v>
      </c>
      <c r="AH362" t="s">
        <v>1213</v>
      </c>
      <c r="AI362" t="s">
        <v>10</v>
      </c>
    </row>
    <row r="363" spans="1:35" hidden="1" x14ac:dyDescent="0.25">
      <c r="A363">
        <v>21928</v>
      </c>
      <c r="B363" t="s">
        <v>2071</v>
      </c>
      <c r="C363" t="s">
        <v>2072</v>
      </c>
      <c r="D363">
        <v>1998</v>
      </c>
      <c r="E363" t="s">
        <v>1128</v>
      </c>
      <c r="F363" s="8">
        <v>42201</v>
      </c>
      <c r="G363" s="1">
        <v>0.33333333333333331</v>
      </c>
      <c r="H363">
        <v>175004</v>
      </c>
      <c r="I363" s="8">
        <v>42201</v>
      </c>
      <c r="J363" s="1">
        <v>0.75</v>
      </c>
      <c r="K363">
        <v>175004</v>
      </c>
      <c r="L363">
        <v>1</v>
      </c>
      <c r="M363" t="s">
        <v>2073</v>
      </c>
      <c r="O363" t="s">
        <v>2</v>
      </c>
      <c r="P363" t="s">
        <v>2074</v>
      </c>
      <c r="Q363">
        <v>7556534</v>
      </c>
      <c r="R363" t="s">
        <v>2075</v>
      </c>
      <c r="S363" t="s">
        <v>3306</v>
      </c>
      <c r="T363" t="s">
        <v>3307</v>
      </c>
      <c r="U363">
        <v>3304</v>
      </c>
      <c r="V363" t="s">
        <v>6</v>
      </c>
      <c r="W363" t="s">
        <v>7</v>
      </c>
      <c r="X363">
        <v>376</v>
      </c>
      <c r="Y363">
        <v>4480811</v>
      </c>
      <c r="AA363">
        <v>9</v>
      </c>
      <c r="AB363">
        <v>48471</v>
      </c>
      <c r="AC363">
        <v>193884</v>
      </c>
      <c r="AD363">
        <v>0</v>
      </c>
      <c r="AE363">
        <v>400</v>
      </c>
      <c r="AF363">
        <v>215844</v>
      </c>
      <c r="AG363">
        <v>0</v>
      </c>
      <c r="AH363" t="s">
        <v>1213</v>
      </c>
      <c r="AI363" t="s">
        <v>10</v>
      </c>
    </row>
    <row r="364" spans="1:35" x14ac:dyDescent="0.25">
      <c r="A364">
        <v>21078</v>
      </c>
      <c r="B364" t="s">
        <v>1497</v>
      </c>
      <c r="C364" t="s">
        <v>1147</v>
      </c>
      <c r="D364">
        <v>2010</v>
      </c>
      <c r="E364" t="s">
        <v>1128</v>
      </c>
      <c r="F364" s="8">
        <v>42073</v>
      </c>
      <c r="G364" s="1">
        <v>0.66666666666666663</v>
      </c>
      <c r="H364">
        <v>151433</v>
      </c>
      <c r="I364" s="8">
        <v>42073</v>
      </c>
      <c r="J364" s="1">
        <v>0.70833333333333337</v>
      </c>
      <c r="K364">
        <v>151433</v>
      </c>
      <c r="L364">
        <v>1</v>
      </c>
      <c r="M364" t="s">
        <v>348</v>
      </c>
      <c r="O364" t="s">
        <v>15</v>
      </c>
      <c r="P364" t="s">
        <v>181</v>
      </c>
      <c r="Q364">
        <v>30708379456</v>
      </c>
      <c r="R364" t="s">
        <v>182</v>
      </c>
      <c r="S364" t="s">
        <v>183</v>
      </c>
      <c r="U364">
        <v>3304</v>
      </c>
      <c r="V364" t="s">
        <v>6</v>
      </c>
      <c r="W364" t="s">
        <v>7</v>
      </c>
      <c r="X364">
        <v>376</v>
      </c>
      <c r="Y364">
        <v>4481488</v>
      </c>
      <c r="AA364">
        <v>9</v>
      </c>
      <c r="AB364">
        <v>42727</v>
      </c>
      <c r="AC364">
        <v>42727</v>
      </c>
      <c r="AD364">
        <v>0</v>
      </c>
      <c r="AE364">
        <v>100</v>
      </c>
      <c r="AF364">
        <v>518924</v>
      </c>
      <c r="AG364">
        <v>0</v>
      </c>
      <c r="AH364" t="s">
        <v>1213</v>
      </c>
      <c r="AI364" t="s">
        <v>10</v>
      </c>
    </row>
    <row r="365" spans="1:35" x14ac:dyDescent="0.25">
      <c r="A365">
        <v>21228</v>
      </c>
      <c r="B365" t="s">
        <v>1497</v>
      </c>
      <c r="C365" t="s">
        <v>1147</v>
      </c>
      <c r="D365">
        <v>2010</v>
      </c>
      <c r="E365" t="s">
        <v>1128</v>
      </c>
      <c r="F365" s="8">
        <v>42100</v>
      </c>
      <c r="G365" s="1">
        <v>0.33333333333333331</v>
      </c>
      <c r="H365">
        <v>151433</v>
      </c>
      <c r="I365" s="8">
        <v>42100</v>
      </c>
      <c r="J365" s="1">
        <v>0.5</v>
      </c>
      <c r="K365">
        <v>151433</v>
      </c>
      <c r="L365">
        <v>1</v>
      </c>
      <c r="M365" t="s">
        <v>357</v>
      </c>
      <c r="O365" t="s">
        <v>15</v>
      </c>
      <c r="P365" t="s">
        <v>181</v>
      </c>
      <c r="Q365">
        <v>30708379456</v>
      </c>
      <c r="R365" t="s">
        <v>182</v>
      </c>
      <c r="S365" t="s">
        <v>183</v>
      </c>
      <c r="U365">
        <v>3304</v>
      </c>
      <c r="V365" t="s">
        <v>6</v>
      </c>
      <c r="W365" t="s">
        <v>7</v>
      </c>
      <c r="X365">
        <v>376</v>
      </c>
      <c r="Y365">
        <v>4481488</v>
      </c>
      <c r="AA365">
        <v>9</v>
      </c>
      <c r="AB365">
        <v>42727</v>
      </c>
      <c r="AC365">
        <v>0</v>
      </c>
      <c r="AD365">
        <v>1452000</v>
      </c>
      <c r="AE365">
        <v>0</v>
      </c>
      <c r="AF365">
        <v>482548</v>
      </c>
      <c r="AG365">
        <v>0</v>
      </c>
      <c r="AH365" t="s">
        <v>1213</v>
      </c>
      <c r="AI365" t="s">
        <v>10</v>
      </c>
    </row>
    <row r="366" spans="1:35" hidden="1" x14ac:dyDescent="0.25">
      <c r="A366">
        <v>21516</v>
      </c>
      <c r="B366" t="s">
        <v>3330</v>
      </c>
      <c r="C366" t="s">
        <v>1913</v>
      </c>
      <c r="D366">
        <v>2007</v>
      </c>
      <c r="E366" t="s">
        <v>1128</v>
      </c>
      <c r="F366" s="8">
        <v>42143</v>
      </c>
      <c r="G366" s="1">
        <v>0.5625</v>
      </c>
      <c r="H366">
        <v>152379</v>
      </c>
      <c r="I366" s="8">
        <v>42143</v>
      </c>
      <c r="J366" s="1">
        <v>0.5625</v>
      </c>
      <c r="K366">
        <v>152379</v>
      </c>
      <c r="L366">
        <v>1</v>
      </c>
      <c r="M366" t="s">
        <v>3332</v>
      </c>
      <c r="O366" t="s">
        <v>15</v>
      </c>
      <c r="P366" t="s">
        <v>181</v>
      </c>
      <c r="Q366">
        <v>30708379456</v>
      </c>
      <c r="R366" t="s">
        <v>182</v>
      </c>
      <c r="S366" t="s">
        <v>183</v>
      </c>
      <c r="U366">
        <v>3304</v>
      </c>
      <c r="V366" t="s">
        <v>6</v>
      </c>
      <c r="W366" t="s">
        <v>7</v>
      </c>
      <c r="X366">
        <v>376</v>
      </c>
      <c r="Y366">
        <v>4481488</v>
      </c>
      <c r="AA366">
        <v>9</v>
      </c>
      <c r="AB366">
        <v>42727</v>
      </c>
      <c r="AC366">
        <v>0</v>
      </c>
      <c r="AD366">
        <v>45000</v>
      </c>
      <c r="AE366">
        <v>0</v>
      </c>
      <c r="AF366">
        <v>0</v>
      </c>
      <c r="AG366">
        <v>0</v>
      </c>
      <c r="AH366" t="s">
        <v>1213</v>
      </c>
      <c r="AI366" t="s">
        <v>1722</v>
      </c>
    </row>
    <row r="367" spans="1:35" hidden="1" x14ac:dyDescent="0.25">
      <c r="A367">
        <v>21337</v>
      </c>
      <c r="B367" t="s">
        <v>2066</v>
      </c>
      <c r="C367" t="s">
        <v>2067</v>
      </c>
      <c r="D367">
        <v>2008</v>
      </c>
      <c r="E367" t="s">
        <v>1128</v>
      </c>
      <c r="F367" s="8">
        <v>42115</v>
      </c>
      <c r="G367" s="1">
        <v>0.4284722222222222</v>
      </c>
      <c r="H367">
        <v>596855</v>
      </c>
      <c r="I367" s="8">
        <v>42115</v>
      </c>
      <c r="J367" s="1">
        <v>0.4284722222222222</v>
      </c>
      <c r="K367">
        <v>596855</v>
      </c>
      <c r="L367">
        <v>1</v>
      </c>
      <c r="M367" t="s">
        <v>2564</v>
      </c>
      <c r="O367" t="s">
        <v>15</v>
      </c>
      <c r="P367" t="s">
        <v>2069</v>
      </c>
      <c r="Q367">
        <v>30626296250</v>
      </c>
      <c r="R367" t="s">
        <v>2070</v>
      </c>
      <c r="S367" t="s">
        <v>183</v>
      </c>
      <c r="U367">
        <v>3304</v>
      </c>
      <c r="V367" t="s">
        <v>6</v>
      </c>
      <c r="W367" t="s">
        <v>7</v>
      </c>
      <c r="X367">
        <v>376</v>
      </c>
      <c r="Y367">
        <v>4482223</v>
      </c>
      <c r="AA367">
        <v>9</v>
      </c>
      <c r="AB367">
        <v>42727</v>
      </c>
      <c r="AC367">
        <v>256362</v>
      </c>
      <c r="AD367">
        <v>0</v>
      </c>
      <c r="AE367">
        <v>600</v>
      </c>
      <c r="AF367">
        <v>0</v>
      </c>
      <c r="AG367">
        <v>0</v>
      </c>
      <c r="AH367" t="s">
        <v>1213</v>
      </c>
      <c r="AI367" t="s">
        <v>1841</v>
      </c>
    </row>
    <row r="368" spans="1:35" hidden="1" x14ac:dyDescent="0.25">
      <c r="A368">
        <v>21440</v>
      </c>
      <c r="B368" t="s">
        <v>3330</v>
      </c>
      <c r="C368" t="s">
        <v>1913</v>
      </c>
      <c r="D368">
        <v>2007</v>
      </c>
      <c r="E368" t="s">
        <v>1128</v>
      </c>
      <c r="F368" s="8">
        <v>42129</v>
      </c>
      <c r="G368" s="1">
        <v>0.68333333333333324</v>
      </c>
      <c r="H368">
        <v>152379</v>
      </c>
      <c r="I368" s="8">
        <v>42129</v>
      </c>
      <c r="J368" s="1">
        <v>0.68333333333333324</v>
      </c>
      <c r="K368">
        <v>152379</v>
      </c>
      <c r="L368">
        <v>1</v>
      </c>
      <c r="M368" t="s">
        <v>3333</v>
      </c>
      <c r="O368" t="s">
        <v>15</v>
      </c>
      <c r="P368" t="s">
        <v>181</v>
      </c>
      <c r="Q368">
        <v>30708379456</v>
      </c>
      <c r="R368" t="s">
        <v>182</v>
      </c>
      <c r="S368" t="s">
        <v>183</v>
      </c>
      <c r="U368">
        <v>3304</v>
      </c>
      <c r="V368" t="s">
        <v>6</v>
      </c>
      <c r="W368" t="s">
        <v>7</v>
      </c>
      <c r="X368">
        <v>376</v>
      </c>
      <c r="Y368">
        <v>4481488</v>
      </c>
      <c r="AA368">
        <v>9</v>
      </c>
      <c r="AB368">
        <v>42727</v>
      </c>
      <c r="AC368">
        <v>0</v>
      </c>
      <c r="AD368">
        <v>338800</v>
      </c>
      <c r="AE368">
        <v>0</v>
      </c>
      <c r="AF368">
        <v>0</v>
      </c>
      <c r="AG368">
        <v>0</v>
      </c>
      <c r="AH368" t="s">
        <v>1213</v>
      </c>
      <c r="AI368" t="s">
        <v>1722</v>
      </c>
    </row>
    <row r="369" spans="1:35" hidden="1" x14ac:dyDescent="0.25">
      <c r="A369">
        <v>21924</v>
      </c>
      <c r="B369" t="s">
        <v>3334</v>
      </c>
      <c r="C369" t="s">
        <v>2586</v>
      </c>
      <c r="D369">
        <v>2015</v>
      </c>
      <c r="E369" t="s">
        <v>1128</v>
      </c>
      <c r="F369" s="8">
        <v>42200</v>
      </c>
      <c r="G369" s="1">
        <v>0.52083333333333337</v>
      </c>
      <c r="H369">
        <v>10</v>
      </c>
      <c r="I369" s="8">
        <v>42200</v>
      </c>
      <c r="J369" s="1">
        <v>0.60416666666666663</v>
      </c>
      <c r="K369">
        <v>10</v>
      </c>
      <c r="L369">
        <v>1</v>
      </c>
      <c r="M369" t="s">
        <v>2746</v>
      </c>
      <c r="O369" t="s">
        <v>15</v>
      </c>
      <c r="P369" t="s">
        <v>181</v>
      </c>
      <c r="Q369">
        <v>30708379456</v>
      </c>
      <c r="R369" t="s">
        <v>182</v>
      </c>
      <c r="S369" t="s">
        <v>183</v>
      </c>
      <c r="U369">
        <v>3304</v>
      </c>
      <c r="V369" t="s">
        <v>6</v>
      </c>
      <c r="W369" t="s">
        <v>7</v>
      </c>
      <c r="X369">
        <v>376</v>
      </c>
      <c r="Y369">
        <v>4481488</v>
      </c>
      <c r="AA369">
        <v>9</v>
      </c>
      <c r="AB369">
        <v>42727</v>
      </c>
      <c r="AC369">
        <v>85454</v>
      </c>
      <c r="AD369">
        <v>0</v>
      </c>
      <c r="AE369">
        <v>200</v>
      </c>
      <c r="AF369">
        <v>51507</v>
      </c>
      <c r="AG369">
        <v>0</v>
      </c>
      <c r="AH369" t="s">
        <v>1213</v>
      </c>
      <c r="AI369" t="s">
        <v>3305</v>
      </c>
    </row>
    <row r="370" spans="1:35" x14ac:dyDescent="0.25">
      <c r="A370">
        <v>21712</v>
      </c>
      <c r="B370" t="s">
        <v>1501</v>
      </c>
      <c r="C370" t="s">
        <v>1147</v>
      </c>
      <c r="D370">
        <v>2011</v>
      </c>
      <c r="E370" t="s">
        <v>1128</v>
      </c>
      <c r="F370" s="8">
        <v>42171</v>
      </c>
      <c r="G370" s="1">
        <v>0.33333333333333331</v>
      </c>
      <c r="H370">
        <v>130372</v>
      </c>
      <c r="I370" s="8">
        <v>42172</v>
      </c>
      <c r="J370" s="1">
        <v>0.75</v>
      </c>
      <c r="K370">
        <v>130372</v>
      </c>
      <c r="L370">
        <v>1</v>
      </c>
      <c r="M370" t="s">
        <v>662</v>
      </c>
      <c r="O370" t="s">
        <v>15</v>
      </c>
      <c r="P370" t="s">
        <v>181</v>
      </c>
      <c r="Q370">
        <v>30708379456</v>
      </c>
      <c r="R370" t="s">
        <v>182</v>
      </c>
      <c r="S370" t="s">
        <v>183</v>
      </c>
      <c r="U370">
        <v>3304</v>
      </c>
      <c r="V370" t="s">
        <v>6</v>
      </c>
      <c r="W370" t="s">
        <v>7</v>
      </c>
      <c r="X370">
        <v>376</v>
      </c>
      <c r="Y370">
        <v>4481488</v>
      </c>
      <c r="AA370">
        <v>9</v>
      </c>
      <c r="AB370">
        <v>42727</v>
      </c>
      <c r="AC370">
        <v>213635</v>
      </c>
      <c r="AD370">
        <v>0</v>
      </c>
      <c r="AE370">
        <v>500</v>
      </c>
      <c r="AF370">
        <v>0</v>
      </c>
      <c r="AG370">
        <v>0</v>
      </c>
      <c r="AH370" t="s">
        <v>1213</v>
      </c>
      <c r="AI370" t="s">
        <v>10</v>
      </c>
    </row>
    <row r="371" spans="1:35" hidden="1" x14ac:dyDescent="0.25">
      <c r="A371">
        <v>21648</v>
      </c>
      <c r="B371" t="s">
        <v>3335</v>
      </c>
      <c r="C371" t="s">
        <v>1770</v>
      </c>
      <c r="D371">
        <v>2015</v>
      </c>
      <c r="E371" t="s">
        <v>1128</v>
      </c>
      <c r="F371" s="8">
        <v>42160</v>
      </c>
      <c r="G371" s="1">
        <v>0.61805555555555558</v>
      </c>
      <c r="H371">
        <v>0</v>
      </c>
      <c r="I371" s="8">
        <v>42160</v>
      </c>
      <c r="J371" s="1">
        <v>0.61805555555555558</v>
      </c>
      <c r="K371">
        <v>0</v>
      </c>
      <c r="L371">
        <v>1</v>
      </c>
      <c r="M371" t="s">
        <v>2710</v>
      </c>
      <c r="O371" t="s">
        <v>15</v>
      </c>
      <c r="P371" t="s">
        <v>181</v>
      </c>
      <c r="Q371">
        <v>30708379456</v>
      </c>
      <c r="R371" t="s">
        <v>182</v>
      </c>
      <c r="S371" t="s">
        <v>183</v>
      </c>
      <c r="U371">
        <v>3304</v>
      </c>
      <c r="V371" t="s">
        <v>6</v>
      </c>
      <c r="W371" t="s">
        <v>7</v>
      </c>
      <c r="X371">
        <v>376</v>
      </c>
      <c r="Y371">
        <v>4481488</v>
      </c>
      <c r="AA371">
        <v>9</v>
      </c>
      <c r="AB371">
        <v>42727</v>
      </c>
      <c r="AC371">
        <v>17091</v>
      </c>
      <c r="AD371">
        <v>0</v>
      </c>
      <c r="AE371">
        <v>40</v>
      </c>
      <c r="AF371">
        <v>974304</v>
      </c>
      <c r="AG371">
        <v>0</v>
      </c>
      <c r="AH371" t="s">
        <v>1213</v>
      </c>
      <c r="AI371" t="s">
        <v>3305</v>
      </c>
    </row>
    <row r="372" spans="1:35" hidden="1" x14ac:dyDescent="0.25">
      <c r="A372">
        <v>21522</v>
      </c>
      <c r="B372" t="s">
        <v>3319</v>
      </c>
      <c r="C372" t="s">
        <v>1731</v>
      </c>
      <c r="D372">
        <v>2012</v>
      </c>
      <c r="E372" t="s">
        <v>1128</v>
      </c>
      <c r="F372" s="8">
        <v>42143</v>
      </c>
      <c r="G372" s="1">
        <v>0.58333333333333337</v>
      </c>
      <c r="H372">
        <v>311822</v>
      </c>
      <c r="I372" s="8">
        <v>42143</v>
      </c>
      <c r="J372" s="1">
        <v>0.66666666666666663</v>
      </c>
      <c r="K372">
        <v>311822</v>
      </c>
      <c r="L372">
        <v>1</v>
      </c>
      <c r="M372" t="s">
        <v>3336</v>
      </c>
      <c r="O372" t="s">
        <v>15</v>
      </c>
      <c r="P372" t="s">
        <v>181</v>
      </c>
      <c r="Q372">
        <v>30708379456</v>
      </c>
      <c r="R372" t="s">
        <v>182</v>
      </c>
      <c r="S372" t="s">
        <v>183</v>
      </c>
      <c r="U372">
        <v>3304</v>
      </c>
      <c r="V372" t="s">
        <v>6</v>
      </c>
      <c r="W372" t="s">
        <v>7</v>
      </c>
      <c r="X372">
        <v>376</v>
      </c>
      <c r="Y372">
        <v>4481488</v>
      </c>
      <c r="AA372">
        <v>9</v>
      </c>
      <c r="AB372">
        <v>42727</v>
      </c>
      <c r="AC372">
        <v>85454</v>
      </c>
      <c r="AD372">
        <v>0</v>
      </c>
      <c r="AE372">
        <v>200</v>
      </c>
      <c r="AF372">
        <v>988912</v>
      </c>
      <c r="AG372">
        <v>0</v>
      </c>
      <c r="AH372" t="s">
        <v>1213</v>
      </c>
      <c r="AI372" t="s">
        <v>10</v>
      </c>
    </row>
    <row r="373" spans="1:35" hidden="1" x14ac:dyDescent="0.25">
      <c r="A373">
        <v>21254</v>
      </c>
      <c r="B373" t="s">
        <v>3337</v>
      </c>
      <c r="C373" t="s">
        <v>1731</v>
      </c>
      <c r="D373">
        <v>2013</v>
      </c>
      <c r="E373" t="s">
        <v>1128</v>
      </c>
      <c r="F373" s="8">
        <v>42102</v>
      </c>
      <c r="G373" s="1">
        <v>0.33333333333333331</v>
      </c>
      <c r="H373">
        <v>113016</v>
      </c>
      <c r="I373" s="8">
        <v>42102</v>
      </c>
      <c r="J373" s="1">
        <v>0.4375</v>
      </c>
      <c r="K373">
        <v>113016</v>
      </c>
      <c r="L373">
        <v>1</v>
      </c>
      <c r="M373" t="s">
        <v>3338</v>
      </c>
      <c r="O373" t="s">
        <v>15</v>
      </c>
      <c r="P373" t="s">
        <v>777</v>
      </c>
      <c r="Q373">
        <v>30707342729</v>
      </c>
      <c r="R373" t="s">
        <v>778</v>
      </c>
      <c r="S373" t="s">
        <v>183</v>
      </c>
      <c r="U373">
        <v>3304</v>
      </c>
      <c r="V373" t="s">
        <v>6</v>
      </c>
      <c r="W373" t="s">
        <v>7</v>
      </c>
      <c r="X373">
        <v>3751</v>
      </c>
      <c r="Y373">
        <v>425990</v>
      </c>
      <c r="AA373">
        <v>9</v>
      </c>
      <c r="AB373">
        <v>42727</v>
      </c>
      <c r="AC373">
        <v>128181</v>
      </c>
      <c r="AD373">
        <v>0</v>
      </c>
      <c r="AE373">
        <v>300</v>
      </c>
      <c r="AF373">
        <v>0</v>
      </c>
      <c r="AG373">
        <v>0</v>
      </c>
      <c r="AH373" t="s">
        <v>1213</v>
      </c>
      <c r="AI373" t="s">
        <v>101</v>
      </c>
    </row>
    <row r="374" spans="1:35" x14ac:dyDescent="0.25">
      <c r="A374">
        <v>21018</v>
      </c>
      <c r="B374" t="s">
        <v>1497</v>
      </c>
      <c r="C374" t="s">
        <v>1147</v>
      </c>
      <c r="D374">
        <v>2010</v>
      </c>
      <c r="E374" t="s">
        <v>1128</v>
      </c>
      <c r="F374" s="8">
        <v>42066</v>
      </c>
      <c r="G374" s="1">
        <v>0.66666666666666663</v>
      </c>
      <c r="H374">
        <v>151433</v>
      </c>
      <c r="I374" s="8">
        <v>42066</v>
      </c>
      <c r="J374" s="1">
        <v>0.75</v>
      </c>
      <c r="K374">
        <v>151433</v>
      </c>
      <c r="L374">
        <v>1</v>
      </c>
      <c r="M374" t="s">
        <v>346</v>
      </c>
      <c r="O374" t="s">
        <v>15</v>
      </c>
      <c r="P374" t="s">
        <v>181</v>
      </c>
      <c r="Q374">
        <v>30708379456</v>
      </c>
      <c r="R374" t="s">
        <v>182</v>
      </c>
      <c r="S374" t="s">
        <v>183</v>
      </c>
      <c r="U374">
        <v>3304</v>
      </c>
      <c r="V374" t="s">
        <v>6</v>
      </c>
      <c r="W374" t="s">
        <v>7</v>
      </c>
      <c r="X374">
        <v>376</v>
      </c>
      <c r="Y374">
        <v>4481488</v>
      </c>
      <c r="AA374">
        <v>9</v>
      </c>
      <c r="AB374">
        <v>42727</v>
      </c>
      <c r="AC374">
        <v>111090</v>
      </c>
      <c r="AD374">
        <v>0</v>
      </c>
      <c r="AE374">
        <v>260</v>
      </c>
      <c r="AF374">
        <v>502576</v>
      </c>
      <c r="AG374">
        <v>0</v>
      </c>
      <c r="AH374" t="s">
        <v>1213</v>
      </c>
      <c r="AI374" t="s">
        <v>10</v>
      </c>
    </row>
    <row r="375" spans="1:35" hidden="1" x14ac:dyDescent="0.25">
      <c r="A375">
        <v>21661</v>
      </c>
      <c r="B375" t="s">
        <v>3339</v>
      </c>
      <c r="C375" t="s">
        <v>2423</v>
      </c>
      <c r="D375">
        <v>2015</v>
      </c>
      <c r="E375" t="s">
        <v>1128</v>
      </c>
      <c r="F375" s="8">
        <v>42163</v>
      </c>
      <c r="G375" s="1">
        <v>0.6875</v>
      </c>
      <c r="H375">
        <v>15</v>
      </c>
      <c r="I375" s="8">
        <v>42163</v>
      </c>
      <c r="J375" s="1">
        <v>0.75</v>
      </c>
      <c r="K375">
        <v>15</v>
      </c>
      <c r="L375">
        <v>1</v>
      </c>
      <c r="M375" t="s">
        <v>2746</v>
      </c>
      <c r="O375" t="s">
        <v>15</v>
      </c>
      <c r="P375" t="s">
        <v>181</v>
      </c>
      <c r="Q375">
        <v>30708379456</v>
      </c>
      <c r="R375" t="s">
        <v>182</v>
      </c>
      <c r="S375" t="s">
        <v>183</v>
      </c>
      <c r="U375">
        <v>3304</v>
      </c>
      <c r="V375" t="s">
        <v>6</v>
      </c>
      <c r="W375" t="s">
        <v>7</v>
      </c>
      <c r="X375">
        <v>376</v>
      </c>
      <c r="Y375">
        <v>4481488</v>
      </c>
      <c r="AA375">
        <v>9</v>
      </c>
      <c r="AB375">
        <v>42727</v>
      </c>
      <c r="AC375">
        <v>64091</v>
      </c>
      <c r="AD375">
        <v>0</v>
      </c>
      <c r="AE375">
        <v>150</v>
      </c>
      <c r="AF375">
        <v>-103014</v>
      </c>
      <c r="AG375">
        <v>0</v>
      </c>
      <c r="AH375" t="s">
        <v>1213</v>
      </c>
      <c r="AI375" t="s">
        <v>3305</v>
      </c>
    </row>
    <row r="376" spans="1:35" hidden="1" x14ac:dyDescent="0.25">
      <c r="A376">
        <v>21732</v>
      </c>
      <c r="B376" t="s">
        <v>3340</v>
      </c>
      <c r="C376" t="s">
        <v>1731</v>
      </c>
      <c r="D376">
        <v>2013</v>
      </c>
      <c r="E376" t="s">
        <v>1128</v>
      </c>
      <c r="F376" s="8">
        <v>42172</v>
      </c>
      <c r="G376" s="1">
        <v>0.33333333333333331</v>
      </c>
      <c r="H376">
        <v>117585</v>
      </c>
      <c r="I376" s="8">
        <v>42172</v>
      </c>
      <c r="J376" s="1">
        <v>0.47916666666666669</v>
      </c>
      <c r="K376">
        <v>117585</v>
      </c>
      <c r="L376">
        <v>1</v>
      </c>
      <c r="M376" t="s">
        <v>76</v>
      </c>
      <c r="O376" t="s">
        <v>15</v>
      </c>
      <c r="P376" t="s">
        <v>777</v>
      </c>
      <c r="Q376">
        <v>30707342729</v>
      </c>
      <c r="R376" t="s">
        <v>778</v>
      </c>
      <c r="S376" t="s">
        <v>183</v>
      </c>
      <c r="U376">
        <v>3304</v>
      </c>
      <c r="V376" t="s">
        <v>6</v>
      </c>
      <c r="W376" t="s">
        <v>7</v>
      </c>
      <c r="X376">
        <v>3751</v>
      </c>
      <c r="Y376">
        <v>425990</v>
      </c>
      <c r="AA376">
        <v>9</v>
      </c>
      <c r="AB376">
        <v>42727</v>
      </c>
      <c r="AC376">
        <v>149545</v>
      </c>
      <c r="AD376">
        <v>0</v>
      </c>
      <c r="AE376">
        <v>350</v>
      </c>
      <c r="AF376">
        <v>0</v>
      </c>
      <c r="AG376">
        <v>0</v>
      </c>
      <c r="AH376" t="s">
        <v>1213</v>
      </c>
      <c r="AI376" t="s">
        <v>101</v>
      </c>
    </row>
    <row r="377" spans="1:35" hidden="1" x14ac:dyDescent="0.25">
      <c r="A377">
        <v>21806</v>
      </c>
      <c r="B377" t="s">
        <v>3341</v>
      </c>
      <c r="C377" t="s">
        <v>1753</v>
      </c>
      <c r="D377">
        <v>2015</v>
      </c>
      <c r="E377" t="s">
        <v>1128</v>
      </c>
      <c r="F377" s="8">
        <v>42184</v>
      </c>
      <c r="G377" s="1">
        <v>0.4680555555555555</v>
      </c>
      <c r="H377">
        <v>16264</v>
      </c>
      <c r="I377" s="8">
        <v>42184</v>
      </c>
      <c r="J377" s="1">
        <v>0.4680555555555555</v>
      </c>
      <c r="K377">
        <v>16264</v>
      </c>
      <c r="L377">
        <v>1</v>
      </c>
      <c r="M377" t="s">
        <v>3309</v>
      </c>
      <c r="O377" t="s">
        <v>15</v>
      </c>
      <c r="P377" t="s">
        <v>181</v>
      </c>
      <c r="Q377">
        <v>30708379456</v>
      </c>
      <c r="R377" t="s">
        <v>182</v>
      </c>
      <c r="S377" t="s">
        <v>183</v>
      </c>
      <c r="U377">
        <v>3304</v>
      </c>
      <c r="V377" t="s">
        <v>6</v>
      </c>
      <c r="W377" t="s">
        <v>7</v>
      </c>
      <c r="X377">
        <v>376</v>
      </c>
      <c r="Y377">
        <v>4481488</v>
      </c>
      <c r="AA377">
        <v>9</v>
      </c>
      <c r="AB377">
        <v>42727</v>
      </c>
      <c r="AC377">
        <v>85454</v>
      </c>
      <c r="AD377">
        <v>0</v>
      </c>
      <c r="AE377">
        <v>200</v>
      </c>
      <c r="AF377">
        <v>51507</v>
      </c>
      <c r="AG377">
        <v>0</v>
      </c>
      <c r="AH377" t="s">
        <v>1213</v>
      </c>
      <c r="AI377" t="s">
        <v>3305</v>
      </c>
    </row>
    <row r="378" spans="1:35" hidden="1" x14ac:dyDescent="0.25">
      <c r="A378">
        <v>21255</v>
      </c>
      <c r="B378" t="s">
        <v>3342</v>
      </c>
      <c r="C378" t="s">
        <v>1731</v>
      </c>
      <c r="D378">
        <v>2013</v>
      </c>
      <c r="E378" t="s">
        <v>1128</v>
      </c>
      <c r="F378" s="8">
        <v>42102</v>
      </c>
      <c r="G378" s="1">
        <v>0.33333333333333331</v>
      </c>
      <c r="H378">
        <v>97450</v>
      </c>
      <c r="I378" s="8">
        <v>42102</v>
      </c>
      <c r="J378" s="1">
        <v>0.41666666666666669</v>
      </c>
      <c r="K378">
        <v>97450</v>
      </c>
      <c r="L378">
        <v>1</v>
      </c>
      <c r="M378" t="s">
        <v>3311</v>
      </c>
      <c r="O378" t="s">
        <v>15</v>
      </c>
      <c r="P378" t="s">
        <v>777</v>
      </c>
      <c r="Q378">
        <v>30707342729</v>
      </c>
      <c r="R378" t="s">
        <v>778</v>
      </c>
      <c r="S378" t="s">
        <v>183</v>
      </c>
      <c r="U378">
        <v>3304</v>
      </c>
      <c r="V378" t="s">
        <v>6</v>
      </c>
      <c r="W378" t="s">
        <v>7</v>
      </c>
      <c r="X378">
        <v>3751</v>
      </c>
      <c r="Y378">
        <v>425990</v>
      </c>
      <c r="AA378">
        <v>9</v>
      </c>
      <c r="AB378">
        <v>42727</v>
      </c>
      <c r="AC378">
        <v>106818</v>
      </c>
      <c r="AD378">
        <v>0</v>
      </c>
      <c r="AE378">
        <v>250</v>
      </c>
      <c r="AF378">
        <v>0</v>
      </c>
      <c r="AG378">
        <v>0</v>
      </c>
      <c r="AH378" t="s">
        <v>1213</v>
      </c>
      <c r="AI378" t="s">
        <v>101</v>
      </c>
    </row>
    <row r="379" spans="1:35" hidden="1" x14ac:dyDescent="0.25">
      <c r="A379">
        <v>21500</v>
      </c>
      <c r="B379" t="s">
        <v>2475</v>
      </c>
      <c r="C379" t="s">
        <v>2398</v>
      </c>
      <c r="D379">
        <v>2013</v>
      </c>
      <c r="E379" t="s">
        <v>1128</v>
      </c>
      <c r="F379" s="8">
        <v>42139</v>
      </c>
      <c r="G379" s="1">
        <v>0.41666666666666669</v>
      </c>
      <c r="H379">
        <v>32189</v>
      </c>
      <c r="I379" s="8">
        <v>42139</v>
      </c>
      <c r="J379" s="1">
        <v>0.66666666666666663</v>
      </c>
      <c r="K379">
        <v>32189</v>
      </c>
      <c r="L379">
        <v>1</v>
      </c>
      <c r="M379" t="s">
        <v>76</v>
      </c>
      <c r="O379" t="s">
        <v>15</v>
      </c>
      <c r="P379" t="s">
        <v>2476</v>
      </c>
      <c r="Q379">
        <v>27048574888</v>
      </c>
      <c r="R379" t="s">
        <v>2477</v>
      </c>
      <c r="S379" t="s">
        <v>183</v>
      </c>
      <c r="U379">
        <v>3304</v>
      </c>
      <c r="V379" t="s">
        <v>6</v>
      </c>
      <c r="W379" t="s">
        <v>7</v>
      </c>
      <c r="X379">
        <v>44807</v>
      </c>
      <c r="Y379">
        <v>6</v>
      </c>
      <c r="AA379">
        <v>9</v>
      </c>
      <c r="AB379">
        <v>48471</v>
      </c>
      <c r="AC379">
        <v>101789</v>
      </c>
      <c r="AD379">
        <v>0</v>
      </c>
      <c r="AE379">
        <v>210</v>
      </c>
      <c r="AF379">
        <v>316786</v>
      </c>
      <c r="AG379">
        <v>0</v>
      </c>
      <c r="AH379" t="s">
        <v>1213</v>
      </c>
      <c r="AI379" t="s">
        <v>10</v>
      </c>
    </row>
    <row r="380" spans="1:35" hidden="1" x14ac:dyDescent="0.25">
      <c r="A380">
        <v>21738</v>
      </c>
      <c r="B380" t="s">
        <v>3337</v>
      </c>
      <c r="C380" t="s">
        <v>1731</v>
      </c>
      <c r="D380">
        <v>2013</v>
      </c>
      <c r="E380" t="s">
        <v>1128</v>
      </c>
      <c r="F380" s="8">
        <v>42173</v>
      </c>
      <c r="G380" s="1">
        <v>0.33333333333333331</v>
      </c>
      <c r="H380">
        <v>113016</v>
      </c>
      <c r="I380" s="8">
        <v>42173</v>
      </c>
      <c r="J380" s="1">
        <v>0.45833333333333331</v>
      </c>
      <c r="K380">
        <v>113016</v>
      </c>
      <c r="L380">
        <v>1</v>
      </c>
      <c r="M380" t="s">
        <v>2592</v>
      </c>
      <c r="O380" t="s">
        <v>15</v>
      </c>
      <c r="P380" t="s">
        <v>777</v>
      </c>
      <c r="Q380">
        <v>30707342729</v>
      </c>
      <c r="R380" t="s">
        <v>778</v>
      </c>
      <c r="S380" t="s">
        <v>183</v>
      </c>
      <c r="U380">
        <v>3304</v>
      </c>
      <c r="V380" t="s">
        <v>6</v>
      </c>
      <c r="W380" t="s">
        <v>7</v>
      </c>
      <c r="X380">
        <v>3751</v>
      </c>
      <c r="Y380">
        <v>425990</v>
      </c>
      <c r="AA380">
        <v>9</v>
      </c>
      <c r="AB380">
        <v>42727</v>
      </c>
      <c r="AC380">
        <v>149545</v>
      </c>
      <c r="AD380">
        <v>0</v>
      </c>
      <c r="AE380">
        <v>350</v>
      </c>
      <c r="AF380">
        <v>0</v>
      </c>
      <c r="AG380">
        <v>0</v>
      </c>
      <c r="AH380" t="s">
        <v>1213</v>
      </c>
      <c r="AI380" t="s">
        <v>101</v>
      </c>
    </row>
    <row r="381" spans="1:35" hidden="1" x14ac:dyDescent="0.25">
      <c r="A381">
        <v>21446</v>
      </c>
      <c r="B381" t="s">
        <v>2524</v>
      </c>
      <c r="C381" t="s">
        <v>1731</v>
      </c>
      <c r="D381">
        <v>2015</v>
      </c>
      <c r="E381" t="s">
        <v>1128</v>
      </c>
      <c r="F381" s="8">
        <v>42130</v>
      </c>
      <c r="G381" s="1">
        <v>0.33333333333333331</v>
      </c>
      <c r="H381">
        <v>15</v>
      </c>
      <c r="I381" s="8">
        <v>42130</v>
      </c>
      <c r="J381" s="1">
        <v>0.41666666666666669</v>
      </c>
      <c r="K381">
        <v>15</v>
      </c>
      <c r="L381">
        <v>1</v>
      </c>
      <c r="M381" t="s">
        <v>2525</v>
      </c>
      <c r="O381" t="s">
        <v>15</v>
      </c>
      <c r="P381" t="s">
        <v>181</v>
      </c>
      <c r="Q381">
        <v>30708379456</v>
      </c>
      <c r="R381" t="s">
        <v>182</v>
      </c>
      <c r="S381" t="s">
        <v>183</v>
      </c>
      <c r="U381">
        <v>3304</v>
      </c>
      <c r="V381" t="s">
        <v>6</v>
      </c>
      <c r="W381" t="s">
        <v>7</v>
      </c>
      <c r="X381">
        <v>376</v>
      </c>
      <c r="Y381">
        <v>4481488</v>
      </c>
      <c r="AA381">
        <v>9</v>
      </c>
      <c r="AB381">
        <v>42727</v>
      </c>
      <c r="AC381">
        <v>192272</v>
      </c>
      <c r="AD381">
        <v>0</v>
      </c>
      <c r="AE381">
        <v>450</v>
      </c>
      <c r="AF381">
        <v>100329</v>
      </c>
      <c r="AG381">
        <v>0</v>
      </c>
      <c r="AH381" t="s">
        <v>1213</v>
      </c>
      <c r="AI381" t="s">
        <v>101</v>
      </c>
    </row>
    <row r="382" spans="1:35" hidden="1" x14ac:dyDescent="0.25">
      <c r="A382">
        <v>21835</v>
      </c>
      <c r="B382" t="s">
        <v>3343</v>
      </c>
      <c r="C382" t="s">
        <v>2586</v>
      </c>
      <c r="D382">
        <v>2015</v>
      </c>
      <c r="E382" t="s">
        <v>1128</v>
      </c>
      <c r="F382" s="8">
        <v>42187</v>
      </c>
      <c r="G382" s="1">
        <v>0.44861111111111113</v>
      </c>
      <c r="H382">
        <v>11</v>
      </c>
      <c r="I382" s="8">
        <v>42187</v>
      </c>
      <c r="J382" s="1">
        <v>0.44861111111111113</v>
      </c>
      <c r="K382">
        <v>11</v>
      </c>
      <c r="L382">
        <v>1</v>
      </c>
      <c r="M382" t="s">
        <v>2746</v>
      </c>
      <c r="O382" t="s">
        <v>15</v>
      </c>
      <c r="P382" t="s">
        <v>181</v>
      </c>
      <c r="Q382">
        <v>30708379456</v>
      </c>
      <c r="R382" t="s">
        <v>182</v>
      </c>
      <c r="S382" t="s">
        <v>183</v>
      </c>
      <c r="U382">
        <v>3304</v>
      </c>
      <c r="V382" t="s">
        <v>6</v>
      </c>
      <c r="W382" t="s">
        <v>7</v>
      </c>
      <c r="X382">
        <v>376</v>
      </c>
      <c r="Y382">
        <v>4481488</v>
      </c>
      <c r="AA382">
        <v>9</v>
      </c>
      <c r="AB382">
        <v>42727</v>
      </c>
      <c r="AC382">
        <v>85454</v>
      </c>
      <c r="AD382">
        <v>0</v>
      </c>
      <c r="AE382">
        <v>200</v>
      </c>
      <c r="AF382">
        <v>51507</v>
      </c>
      <c r="AG382">
        <v>0</v>
      </c>
      <c r="AH382" t="s">
        <v>1213</v>
      </c>
      <c r="AI382" t="s">
        <v>3305</v>
      </c>
    </row>
    <row r="383" spans="1:35" hidden="1" x14ac:dyDescent="0.25">
      <c r="A383">
        <v>21829</v>
      </c>
      <c r="B383" t="s">
        <v>3344</v>
      </c>
      <c r="C383" t="s">
        <v>2586</v>
      </c>
      <c r="D383">
        <v>2015</v>
      </c>
      <c r="E383" t="s">
        <v>1128</v>
      </c>
      <c r="F383" s="8">
        <v>42186</v>
      </c>
      <c r="G383" s="1">
        <v>0.66666666666666663</v>
      </c>
      <c r="H383">
        <v>15</v>
      </c>
      <c r="I383" s="8">
        <v>42186</v>
      </c>
      <c r="J383" s="1">
        <v>0.75</v>
      </c>
      <c r="K383">
        <v>15</v>
      </c>
      <c r="L383">
        <v>1</v>
      </c>
      <c r="M383" t="s">
        <v>2746</v>
      </c>
      <c r="O383" t="s">
        <v>15</v>
      </c>
      <c r="P383" t="s">
        <v>181</v>
      </c>
      <c r="Q383">
        <v>30708379456</v>
      </c>
      <c r="R383" t="s">
        <v>182</v>
      </c>
      <c r="S383" t="s">
        <v>183</v>
      </c>
      <c r="U383">
        <v>3304</v>
      </c>
      <c r="V383" t="s">
        <v>6</v>
      </c>
      <c r="W383" t="s">
        <v>7</v>
      </c>
      <c r="X383">
        <v>376</v>
      </c>
      <c r="Y383">
        <v>4481488</v>
      </c>
      <c r="AA383">
        <v>9</v>
      </c>
      <c r="AB383">
        <v>42727</v>
      </c>
      <c r="AC383">
        <v>85454</v>
      </c>
      <c r="AD383">
        <v>0</v>
      </c>
      <c r="AE383">
        <v>200</v>
      </c>
      <c r="AF383">
        <v>65608</v>
      </c>
      <c r="AG383">
        <v>0</v>
      </c>
      <c r="AH383" t="s">
        <v>1213</v>
      </c>
      <c r="AI383" t="s">
        <v>3305</v>
      </c>
    </row>
    <row r="384" spans="1:35" hidden="1" x14ac:dyDescent="0.25">
      <c r="A384">
        <v>21807</v>
      </c>
      <c r="B384" t="s">
        <v>3345</v>
      </c>
      <c r="C384" t="s">
        <v>1854</v>
      </c>
      <c r="D384">
        <v>2015</v>
      </c>
      <c r="E384" t="s">
        <v>1128</v>
      </c>
      <c r="F384" s="8">
        <v>42184</v>
      </c>
      <c r="G384" s="1">
        <v>0.5</v>
      </c>
      <c r="H384">
        <v>15</v>
      </c>
      <c r="I384" s="8">
        <v>42184</v>
      </c>
      <c r="J384" s="1">
        <v>0.54166666666666663</v>
      </c>
      <c r="K384">
        <v>15</v>
      </c>
      <c r="L384">
        <v>1</v>
      </c>
      <c r="M384" t="s">
        <v>3346</v>
      </c>
      <c r="O384" t="s">
        <v>15</v>
      </c>
      <c r="P384" t="s">
        <v>181</v>
      </c>
      <c r="Q384">
        <v>30708379456</v>
      </c>
      <c r="R384" t="s">
        <v>182</v>
      </c>
      <c r="S384" t="s">
        <v>183</v>
      </c>
      <c r="U384">
        <v>3304</v>
      </c>
      <c r="V384" t="s">
        <v>6</v>
      </c>
      <c r="W384" t="s">
        <v>7</v>
      </c>
      <c r="X384">
        <v>376</v>
      </c>
      <c r="Y384">
        <v>4481488</v>
      </c>
      <c r="AA384">
        <v>9</v>
      </c>
      <c r="AB384">
        <v>42727</v>
      </c>
      <c r="AC384">
        <v>85454</v>
      </c>
      <c r="AD384">
        <v>0</v>
      </c>
      <c r="AE384">
        <v>200</v>
      </c>
      <c r="AF384">
        <v>51507</v>
      </c>
      <c r="AG384">
        <v>0</v>
      </c>
      <c r="AH384" t="s">
        <v>1213</v>
      </c>
      <c r="AI384" t="s">
        <v>1722</v>
      </c>
    </row>
    <row r="385" spans="1:35" x14ac:dyDescent="0.25">
      <c r="A385">
        <v>21837</v>
      </c>
      <c r="B385" t="s">
        <v>1700</v>
      </c>
      <c r="C385" t="s">
        <v>1180</v>
      </c>
      <c r="D385">
        <v>2015</v>
      </c>
      <c r="E385" t="s">
        <v>1128</v>
      </c>
      <c r="F385" s="8">
        <v>42187</v>
      </c>
      <c r="G385" s="1">
        <v>0.58333333333333337</v>
      </c>
      <c r="H385">
        <v>24280</v>
      </c>
      <c r="I385" s="8">
        <v>42187</v>
      </c>
      <c r="J385" s="1">
        <v>0.66666666666666663</v>
      </c>
      <c r="K385">
        <v>24280</v>
      </c>
      <c r="L385">
        <v>1</v>
      </c>
      <c r="M385" t="s">
        <v>21</v>
      </c>
      <c r="O385" t="s">
        <v>15</v>
      </c>
      <c r="P385" t="s">
        <v>181</v>
      </c>
      <c r="Q385">
        <v>30708379456</v>
      </c>
      <c r="R385" t="s">
        <v>182</v>
      </c>
      <c r="S385" t="s">
        <v>183</v>
      </c>
      <c r="U385">
        <v>3304</v>
      </c>
      <c r="V385" t="s">
        <v>6</v>
      </c>
      <c r="W385" t="s">
        <v>7</v>
      </c>
      <c r="X385">
        <v>376</v>
      </c>
      <c r="Y385">
        <v>4481488</v>
      </c>
      <c r="AA385">
        <v>9</v>
      </c>
      <c r="AB385">
        <v>42727</v>
      </c>
      <c r="AC385">
        <v>76909</v>
      </c>
      <c r="AD385">
        <v>0</v>
      </c>
      <c r="AE385">
        <v>180</v>
      </c>
      <c r="AF385">
        <v>616236</v>
      </c>
      <c r="AG385">
        <v>0</v>
      </c>
      <c r="AH385" t="s">
        <v>1213</v>
      </c>
      <c r="AI385" t="s">
        <v>10</v>
      </c>
    </row>
    <row r="386" spans="1:35" hidden="1" x14ac:dyDescent="0.25">
      <c r="A386">
        <v>21445</v>
      </c>
      <c r="B386" t="s">
        <v>3347</v>
      </c>
      <c r="C386" t="s">
        <v>1859</v>
      </c>
      <c r="D386">
        <v>2015</v>
      </c>
      <c r="E386" t="s">
        <v>1128</v>
      </c>
      <c r="F386" s="8">
        <v>42130</v>
      </c>
      <c r="G386" s="1">
        <v>0.44791666666666669</v>
      </c>
      <c r="H386">
        <v>12</v>
      </c>
      <c r="I386" s="8">
        <v>42130</v>
      </c>
      <c r="J386" s="1">
        <v>0.44791666666666669</v>
      </c>
      <c r="K386">
        <v>12</v>
      </c>
      <c r="L386">
        <v>1</v>
      </c>
      <c r="M386" t="s">
        <v>2096</v>
      </c>
      <c r="O386" t="s">
        <v>15</v>
      </c>
      <c r="P386" t="s">
        <v>181</v>
      </c>
      <c r="Q386">
        <v>30708379456</v>
      </c>
      <c r="R386" t="s">
        <v>182</v>
      </c>
      <c r="S386" t="s">
        <v>183</v>
      </c>
      <c r="U386">
        <v>3304</v>
      </c>
      <c r="V386" t="s">
        <v>6</v>
      </c>
      <c r="W386" t="s">
        <v>7</v>
      </c>
      <c r="X386">
        <v>376</v>
      </c>
      <c r="Y386">
        <v>4481488</v>
      </c>
      <c r="AA386">
        <v>9</v>
      </c>
      <c r="AB386">
        <v>42727</v>
      </c>
      <c r="AC386">
        <v>64091</v>
      </c>
      <c r="AD386">
        <v>0</v>
      </c>
      <c r="AE386">
        <v>150</v>
      </c>
      <c r="AF386">
        <v>66828</v>
      </c>
      <c r="AG386">
        <v>0</v>
      </c>
      <c r="AH386" t="s">
        <v>1213</v>
      </c>
      <c r="AI386" t="s">
        <v>2333</v>
      </c>
    </row>
    <row r="387" spans="1:35" hidden="1" x14ac:dyDescent="0.25">
      <c r="A387">
        <v>21143</v>
      </c>
      <c r="B387" t="s">
        <v>2071</v>
      </c>
      <c r="C387" t="s">
        <v>2072</v>
      </c>
      <c r="D387">
        <v>1998</v>
      </c>
      <c r="E387" t="s">
        <v>1128</v>
      </c>
      <c r="F387" s="8">
        <v>42081</v>
      </c>
      <c r="G387" s="1">
        <v>0.4513888888888889</v>
      </c>
      <c r="H387">
        <v>175004</v>
      </c>
      <c r="I387" s="8">
        <v>42081</v>
      </c>
      <c r="J387" s="1">
        <v>0.66666666666666663</v>
      </c>
      <c r="K387">
        <v>175004</v>
      </c>
      <c r="L387">
        <v>1</v>
      </c>
      <c r="M387" t="s">
        <v>2742</v>
      </c>
      <c r="O387" t="s">
        <v>2</v>
      </c>
      <c r="P387" t="s">
        <v>2074</v>
      </c>
      <c r="Q387">
        <v>7556534</v>
      </c>
      <c r="R387" t="s">
        <v>2075</v>
      </c>
      <c r="S387" t="s">
        <v>3306</v>
      </c>
      <c r="T387" t="s">
        <v>3307</v>
      </c>
      <c r="U387">
        <v>3304</v>
      </c>
      <c r="V387" t="s">
        <v>6</v>
      </c>
      <c r="W387" t="s">
        <v>7</v>
      </c>
      <c r="X387">
        <v>376</v>
      </c>
      <c r="Y387">
        <v>4480811</v>
      </c>
      <c r="AA387">
        <v>9</v>
      </c>
      <c r="AB387">
        <v>42727</v>
      </c>
      <c r="AC387">
        <v>93999</v>
      </c>
      <c r="AD387">
        <v>0</v>
      </c>
      <c r="AE387">
        <v>220</v>
      </c>
      <c r="AF387">
        <v>0</v>
      </c>
      <c r="AG387">
        <v>0</v>
      </c>
      <c r="AH387" t="s">
        <v>1213</v>
      </c>
      <c r="AI387" t="s">
        <v>10</v>
      </c>
    </row>
    <row r="388" spans="1:35" hidden="1" x14ac:dyDescent="0.25">
      <c r="A388">
        <v>21828</v>
      </c>
      <c r="B388" t="s">
        <v>3348</v>
      </c>
      <c r="C388" t="s">
        <v>2586</v>
      </c>
      <c r="D388">
        <v>2015</v>
      </c>
      <c r="E388" t="s">
        <v>1128</v>
      </c>
      <c r="F388" s="8">
        <v>42186</v>
      </c>
      <c r="G388" s="1">
        <v>0.66666666666666663</v>
      </c>
      <c r="H388">
        <v>15</v>
      </c>
      <c r="I388" s="8">
        <v>42186</v>
      </c>
      <c r="J388" s="1">
        <v>0.75</v>
      </c>
      <c r="K388">
        <v>15</v>
      </c>
      <c r="L388">
        <v>1</v>
      </c>
      <c r="M388" t="s">
        <v>2746</v>
      </c>
      <c r="O388" t="s">
        <v>15</v>
      </c>
      <c r="P388" t="s">
        <v>181</v>
      </c>
      <c r="Q388">
        <v>30708379456</v>
      </c>
      <c r="R388" t="s">
        <v>182</v>
      </c>
      <c r="S388" t="s">
        <v>183</v>
      </c>
      <c r="U388">
        <v>3304</v>
      </c>
      <c r="V388" t="s">
        <v>6</v>
      </c>
      <c r="W388" t="s">
        <v>7</v>
      </c>
      <c r="X388">
        <v>376</v>
      </c>
      <c r="Y388">
        <v>4481488</v>
      </c>
      <c r="AA388">
        <v>9</v>
      </c>
      <c r="AB388">
        <v>42727</v>
      </c>
      <c r="AC388">
        <v>85454</v>
      </c>
      <c r="AD388">
        <v>0</v>
      </c>
      <c r="AE388">
        <v>200</v>
      </c>
      <c r="AF388">
        <v>65608</v>
      </c>
      <c r="AG388">
        <v>0</v>
      </c>
      <c r="AH388" t="s">
        <v>1213</v>
      </c>
      <c r="AI388" t="s">
        <v>3305</v>
      </c>
    </row>
    <row r="389" spans="1:35" hidden="1" x14ac:dyDescent="0.25">
      <c r="A389">
        <v>21471</v>
      </c>
      <c r="B389" t="s">
        <v>3349</v>
      </c>
      <c r="C389" t="s">
        <v>2109</v>
      </c>
      <c r="D389">
        <v>2015</v>
      </c>
      <c r="E389" t="s">
        <v>1128</v>
      </c>
      <c r="F389" s="8">
        <v>42135</v>
      </c>
      <c r="G389" s="1">
        <v>0.51458333333333328</v>
      </c>
      <c r="H389">
        <v>0</v>
      </c>
      <c r="I389" s="8">
        <v>42135</v>
      </c>
      <c r="J389" s="1">
        <v>0.51458333333333328</v>
      </c>
      <c r="K389">
        <v>0</v>
      </c>
      <c r="L389">
        <v>1</v>
      </c>
      <c r="M389" t="s">
        <v>2710</v>
      </c>
      <c r="O389" t="s">
        <v>15</v>
      </c>
      <c r="P389" t="s">
        <v>181</v>
      </c>
      <c r="Q389">
        <v>30708379456</v>
      </c>
      <c r="R389" t="s">
        <v>182</v>
      </c>
      <c r="S389" t="s">
        <v>183</v>
      </c>
      <c r="U389">
        <v>3304</v>
      </c>
      <c r="V389" t="s">
        <v>6</v>
      </c>
      <c r="W389" t="s">
        <v>7</v>
      </c>
      <c r="X389">
        <v>376</v>
      </c>
      <c r="Y389">
        <v>4481488</v>
      </c>
      <c r="AA389">
        <v>9</v>
      </c>
      <c r="AB389">
        <v>42727</v>
      </c>
      <c r="AC389">
        <v>871631</v>
      </c>
      <c r="AD389">
        <v>0</v>
      </c>
      <c r="AE389">
        <v>2040</v>
      </c>
      <c r="AF389">
        <v>170499</v>
      </c>
      <c r="AG389">
        <v>17682</v>
      </c>
      <c r="AH389" t="s">
        <v>1213</v>
      </c>
      <c r="AI389" t="s">
        <v>3305</v>
      </c>
    </row>
    <row r="390" spans="1:35" hidden="1" x14ac:dyDescent="0.25">
      <c r="A390">
        <v>21671</v>
      </c>
      <c r="B390" t="s">
        <v>3350</v>
      </c>
      <c r="C390" t="s">
        <v>2586</v>
      </c>
      <c r="D390">
        <v>2015</v>
      </c>
      <c r="E390" t="s">
        <v>1128</v>
      </c>
      <c r="F390" s="8">
        <v>42164</v>
      </c>
      <c r="G390" s="1">
        <v>0.66666666666666663</v>
      </c>
      <c r="H390">
        <v>15</v>
      </c>
      <c r="I390" s="8">
        <v>42164</v>
      </c>
      <c r="J390" s="1">
        <v>0.75</v>
      </c>
      <c r="K390">
        <v>15</v>
      </c>
      <c r="L390">
        <v>1</v>
      </c>
      <c r="M390" t="s">
        <v>2746</v>
      </c>
      <c r="O390" t="s">
        <v>15</v>
      </c>
      <c r="P390" t="s">
        <v>181</v>
      </c>
      <c r="Q390">
        <v>30708379456</v>
      </c>
      <c r="R390" t="s">
        <v>182</v>
      </c>
      <c r="S390" t="s">
        <v>183</v>
      </c>
      <c r="U390">
        <v>3304</v>
      </c>
      <c r="V390" t="s">
        <v>6</v>
      </c>
      <c r="W390" t="s">
        <v>7</v>
      </c>
      <c r="X390">
        <v>376</v>
      </c>
      <c r="Y390">
        <v>4481488</v>
      </c>
      <c r="AA390">
        <v>9</v>
      </c>
      <c r="AB390">
        <v>42727</v>
      </c>
      <c r="AC390">
        <v>85454</v>
      </c>
      <c r="AD390">
        <v>0</v>
      </c>
      <c r="AE390">
        <v>200</v>
      </c>
      <c r="AF390">
        <v>51507</v>
      </c>
      <c r="AG390">
        <v>0</v>
      </c>
      <c r="AH390" t="s">
        <v>1213</v>
      </c>
      <c r="AI390" t="s">
        <v>3305</v>
      </c>
    </row>
    <row r="391" spans="1:35" hidden="1" x14ac:dyDescent="0.25">
      <c r="A391">
        <v>21064</v>
      </c>
      <c r="B391" t="s">
        <v>3351</v>
      </c>
      <c r="C391" t="s">
        <v>1831</v>
      </c>
      <c r="D391">
        <v>2015</v>
      </c>
      <c r="E391" t="s">
        <v>1128</v>
      </c>
      <c r="F391" s="8">
        <v>42072</v>
      </c>
      <c r="G391" s="1">
        <v>0.58333333333333337</v>
      </c>
      <c r="H391">
        <v>12</v>
      </c>
      <c r="I391" s="8">
        <v>42072</v>
      </c>
      <c r="J391" s="1">
        <v>0.66666666666666663</v>
      </c>
      <c r="K391">
        <v>12</v>
      </c>
      <c r="L391">
        <v>1</v>
      </c>
      <c r="M391" t="s">
        <v>3352</v>
      </c>
      <c r="O391" t="s">
        <v>15</v>
      </c>
      <c r="P391" t="s">
        <v>181</v>
      </c>
      <c r="Q391">
        <v>30708379456</v>
      </c>
      <c r="R391" t="s">
        <v>182</v>
      </c>
      <c r="S391" t="s">
        <v>183</v>
      </c>
      <c r="U391">
        <v>3304</v>
      </c>
      <c r="V391" t="s">
        <v>6</v>
      </c>
      <c r="W391" t="s">
        <v>7</v>
      </c>
      <c r="X391">
        <v>376</v>
      </c>
      <c r="Y391">
        <v>4481488</v>
      </c>
      <c r="AA391">
        <v>9</v>
      </c>
      <c r="AB391">
        <v>42727</v>
      </c>
      <c r="AC391">
        <v>85454</v>
      </c>
      <c r="AD391">
        <v>0</v>
      </c>
      <c r="AE391">
        <v>200</v>
      </c>
      <c r="AF391">
        <v>971815</v>
      </c>
      <c r="AG391">
        <v>0</v>
      </c>
      <c r="AH391" t="s">
        <v>1213</v>
      </c>
      <c r="AI391" t="s">
        <v>3305</v>
      </c>
    </row>
    <row r="392" spans="1:35" x14ac:dyDescent="0.25">
      <c r="A392">
        <v>21747</v>
      </c>
      <c r="B392" t="s">
        <v>1517</v>
      </c>
      <c r="C392" t="s">
        <v>1147</v>
      </c>
      <c r="D392">
        <v>2013</v>
      </c>
      <c r="E392" t="s">
        <v>1128</v>
      </c>
      <c r="F392" s="8">
        <v>42177</v>
      </c>
      <c r="G392" s="1">
        <v>0.33333333333333331</v>
      </c>
      <c r="H392">
        <v>50829</v>
      </c>
      <c r="I392" s="8">
        <v>42177</v>
      </c>
      <c r="J392" s="1">
        <v>0.54166666666666663</v>
      </c>
      <c r="K392">
        <v>50829</v>
      </c>
      <c r="L392">
        <v>1</v>
      </c>
      <c r="M392" t="s">
        <v>76</v>
      </c>
      <c r="O392" t="s">
        <v>2</v>
      </c>
      <c r="P392" t="s">
        <v>235</v>
      </c>
      <c r="Q392">
        <v>20185963</v>
      </c>
      <c r="R392" t="s">
        <v>236</v>
      </c>
      <c r="S392" t="s">
        <v>183</v>
      </c>
      <c r="U392">
        <v>3304</v>
      </c>
      <c r="V392" t="s">
        <v>6</v>
      </c>
      <c r="W392" t="s">
        <v>7</v>
      </c>
      <c r="X392">
        <v>376</v>
      </c>
      <c r="Y392">
        <v>154218596</v>
      </c>
      <c r="Z392" t="s">
        <v>1518</v>
      </c>
      <c r="AA392">
        <v>9</v>
      </c>
      <c r="AB392">
        <v>48471</v>
      </c>
      <c r="AC392">
        <v>126025</v>
      </c>
      <c r="AD392">
        <v>0</v>
      </c>
      <c r="AE392">
        <v>260</v>
      </c>
      <c r="AF392">
        <v>371167</v>
      </c>
      <c r="AG392">
        <v>0</v>
      </c>
      <c r="AH392" t="s">
        <v>1213</v>
      </c>
      <c r="AI392" t="s">
        <v>10</v>
      </c>
    </row>
    <row r="393" spans="1:35" x14ac:dyDescent="0.25">
      <c r="A393">
        <v>21908</v>
      </c>
      <c r="B393" t="s">
        <v>1701</v>
      </c>
      <c r="C393" t="s">
        <v>1154</v>
      </c>
      <c r="D393">
        <v>2013</v>
      </c>
      <c r="E393" t="s">
        <v>1128</v>
      </c>
      <c r="F393" s="8">
        <v>42199</v>
      </c>
      <c r="G393" s="1">
        <v>0.47916666666666669</v>
      </c>
      <c r="H393">
        <v>53223</v>
      </c>
      <c r="I393" s="8">
        <v>42199</v>
      </c>
      <c r="J393" s="1">
        <v>0.54166666666666663</v>
      </c>
      <c r="K393">
        <v>53223</v>
      </c>
      <c r="L393">
        <v>1</v>
      </c>
      <c r="M393" t="s">
        <v>76</v>
      </c>
      <c r="O393" t="s">
        <v>15</v>
      </c>
      <c r="P393" t="s">
        <v>181</v>
      </c>
      <c r="Q393">
        <v>30708379456</v>
      </c>
      <c r="R393" t="s">
        <v>182</v>
      </c>
      <c r="S393" t="s">
        <v>183</v>
      </c>
      <c r="U393">
        <v>3304</v>
      </c>
      <c r="V393" t="s">
        <v>6</v>
      </c>
      <c r="W393" t="s">
        <v>7</v>
      </c>
      <c r="X393">
        <v>376</v>
      </c>
      <c r="Y393">
        <v>4481488</v>
      </c>
      <c r="AA393">
        <v>9</v>
      </c>
      <c r="AB393">
        <v>42727</v>
      </c>
      <c r="AC393">
        <v>81181</v>
      </c>
      <c r="AD393">
        <v>0</v>
      </c>
      <c r="AE393">
        <v>190</v>
      </c>
      <c r="AF393">
        <v>387392</v>
      </c>
      <c r="AG393">
        <v>0</v>
      </c>
      <c r="AH393" t="s">
        <v>1213</v>
      </c>
      <c r="AI393" t="s">
        <v>10</v>
      </c>
    </row>
    <row r="394" spans="1:35" x14ac:dyDescent="0.25">
      <c r="A394">
        <v>21872</v>
      </c>
      <c r="B394" t="s">
        <v>1701</v>
      </c>
      <c r="C394" t="s">
        <v>1154</v>
      </c>
      <c r="D394">
        <v>2013</v>
      </c>
      <c r="E394" t="s">
        <v>1128</v>
      </c>
      <c r="F394" s="8">
        <v>42192</v>
      </c>
      <c r="G394" s="1">
        <v>0.58333333333333337</v>
      </c>
      <c r="H394">
        <v>53223</v>
      </c>
      <c r="I394" s="8">
        <v>42192</v>
      </c>
      <c r="J394" s="1">
        <v>0.73958333333333337</v>
      </c>
      <c r="K394">
        <v>53223</v>
      </c>
      <c r="L394">
        <v>1</v>
      </c>
      <c r="M394" t="s">
        <v>417</v>
      </c>
      <c r="O394" t="s">
        <v>15</v>
      </c>
      <c r="P394" t="s">
        <v>181</v>
      </c>
      <c r="Q394">
        <v>30708379456</v>
      </c>
      <c r="R394" t="s">
        <v>182</v>
      </c>
      <c r="S394" t="s">
        <v>183</v>
      </c>
      <c r="U394">
        <v>3304</v>
      </c>
      <c r="V394" t="s">
        <v>6</v>
      </c>
      <c r="W394" t="s">
        <v>7</v>
      </c>
      <c r="X394">
        <v>376</v>
      </c>
      <c r="Y394">
        <v>4481488</v>
      </c>
      <c r="AA394">
        <v>9</v>
      </c>
      <c r="AB394">
        <v>42727</v>
      </c>
      <c r="AC394">
        <v>102545</v>
      </c>
      <c r="AD394">
        <v>0</v>
      </c>
      <c r="AE394">
        <v>240</v>
      </c>
      <c r="AF394">
        <v>880329</v>
      </c>
      <c r="AG394">
        <v>0</v>
      </c>
      <c r="AH394" t="s">
        <v>1213</v>
      </c>
      <c r="AI394" t="s">
        <v>10</v>
      </c>
    </row>
    <row r="395" spans="1:35" x14ac:dyDescent="0.25">
      <c r="A395">
        <v>21525</v>
      </c>
      <c r="B395" t="s">
        <v>1651</v>
      </c>
      <c r="C395" t="s">
        <v>1171</v>
      </c>
      <c r="D395">
        <v>2014</v>
      </c>
      <c r="E395" t="s">
        <v>1128</v>
      </c>
      <c r="F395" s="8">
        <v>42144</v>
      </c>
      <c r="G395" s="1">
        <v>0.43402777777777773</v>
      </c>
      <c r="H395">
        <v>27568</v>
      </c>
      <c r="I395" s="8">
        <v>42144</v>
      </c>
      <c r="J395" s="1">
        <v>0.54166666666666663</v>
      </c>
      <c r="K395">
        <v>27568</v>
      </c>
      <c r="L395">
        <v>1</v>
      </c>
      <c r="M395" t="s">
        <v>21</v>
      </c>
      <c r="O395" t="s">
        <v>15</v>
      </c>
      <c r="P395" t="s">
        <v>181</v>
      </c>
      <c r="Q395">
        <v>30708379456</v>
      </c>
      <c r="R395" t="s">
        <v>182</v>
      </c>
      <c r="S395" t="s">
        <v>183</v>
      </c>
      <c r="U395">
        <v>3304</v>
      </c>
      <c r="V395" t="s">
        <v>6</v>
      </c>
      <c r="W395" t="s">
        <v>7</v>
      </c>
      <c r="X395">
        <v>376</v>
      </c>
      <c r="Y395">
        <v>4481488</v>
      </c>
      <c r="AA395">
        <v>9</v>
      </c>
      <c r="AB395">
        <v>42727</v>
      </c>
      <c r="AC395">
        <v>85454</v>
      </c>
      <c r="AD395">
        <v>0</v>
      </c>
      <c r="AE395">
        <v>200</v>
      </c>
      <c r="AF395">
        <v>504929</v>
      </c>
      <c r="AG395">
        <v>0</v>
      </c>
      <c r="AH395" t="s">
        <v>1213</v>
      </c>
      <c r="AI395" t="s">
        <v>10</v>
      </c>
    </row>
    <row r="396" spans="1:35" hidden="1" x14ac:dyDescent="0.25">
      <c r="A396">
        <v>21739</v>
      </c>
      <c r="B396" t="s">
        <v>3353</v>
      </c>
      <c r="C396" t="s">
        <v>1724</v>
      </c>
      <c r="D396">
        <v>2014</v>
      </c>
      <c r="E396" t="s">
        <v>1128</v>
      </c>
      <c r="F396" s="8">
        <v>42173</v>
      </c>
      <c r="G396" s="1">
        <v>0.33333333333333331</v>
      </c>
      <c r="H396">
        <v>95592</v>
      </c>
      <c r="I396" s="8">
        <v>42173</v>
      </c>
      <c r="J396" s="1">
        <v>0.45833333333333331</v>
      </c>
      <c r="K396">
        <v>95592</v>
      </c>
      <c r="L396">
        <v>1</v>
      </c>
      <c r="M396" t="s">
        <v>3354</v>
      </c>
      <c r="O396" t="s">
        <v>15</v>
      </c>
      <c r="P396" t="s">
        <v>777</v>
      </c>
      <c r="Q396">
        <v>30707342729</v>
      </c>
      <c r="R396" t="s">
        <v>778</v>
      </c>
      <c r="S396" t="s">
        <v>183</v>
      </c>
      <c r="U396">
        <v>3304</v>
      </c>
      <c r="V396" t="s">
        <v>6</v>
      </c>
      <c r="W396" t="s">
        <v>7</v>
      </c>
      <c r="X396">
        <v>3751</v>
      </c>
      <c r="Y396">
        <v>425990</v>
      </c>
      <c r="AA396">
        <v>9</v>
      </c>
      <c r="AB396">
        <v>42727</v>
      </c>
      <c r="AC396">
        <v>200817</v>
      </c>
      <c r="AD396">
        <v>0</v>
      </c>
      <c r="AE396">
        <v>470</v>
      </c>
      <c r="AF396">
        <v>0</v>
      </c>
      <c r="AG396">
        <v>0</v>
      </c>
      <c r="AH396" t="s">
        <v>1213</v>
      </c>
      <c r="AI396" t="s">
        <v>101</v>
      </c>
    </row>
    <row r="397" spans="1:35" x14ac:dyDescent="0.25">
      <c r="A397">
        <v>21311</v>
      </c>
      <c r="B397" t="s">
        <v>3355</v>
      </c>
      <c r="C397" t="s">
        <v>1168</v>
      </c>
      <c r="D397">
        <v>2015</v>
      </c>
      <c r="E397" t="s">
        <v>1128</v>
      </c>
      <c r="F397" s="8">
        <v>42110</v>
      </c>
      <c r="G397" s="1">
        <v>0.47361111111111115</v>
      </c>
      <c r="H397">
        <v>0</v>
      </c>
      <c r="I397" s="8">
        <v>42110</v>
      </c>
      <c r="J397" s="1">
        <v>0.47361111111111115</v>
      </c>
      <c r="K397">
        <v>0</v>
      </c>
      <c r="L397">
        <v>1</v>
      </c>
      <c r="M397" t="s">
        <v>2710</v>
      </c>
      <c r="O397" t="s">
        <v>15</v>
      </c>
      <c r="P397" t="s">
        <v>181</v>
      </c>
      <c r="Q397">
        <v>30708379456</v>
      </c>
      <c r="R397" t="s">
        <v>182</v>
      </c>
      <c r="S397" t="s">
        <v>183</v>
      </c>
      <c r="U397">
        <v>3304</v>
      </c>
      <c r="V397" t="s">
        <v>6</v>
      </c>
      <c r="W397" t="s">
        <v>7</v>
      </c>
      <c r="X397">
        <v>376</v>
      </c>
      <c r="Y397">
        <v>4481488</v>
      </c>
      <c r="AA397">
        <v>9</v>
      </c>
      <c r="AB397">
        <v>42727</v>
      </c>
      <c r="AC397">
        <v>42727</v>
      </c>
      <c r="AD397">
        <v>0</v>
      </c>
      <c r="AE397">
        <v>100</v>
      </c>
      <c r="AF397">
        <v>0</v>
      </c>
      <c r="AG397">
        <v>0</v>
      </c>
      <c r="AH397" t="s">
        <v>1213</v>
      </c>
      <c r="AI397" t="s">
        <v>3326</v>
      </c>
    </row>
    <row r="398" spans="1:35" x14ac:dyDescent="0.25">
      <c r="A398">
        <v>21139</v>
      </c>
      <c r="B398" t="s">
        <v>1690</v>
      </c>
      <c r="C398" t="s">
        <v>1180</v>
      </c>
      <c r="D398">
        <v>2013</v>
      </c>
      <c r="E398" t="s">
        <v>1128</v>
      </c>
      <c r="F398" s="8">
        <v>42080</v>
      </c>
      <c r="G398" s="1">
        <v>0.33333333333333331</v>
      </c>
      <c r="H398">
        <v>71310</v>
      </c>
      <c r="I398" s="8">
        <v>42080</v>
      </c>
      <c r="J398" s="1">
        <v>0.53194444444444444</v>
      </c>
      <c r="K398">
        <v>71310</v>
      </c>
      <c r="L398">
        <v>1</v>
      </c>
      <c r="M398" t="s">
        <v>638</v>
      </c>
      <c r="O398" t="s">
        <v>15</v>
      </c>
      <c r="P398" t="s">
        <v>181</v>
      </c>
      <c r="Q398">
        <v>30708379456</v>
      </c>
      <c r="R398" t="s">
        <v>182</v>
      </c>
      <c r="S398" t="s">
        <v>183</v>
      </c>
      <c r="U398">
        <v>3304</v>
      </c>
      <c r="V398" t="s">
        <v>6</v>
      </c>
      <c r="W398" t="s">
        <v>7</v>
      </c>
      <c r="X398">
        <v>376</v>
      </c>
      <c r="Y398">
        <v>4481488</v>
      </c>
      <c r="AA398">
        <v>9</v>
      </c>
      <c r="AB398">
        <v>42727</v>
      </c>
      <c r="AC398">
        <v>0</v>
      </c>
      <c r="AD398">
        <v>804001</v>
      </c>
      <c r="AE398">
        <v>0</v>
      </c>
      <c r="AF398">
        <v>0</v>
      </c>
      <c r="AG398">
        <v>0</v>
      </c>
      <c r="AH398" t="s">
        <v>1213</v>
      </c>
      <c r="AI398" t="s">
        <v>10</v>
      </c>
    </row>
    <row r="399" spans="1:35" x14ac:dyDescent="0.25">
      <c r="A399">
        <v>21964</v>
      </c>
      <c r="B399" t="s">
        <v>1690</v>
      </c>
      <c r="C399" t="s">
        <v>1180</v>
      </c>
      <c r="D399">
        <v>2013</v>
      </c>
      <c r="E399" t="s">
        <v>1128</v>
      </c>
      <c r="F399" s="8">
        <v>42208</v>
      </c>
      <c r="G399" s="1">
        <v>0.58333333333333337</v>
      </c>
      <c r="H399">
        <v>71310</v>
      </c>
      <c r="I399" s="8">
        <v>42208</v>
      </c>
      <c r="J399" s="1">
        <v>0.75</v>
      </c>
      <c r="K399">
        <v>71310</v>
      </c>
      <c r="L399">
        <v>1</v>
      </c>
      <c r="M399" t="s">
        <v>641</v>
      </c>
      <c r="O399" t="s">
        <v>15</v>
      </c>
      <c r="P399" t="s">
        <v>181</v>
      </c>
      <c r="Q399">
        <v>30708379456</v>
      </c>
      <c r="R399" t="s">
        <v>182</v>
      </c>
      <c r="S399" t="s">
        <v>183</v>
      </c>
      <c r="U399">
        <v>3304</v>
      </c>
      <c r="V399" t="s">
        <v>6</v>
      </c>
      <c r="W399" t="s">
        <v>7</v>
      </c>
      <c r="X399">
        <v>376</v>
      </c>
      <c r="Y399">
        <v>4481488</v>
      </c>
      <c r="AA399">
        <v>9</v>
      </c>
      <c r="AB399">
        <v>42727</v>
      </c>
      <c r="AC399">
        <v>149545</v>
      </c>
      <c r="AD399">
        <v>0</v>
      </c>
      <c r="AE399">
        <v>350</v>
      </c>
      <c r="AF399">
        <v>465209</v>
      </c>
      <c r="AG399">
        <v>0</v>
      </c>
      <c r="AH399" t="s">
        <v>1213</v>
      </c>
      <c r="AI399" t="s">
        <v>10</v>
      </c>
    </row>
    <row r="400" spans="1:35" hidden="1" x14ac:dyDescent="0.25">
      <c r="A400">
        <v>21036</v>
      </c>
      <c r="B400" t="s">
        <v>2116</v>
      </c>
      <c r="C400" t="s">
        <v>2117</v>
      </c>
      <c r="D400">
        <v>2015</v>
      </c>
      <c r="E400" t="s">
        <v>1128</v>
      </c>
      <c r="F400" s="8">
        <v>42068</v>
      </c>
      <c r="G400" s="1">
        <v>0.59444444444444444</v>
      </c>
      <c r="H400">
        <v>11944</v>
      </c>
      <c r="I400" s="8">
        <v>42068</v>
      </c>
      <c r="J400" s="1">
        <v>0.59444444444444444</v>
      </c>
      <c r="K400">
        <v>11944</v>
      </c>
      <c r="L400">
        <v>1</v>
      </c>
      <c r="M400" t="s">
        <v>3356</v>
      </c>
      <c r="O400" t="s">
        <v>15</v>
      </c>
      <c r="P400" t="s">
        <v>181</v>
      </c>
      <c r="Q400">
        <v>30708379456</v>
      </c>
      <c r="R400" t="s">
        <v>182</v>
      </c>
      <c r="S400" t="s">
        <v>183</v>
      </c>
      <c r="U400">
        <v>3304</v>
      </c>
      <c r="V400" t="s">
        <v>6</v>
      </c>
      <c r="W400" t="s">
        <v>7</v>
      </c>
      <c r="X400">
        <v>376</v>
      </c>
      <c r="Y400">
        <v>4481488</v>
      </c>
      <c r="AA400">
        <v>9</v>
      </c>
      <c r="AB400">
        <v>42727</v>
      </c>
      <c r="AC400">
        <v>42727</v>
      </c>
      <c r="AD400">
        <v>0</v>
      </c>
      <c r="AE400">
        <v>100</v>
      </c>
      <c r="AF400">
        <v>51938</v>
      </c>
      <c r="AG400">
        <v>0</v>
      </c>
      <c r="AH400" t="s">
        <v>1213</v>
      </c>
      <c r="AI400" t="s">
        <v>2333</v>
      </c>
    </row>
    <row r="401" spans="1:35" hidden="1" x14ac:dyDescent="0.25">
      <c r="A401">
        <v>21278</v>
      </c>
      <c r="B401" t="s">
        <v>3357</v>
      </c>
      <c r="C401" t="s">
        <v>1831</v>
      </c>
      <c r="D401">
        <v>2015</v>
      </c>
      <c r="E401" t="s">
        <v>1128</v>
      </c>
      <c r="F401" s="8">
        <v>42104</v>
      </c>
      <c r="G401" s="1">
        <v>0.70833333333333337</v>
      </c>
      <c r="H401">
        <v>23</v>
      </c>
      <c r="I401" s="8">
        <v>42104</v>
      </c>
      <c r="J401" s="1">
        <v>0.75</v>
      </c>
      <c r="K401">
        <v>23</v>
      </c>
      <c r="L401">
        <v>1</v>
      </c>
      <c r="M401" t="s">
        <v>3358</v>
      </c>
      <c r="O401" t="s">
        <v>15</v>
      </c>
      <c r="P401" t="s">
        <v>181</v>
      </c>
      <c r="Q401">
        <v>30708379456</v>
      </c>
      <c r="R401" t="s">
        <v>182</v>
      </c>
      <c r="S401" t="s">
        <v>183</v>
      </c>
      <c r="U401">
        <v>3304</v>
      </c>
      <c r="V401" t="s">
        <v>6</v>
      </c>
      <c r="W401" t="s">
        <v>7</v>
      </c>
      <c r="X401">
        <v>376</v>
      </c>
      <c r="Y401">
        <v>4481488</v>
      </c>
      <c r="AA401">
        <v>9</v>
      </c>
      <c r="AB401">
        <v>42727</v>
      </c>
      <c r="AC401">
        <v>85454</v>
      </c>
      <c r="AD401">
        <v>0</v>
      </c>
      <c r="AE401">
        <v>200</v>
      </c>
      <c r="AF401">
        <v>51507</v>
      </c>
      <c r="AG401">
        <v>0</v>
      </c>
      <c r="AH401" t="s">
        <v>1213</v>
      </c>
      <c r="AI401" t="s">
        <v>3305</v>
      </c>
    </row>
    <row r="402" spans="1:35" hidden="1" x14ac:dyDescent="0.25">
      <c r="A402">
        <v>21452</v>
      </c>
      <c r="B402" t="s">
        <v>3359</v>
      </c>
      <c r="C402" t="s">
        <v>1777</v>
      </c>
      <c r="D402">
        <v>2015</v>
      </c>
      <c r="E402" t="s">
        <v>1128</v>
      </c>
      <c r="F402" s="8">
        <v>42131</v>
      </c>
      <c r="G402" s="1">
        <v>0.33333333333333331</v>
      </c>
      <c r="H402">
        <v>15</v>
      </c>
      <c r="I402" s="8">
        <v>42131</v>
      </c>
      <c r="J402" s="1">
        <v>0.41666666666666669</v>
      </c>
      <c r="K402">
        <v>15</v>
      </c>
      <c r="L402">
        <v>1</v>
      </c>
      <c r="M402" t="s">
        <v>2746</v>
      </c>
      <c r="O402" t="s">
        <v>15</v>
      </c>
      <c r="P402" t="s">
        <v>181</v>
      </c>
      <c r="Q402">
        <v>30708379456</v>
      </c>
      <c r="R402" t="s">
        <v>182</v>
      </c>
      <c r="S402" t="s">
        <v>183</v>
      </c>
      <c r="U402">
        <v>3304</v>
      </c>
      <c r="V402" t="s">
        <v>6</v>
      </c>
      <c r="W402" t="s">
        <v>7</v>
      </c>
      <c r="X402">
        <v>376</v>
      </c>
      <c r="Y402">
        <v>4481488</v>
      </c>
      <c r="AA402">
        <v>9</v>
      </c>
      <c r="AB402">
        <v>42727</v>
      </c>
      <c r="AC402">
        <v>64091</v>
      </c>
      <c r="AD402">
        <v>0</v>
      </c>
      <c r="AE402">
        <v>150</v>
      </c>
      <c r="AF402">
        <v>79709</v>
      </c>
      <c r="AG402">
        <v>0</v>
      </c>
      <c r="AH402" t="s">
        <v>1213</v>
      </c>
      <c r="AI402" t="s">
        <v>3305</v>
      </c>
    </row>
    <row r="403" spans="1:35" x14ac:dyDescent="0.25">
      <c r="A403">
        <v>21897</v>
      </c>
      <c r="B403" t="s">
        <v>3360</v>
      </c>
      <c r="C403" t="s">
        <v>3361</v>
      </c>
      <c r="D403">
        <v>2015</v>
      </c>
      <c r="E403" t="s">
        <v>1128</v>
      </c>
      <c r="F403" s="8">
        <v>42198</v>
      </c>
      <c r="G403" s="1">
        <v>0.58333333333333337</v>
      </c>
      <c r="H403">
        <v>12</v>
      </c>
      <c r="I403" s="8">
        <v>42198</v>
      </c>
      <c r="J403" s="1">
        <v>0.66666666666666663</v>
      </c>
      <c r="K403">
        <v>12</v>
      </c>
      <c r="L403">
        <v>1</v>
      </c>
      <c r="M403" t="s">
        <v>3362</v>
      </c>
      <c r="O403" t="s">
        <v>15</v>
      </c>
      <c r="P403" t="s">
        <v>181</v>
      </c>
      <c r="Q403">
        <v>30708379456</v>
      </c>
      <c r="R403" t="s">
        <v>182</v>
      </c>
      <c r="S403" t="s">
        <v>183</v>
      </c>
      <c r="U403">
        <v>3304</v>
      </c>
      <c r="V403" t="s">
        <v>6</v>
      </c>
      <c r="W403" t="s">
        <v>7</v>
      </c>
      <c r="X403">
        <v>376</v>
      </c>
      <c r="Y403">
        <v>4481488</v>
      </c>
      <c r="AA403">
        <v>9</v>
      </c>
      <c r="AB403">
        <v>42727</v>
      </c>
      <c r="AC403">
        <v>85454</v>
      </c>
      <c r="AD403">
        <v>0</v>
      </c>
      <c r="AE403">
        <v>200</v>
      </c>
      <c r="AF403">
        <v>0</v>
      </c>
      <c r="AG403">
        <v>0</v>
      </c>
      <c r="AH403" t="s">
        <v>1213</v>
      </c>
      <c r="AI403" t="s">
        <v>3326</v>
      </c>
    </row>
    <row r="404" spans="1:35" hidden="1" x14ac:dyDescent="0.25">
      <c r="A404">
        <v>21192</v>
      </c>
      <c r="B404" t="s">
        <v>2709</v>
      </c>
      <c r="C404" t="s">
        <v>1859</v>
      </c>
      <c r="D404">
        <v>2015</v>
      </c>
      <c r="E404" t="s">
        <v>1128</v>
      </c>
      <c r="F404" s="8">
        <v>42090</v>
      </c>
      <c r="G404" s="1">
        <v>0.58333333333333337</v>
      </c>
      <c r="H404">
        <v>0</v>
      </c>
      <c r="I404" s="8">
        <v>42090</v>
      </c>
      <c r="J404" s="1">
        <v>0.66666666666666663</v>
      </c>
      <c r="K404">
        <v>0</v>
      </c>
      <c r="L404">
        <v>1</v>
      </c>
      <c r="M404" t="s">
        <v>2710</v>
      </c>
      <c r="O404" t="s">
        <v>15</v>
      </c>
      <c r="P404" t="s">
        <v>181</v>
      </c>
      <c r="Q404">
        <v>30708379456</v>
      </c>
      <c r="R404" t="s">
        <v>182</v>
      </c>
      <c r="S404" t="s">
        <v>183</v>
      </c>
      <c r="U404">
        <v>3304</v>
      </c>
      <c r="V404" t="s">
        <v>6</v>
      </c>
      <c r="W404" t="s">
        <v>7</v>
      </c>
      <c r="X404">
        <v>376</v>
      </c>
      <c r="Y404">
        <v>4481488</v>
      </c>
      <c r="AA404">
        <v>9</v>
      </c>
      <c r="AB404">
        <v>42727</v>
      </c>
      <c r="AC404">
        <v>55545</v>
      </c>
      <c r="AD404">
        <v>0</v>
      </c>
      <c r="AE404">
        <v>130</v>
      </c>
      <c r="AF404">
        <v>730953</v>
      </c>
      <c r="AG404">
        <v>0</v>
      </c>
      <c r="AH404" t="s">
        <v>1213</v>
      </c>
      <c r="AI404" t="s">
        <v>101</v>
      </c>
    </row>
    <row r="405" spans="1:35" hidden="1" x14ac:dyDescent="0.25">
      <c r="A405">
        <v>21324</v>
      </c>
      <c r="B405" t="s">
        <v>1735</v>
      </c>
      <c r="C405" t="s">
        <v>1736</v>
      </c>
      <c r="D405">
        <v>2015</v>
      </c>
      <c r="E405" t="s">
        <v>1128</v>
      </c>
      <c r="F405" s="8">
        <v>42111</v>
      </c>
      <c r="G405" s="1">
        <v>0.625</v>
      </c>
      <c r="H405">
        <v>12369</v>
      </c>
      <c r="I405" s="8">
        <v>42111</v>
      </c>
      <c r="J405" s="1">
        <v>0.6875</v>
      </c>
      <c r="K405">
        <v>12369</v>
      </c>
      <c r="L405">
        <v>1</v>
      </c>
      <c r="M405" t="s">
        <v>2746</v>
      </c>
      <c r="O405" t="s">
        <v>15</v>
      </c>
      <c r="P405" t="s">
        <v>181</v>
      </c>
      <c r="Q405">
        <v>30708379456</v>
      </c>
      <c r="R405" t="s">
        <v>182</v>
      </c>
      <c r="S405" t="s">
        <v>183</v>
      </c>
      <c r="U405">
        <v>3304</v>
      </c>
      <c r="V405" t="s">
        <v>6</v>
      </c>
      <c r="W405" t="s">
        <v>7</v>
      </c>
      <c r="X405">
        <v>376</v>
      </c>
      <c r="Y405">
        <v>4481488</v>
      </c>
      <c r="AA405">
        <v>9</v>
      </c>
      <c r="AB405">
        <v>42727</v>
      </c>
      <c r="AC405">
        <v>85454</v>
      </c>
      <c r="AD405">
        <v>0</v>
      </c>
      <c r="AE405">
        <v>200</v>
      </c>
      <c r="AF405">
        <v>64545</v>
      </c>
      <c r="AG405">
        <v>4531</v>
      </c>
      <c r="AH405" t="s">
        <v>1213</v>
      </c>
      <c r="AI405" t="s">
        <v>1722</v>
      </c>
    </row>
    <row r="406" spans="1:35" hidden="1" x14ac:dyDescent="0.25">
      <c r="A406">
        <v>21881</v>
      </c>
      <c r="B406" t="s">
        <v>3363</v>
      </c>
      <c r="C406" t="s">
        <v>2117</v>
      </c>
      <c r="D406">
        <v>2015</v>
      </c>
      <c r="E406" t="s">
        <v>1128</v>
      </c>
      <c r="F406" s="8">
        <v>42193</v>
      </c>
      <c r="G406" s="1">
        <v>0.61249999999999993</v>
      </c>
      <c r="H406">
        <v>0</v>
      </c>
      <c r="I406" s="8">
        <v>42193</v>
      </c>
      <c r="J406" s="1">
        <v>0.61249999999999993</v>
      </c>
      <c r="K406">
        <v>0</v>
      </c>
      <c r="L406">
        <v>1</v>
      </c>
      <c r="M406" t="s">
        <v>3364</v>
      </c>
      <c r="O406" t="s">
        <v>15</v>
      </c>
      <c r="P406" t="s">
        <v>181</v>
      </c>
      <c r="Q406">
        <v>30708379456</v>
      </c>
      <c r="R406" t="s">
        <v>182</v>
      </c>
      <c r="S406" t="s">
        <v>183</v>
      </c>
      <c r="U406">
        <v>3304</v>
      </c>
      <c r="V406" t="s">
        <v>6</v>
      </c>
      <c r="W406" t="s">
        <v>7</v>
      </c>
      <c r="X406">
        <v>376</v>
      </c>
      <c r="Y406">
        <v>4481488</v>
      </c>
      <c r="AA406">
        <v>9</v>
      </c>
      <c r="AB406">
        <v>42727</v>
      </c>
      <c r="AC406">
        <v>42727</v>
      </c>
      <c r="AD406">
        <v>0</v>
      </c>
      <c r="AE406">
        <v>100</v>
      </c>
      <c r="AF406">
        <v>110696</v>
      </c>
      <c r="AG406">
        <v>0</v>
      </c>
      <c r="AH406" t="s">
        <v>1213</v>
      </c>
      <c r="AI406" t="s">
        <v>2333</v>
      </c>
    </row>
    <row r="407" spans="1:35" hidden="1" x14ac:dyDescent="0.25">
      <c r="A407">
        <v>21091</v>
      </c>
      <c r="B407" t="s">
        <v>3365</v>
      </c>
      <c r="C407" t="s">
        <v>2117</v>
      </c>
      <c r="D407">
        <v>2015</v>
      </c>
      <c r="E407" t="s">
        <v>1128</v>
      </c>
      <c r="F407" s="8">
        <v>42074</v>
      </c>
      <c r="G407" s="1">
        <v>0.625</v>
      </c>
      <c r="H407">
        <v>0</v>
      </c>
      <c r="I407" s="8">
        <v>42074</v>
      </c>
      <c r="J407" s="1">
        <v>0.72916666666666663</v>
      </c>
      <c r="K407">
        <v>0</v>
      </c>
      <c r="L407">
        <v>1</v>
      </c>
      <c r="M407" t="s">
        <v>2710</v>
      </c>
      <c r="O407" t="s">
        <v>15</v>
      </c>
      <c r="P407" t="s">
        <v>181</v>
      </c>
      <c r="Q407">
        <v>30708379456</v>
      </c>
      <c r="R407" t="s">
        <v>182</v>
      </c>
      <c r="S407" t="s">
        <v>183</v>
      </c>
      <c r="U407">
        <v>3304</v>
      </c>
      <c r="V407" t="s">
        <v>6</v>
      </c>
      <c r="W407" t="s">
        <v>7</v>
      </c>
      <c r="X407">
        <v>376</v>
      </c>
      <c r="Y407">
        <v>4481488</v>
      </c>
      <c r="AA407">
        <v>9</v>
      </c>
      <c r="AB407">
        <v>42727</v>
      </c>
      <c r="AC407">
        <v>42727</v>
      </c>
      <c r="AD407">
        <v>0</v>
      </c>
      <c r="AE407">
        <v>100</v>
      </c>
      <c r="AF407">
        <v>1812573</v>
      </c>
      <c r="AG407">
        <v>9062</v>
      </c>
      <c r="AH407" t="s">
        <v>1213</v>
      </c>
      <c r="AI407" t="s">
        <v>2333</v>
      </c>
    </row>
    <row r="408" spans="1:35" hidden="1" x14ac:dyDescent="0.25">
      <c r="A408">
        <v>21082</v>
      </c>
      <c r="B408" t="s">
        <v>2347</v>
      </c>
      <c r="C408" t="s">
        <v>1800</v>
      </c>
      <c r="D408">
        <v>2014</v>
      </c>
      <c r="E408" t="s">
        <v>1128</v>
      </c>
      <c r="F408" s="8">
        <v>42074</v>
      </c>
      <c r="G408" s="1">
        <v>0.39583333333333331</v>
      </c>
      <c r="H408">
        <v>31802</v>
      </c>
      <c r="I408" s="8">
        <v>42074</v>
      </c>
      <c r="J408" s="1">
        <v>0.66666666666666663</v>
      </c>
      <c r="K408">
        <v>31802</v>
      </c>
      <c r="L408">
        <v>1</v>
      </c>
      <c r="M408" t="s">
        <v>76</v>
      </c>
      <c r="O408" t="s">
        <v>15</v>
      </c>
      <c r="P408" t="s">
        <v>2349</v>
      </c>
      <c r="Q408">
        <v>20304147688</v>
      </c>
      <c r="R408" t="s">
        <v>2350</v>
      </c>
      <c r="S408" t="s">
        <v>183</v>
      </c>
      <c r="U408">
        <v>3304</v>
      </c>
      <c r="V408" t="s">
        <v>6</v>
      </c>
      <c r="W408" t="s">
        <v>7</v>
      </c>
      <c r="X408">
        <v>376</v>
      </c>
      <c r="Y408">
        <v>154350986</v>
      </c>
      <c r="AA408">
        <v>9</v>
      </c>
      <c r="AB408">
        <v>42727</v>
      </c>
      <c r="AC408">
        <v>132454</v>
      </c>
      <c r="AD408">
        <v>0</v>
      </c>
      <c r="AE408">
        <v>310</v>
      </c>
      <c r="AF408">
        <v>251830</v>
      </c>
      <c r="AG408">
        <v>119070</v>
      </c>
      <c r="AH408" t="s">
        <v>1213</v>
      </c>
      <c r="AI408" t="s">
        <v>101</v>
      </c>
    </row>
    <row r="409" spans="1:35" hidden="1" x14ac:dyDescent="0.25">
      <c r="A409">
        <v>21922</v>
      </c>
      <c r="B409" t="s">
        <v>3366</v>
      </c>
      <c r="C409" t="s">
        <v>1800</v>
      </c>
      <c r="D409">
        <v>2015</v>
      </c>
      <c r="E409" t="s">
        <v>1128</v>
      </c>
      <c r="F409" s="8">
        <v>42200</v>
      </c>
      <c r="G409" s="1">
        <v>0.39583333333333331</v>
      </c>
      <c r="H409">
        <v>90</v>
      </c>
      <c r="I409" s="8">
        <v>42200</v>
      </c>
      <c r="J409" s="1">
        <v>0.54166666666666663</v>
      </c>
      <c r="K409">
        <v>90</v>
      </c>
      <c r="L409">
        <v>1</v>
      </c>
      <c r="M409" t="s">
        <v>3367</v>
      </c>
      <c r="O409" t="s">
        <v>15</v>
      </c>
      <c r="P409" t="s">
        <v>181</v>
      </c>
      <c r="Q409">
        <v>30708379456</v>
      </c>
      <c r="R409" t="s">
        <v>182</v>
      </c>
      <c r="S409" t="s">
        <v>183</v>
      </c>
      <c r="U409">
        <v>3304</v>
      </c>
      <c r="V409" t="s">
        <v>6</v>
      </c>
      <c r="W409" t="s">
        <v>7</v>
      </c>
      <c r="X409">
        <v>376</v>
      </c>
      <c r="Y409">
        <v>4481488</v>
      </c>
      <c r="AA409">
        <v>9</v>
      </c>
      <c r="AB409">
        <v>42727</v>
      </c>
      <c r="AC409">
        <v>85454</v>
      </c>
      <c r="AD409">
        <v>0</v>
      </c>
      <c r="AE409">
        <v>200</v>
      </c>
      <c r="AF409">
        <v>51507</v>
      </c>
      <c r="AG409">
        <v>0</v>
      </c>
      <c r="AH409" t="s">
        <v>1213</v>
      </c>
      <c r="AI409" t="s">
        <v>2333</v>
      </c>
    </row>
    <row r="410" spans="1:35" hidden="1" x14ac:dyDescent="0.25">
      <c r="A410">
        <v>21623</v>
      </c>
      <c r="B410" t="s">
        <v>2347</v>
      </c>
      <c r="C410" t="s">
        <v>1800</v>
      </c>
      <c r="D410">
        <v>2014</v>
      </c>
      <c r="E410" t="s">
        <v>1128</v>
      </c>
      <c r="F410" s="8">
        <v>42158</v>
      </c>
      <c r="G410" s="1">
        <v>0.33333333333333331</v>
      </c>
      <c r="H410">
        <v>31802</v>
      </c>
      <c r="I410" s="8">
        <v>42158</v>
      </c>
      <c r="J410" s="1">
        <v>0.66666666666666663</v>
      </c>
      <c r="K410">
        <v>31802</v>
      </c>
      <c r="L410">
        <v>1</v>
      </c>
      <c r="M410" t="s">
        <v>2348</v>
      </c>
      <c r="O410" t="s">
        <v>15</v>
      </c>
      <c r="P410" t="s">
        <v>2349</v>
      </c>
      <c r="Q410">
        <v>20304147688</v>
      </c>
      <c r="R410" t="s">
        <v>2350</v>
      </c>
      <c r="S410" t="s">
        <v>183</v>
      </c>
      <c r="U410">
        <v>3304</v>
      </c>
      <c r="V410" t="s">
        <v>6</v>
      </c>
      <c r="W410" t="s">
        <v>7</v>
      </c>
      <c r="X410">
        <v>376</v>
      </c>
      <c r="Y410">
        <v>154350986</v>
      </c>
      <c r="AA410">
        <v>9</v>
      </c>
      <c r="AB410">
        <v>42727</v>
      </c>
      <c r="AC410">
        <v>162363</v>
      </c>
      <c r="AD410">
        <v>0</v>
      </c>
      <c r="AE410">
        <v>380</v>
      </c>
      <c r="AF410">
        <v>1350448</v>
      </c>
      <c r="AG410">
        <v>173442</v>
      </c>
      <c r="AH410" t="s">
        <v>1213</v>
      </c>
      <c r="AI410" t="s">
        <v>101</v>
      </c>
    </row>
    <row r="411" spans="1:35" x14ac:dyDescent="0.25">
      <c r="A411">
        <v>21554</v>
      </c>
      <c r="B411" t="s">
        <v>1529</v>
      </c>
      <c r="C411" t="s">
        <v>1148</v>
      </c>
      <c r="D411">
        <v>2015</v>
      </c>
      <c r="E411" t="s">
        <v>1128</v>
      </c>
      <c r="F411" s="8">
        <v>42150</v>
      </c>
      <c r="G411" s="1">
        <v>0.51458333333333328</v>
      </c>
      <c r="H411">
        <v>11</v>
      </c>
      <c r="I411" s="8">
        <v>42150</v>
      </c>
      <c r="J411" s="1">
        <v>0.51458333333333328</v>
      </c>
      <c r="K411">
        <v>11</v>
      </c>
      <c r="L411">
        <v>1</v>
      </c>
      <c r="M411" t="s">
        <v>848</v>
      </c>
      <c r="O411" t="s">
        <v>15</v>
      </c>
      <c r="P411" t="s">
        <v>181</v>
      </c>
      <c r="Q411">
        <v>30708379456</v>
      </c>
      <c r="R411" t="s">
        <v>182</v>
      </c>
      <c r="S411" t="s">
        <v>183</v>
      </c>
      <c r="U411">
        <v>3304</v>
      </c>
      <c r="V411" t="s">
        <v>6</v>
      </c>
      <c r="W411" t="s">
        <v>7</v>
      </c>
      <c r="X411">
        <v>376</v>
      </c>
      <c r="Y411">
        <v>4481488</v>
      </c>
      <c r="AA411">
        <v>9</v>
      </c>
      <c r="AB411">
        <v>48471</v>
      </c>
      <c r="AC411">
        <v>0</v>
      </c>
      <c r="AD411">
        <v>444675</v>
      </c>
      <c r="AE411">
        <v>0</v>
      </c>
      <c r="AF411">
        <v>2652457</v>
      </c>
      <c r="AG411">
        <v>0</v>
      </c>
      <c r="AH411" t="s">
        <v>1213</v>
      </c>
      <c r="AI411" t="s">
        <v>10</v>
      </c>
    </row>
    <row r="412" spans="1:35" hidden="1" x14ac:dyDescent="0.25">
      <c r="A412">
        <v>21992</v>
      </c>
      <c r="B412" t="s">
        <v>3368</v>
      </c>
      <c r="C412" t="s">
        <v>1800</v>
      </c>
      <c r="D412">
        <v>2015</v>
      </c>
      <c r="E412" t="s">
        <v>1128</v>
      </c>
      <c r="F412" s="8">
        <v>42213</v>
      </c>
      <c r="G412" s="1">
        <v>0.625</v>
      </c>
      <c r="H412">
        <v>15</v>
      </c>
      <c r="I412" s="8">
        <v>42213</v>
      </c>
      <c r="J412" s="1">
        <v>0.70833333333333337</v>
      </c>
      <c r="K412">
        <v>15</v>
      </c>
      <c r="L412">
        <v>1</v>
      </c>
      <c r="M412" t="s">
        <v>2096</v>
      </c>
      <c r="O412" t="s">
        <v>15</v>
      </c>
      <c r="P412" t="s">
        <v>181</v>
      </c>
      <c r="Q412">
        <v>30708379456</v>
      </c>
      <c r="R412" t="s">
        <v>182</v>
      </c>
      <c r="S412" t="s">
        <v>183</v>
      </c>
      <c r="U412">
        <v>3304</v>
      </c>
      <c r="V412" t="s">
        <v>6</v>
      </c>
      <c r="W412" t="s">
        <v>7</v>
      </c>
      <c r="X412">
        <v>376</v>
      </c>
      <c r="Y412">
        <v>4481488</v>
      </c>
      <c r="AA412">
        <v>9</v>
      </c>
      <c r="AB412">
        <v>42727</v>
      </c>
      <c r="AC412">
        <v>85454</v>
      </c>
      <c r="AD412">
        <v>0</v>
      </c>
      <c r="AE412">
        <v>200</v>
      </c>
      <c r="AF412">
        <v>51507</v>
      </c>
      <c r="AG412">
        <v>0</v>
      </c>
      <c r="AH412" t="s">
        <v>1213</v>
      </c>
      <c r="AI412" t="s">
        <v>2333</v>
      </c>
    </row>
    <row r="413" spans="1:35" hidden="1" x14ac:dyDescent="0.25">
      <c r="A413">
        <v>21448</v>
      </c>
      <c r="B413" t="s">
        <v>3369</v>
      </c>
      <c r="C413">
        <v>710</v>
      </c>
      <c r="D413">
        <v>2014</v>
      </c>
      <c r="E413" t="s">
        <v>1128</v>
      </c>
      <c r="F413" s="8">
        <v>42130</v>
      </c>
      <c r="G413" s="1">
        <v>0.5</v>
      </c>
      <c r="H413">
        <v>59331</v>
      </c>
      <c r="I413" s="8">
        <v>42130</v>
      </c>
      <c r="J413" s="1">
        <v>0.75</v>
      </c>
      <c r="K413">
        <v>59331</v>
      </c>
      <c r="L413">
        <v>1</v>
      </c>
      <c r="M413" t="s">
        <v>2590</v>
      </c>
      <c r="O413" t="s">
        <v>15</v>
      </c>
      <c r="P413" t="s">
        <v>2349</v>
      </c>
      <c r="Q413">
        <v>20304147688</v>
      </c>
      <c r="R413" t="s">
        <v>2350</v>
      </c>
      <c r="S413" t="s">
        <v>183</v>
      </c>
      <c r="U413">
        <v>3304</v>
      </c>
      <c r="V413" t="s">
        <v>6</v>
      </c>
      <c r="W413" t="s">
        <v>7</v>
      </c>
      <c r="X413">
        <v>376</v>
      </c>
      <c r="Y413">
        <v>154350986</v>
      </c>
      <c r="AA413">
        <v>9</v>
      </c>
      <c r="AB413">
        <v>42727</v>
      </c>
      <c r="AC413">
        <v>290544</v>
      </c>
      <c r="AD413">
        <v>0</v>
      </c>
      <c r="AE413">
        <v>680</v>
      </c>
      <c r="AF413">
        <v>312180</v>
      </c>
      <c r="AG413">
        <v>98544</v>
      </c>
      <c r="AH413" t="s">
        <v>1213</v>
      </c>
      <c r="AI413" t="s">
        <v>10</v>
      </c>
    </row>
    <row r="414" spans="1:35" hidden="1" x14ac:dyDescent="0.25">
      <c r="A414">
        <v>21267</v>
      </c>
      <c r="B414" t="s">
        <v>2641</v>
      </c>
      <c r="C414" t="s">
        <v>1727</v>
      </c>
      <c r="D414">
        <v>2014</v>
      </c>
      <c r="E414" t="s">
        <v>1128</v>
      </c>
      <c r="F414" s="8">
        <v>42103</v>
      </c>
      <c r="G414" s="1">
        <v>0.47916666666666669</v>
      </c>
      <c r="H414">
        <v>46832</v>
      </c>
      <c r="I414" s="8">
        <v>42103</v>
      </c>
      <c r="J414" s="1">
        <v>0.54166666666666663</v>
      </c>
      <c r="K414">
        <v>46832</v>
      </c>
      <c r="L414">
        <v>1</v>
      </c>
      <c r="M414" t="s">
        <v>76</v>
      </c>
      <c r="O414" t="s">
        <v>15</v>
      </c>
      <c r="P414" t="s">
        <v>2349</v>
      </c>
      <c r="Q414">
        <v>20304147688</v>
      </c>
      <c r="R414" t="s">
        <v>2350</v>
      </c>
      <c r="S414" t="s">
        <v>183</v>
      </c>
      <c r="U414">
        <v>3304</v>
      </c>
      <c r="V414" t="s">
        <v>6</v>
      </c>
      <c r="W414" t="s">
        <v>7</v>
      </c>
      <c r="X414">
        <v>376</v>
      </c>
      <c r="Y414">
        <v>154350986</v>
      </c>
      <c r="AA414">
        <v>9</v>
      </c>
      <c r="AB414">
        <v>42727</v>
      </c>
      <c r="AC414">
        <v>140999</v>
      </c>
      <c r="AD414">
        <v>0</v>
      </c>
      <c r="AE414">
        <v>330</v>
      </c>
      <c r="AF414">
        <v>169939</v>
      </c>
      <c r="AG414">
        <v>122358</v>
      </c>
      <c r="AH414" t="s">
        <v>1213</v>
      </c>
      <c r="AI414" t="s">
        <v>101</v>
      </c>
    </row>
    <row r="415" spans="1:35" hidden="1" x14ac:dyDescent="0.25">
      <c r="A415">
        <v>21668</v>
      </c>
      <c r="B415" t="s">
        <v>3370</v>
      </c>
      <c r="C415" t="s">
        <v>1859</v>
      </c>
      <c r="D415">
        <v>2015</v>
      </c>
      <c r="E415" t="s">
        <v>1128</v>
      </c>
      <c r="F415" s="8">
        <v>42164</v>
      </c>
      <c r="G415" s="1">
        <v>0.66666666666666663</v>
      </c>
      <c r="H415">
        <v>15</v>
      </c>
      <c r="I415" s="8">
        <v>42164</v>
      </c>
      <c r="J415" s="1">
        <v>0.75</v>
      </c>
      <c r="K415">
        <v>15</v>
      </c>
      <c r="L415">
        <v>1</v>
      </c>
      <c r="M415" t="s">
        <v>2746</v>
      </c>
      <c r="O415" t="s">
        <v>15</v>
      </c>
      <c r="P415" t="s">
        <v>181</v>
      </c>
      <c r="Q415">
        <v>30708379456</v>
      </c>
      <c r="R415" t="s">
        <v>182</v>
      </c>
      <c r="S415" t="s">
        <v>183</v>
      </c>
      <c r="U415">
        <v>3304</v>
      </c>
      <c r="V415" t="s">
        <v>6</v>
      </c>
      <c r="W415" t="s">
        <v>7</v>
      </c>
      <c r="X415">
        <v>376</v>
      </c>
      <c r="Y415">
        <v>4481488</v>
      </c>
      <c r="AA415">
        <v>9</v>
      </c>
      <c r="AB415">
        <v>42727</v>
      </c>
      <c r="AC415">
        <v>85454</v>
      </c>
      <c r="AD415">
        <v>0</v>
      </c>
      <c r="AE415">
        <v>200</v>
      </c>
      <c r="AF415">
        <v>51507</v>
      </c>
      <c r="AG415">
        <v>0</v>
      </c>
      <c r="AH415" t="s">
        <v>1213</v>
      </c>
      <c r="AI415" t="s">
        <v>2333</v>
      </c>
    </row>
    <row r="416" spans="1:35" x14ac:dyDescent="0.25">
      <c r="A416">
        <v>21477</v>
      </c>
      <c r="B416" t="s">
        <v>3371</v>
      </c>
      <c r="C416" t="s">
        <v>1150</v>
      </c>
      <c r="D416">
        <v>2015</v>
      </c>
      <c r="E416" t="s">
        <v>1128</v>
      </c>
      <c r="F416" s="8">
        <v>42136</v>
      </c>
      <c r="G416" s="1">
        <v>0.33333333333333331</v>
      </c>
      <c r="H416">
        <v>21</v>
      </c>
      <c r="I416" s="8">
        <v>42136</v>
      </c>
      <c r="J416" s="1">
        <v>0.45833333333333331</v>
      </c>
      <c r="K416">
        <v>21</v>
      </c>
      <c r="L416">
        <v>1</v>
      </c>
      <c r="M416" t="s">
        <v>2746</v>
      </c>
      <c r="O416" t="s">
        <v>15</v>
      </c>
      <c r="P416" t="s">
        <v>181</v>
      </c>
      <c r="Q416">
        <v>30708379456</v>
      </c>
      <c r="R416" t="s">
        <v>182</v>
      </c>
      <c r="S416" t="s">
        <v>183</v>
      </c>
      <c r="U416">
        <v>3304</v>
      </c>
      <c r="V416" t="s">
        <v>6</v>
      </c>
      <c r="W416" t="s">
        <v>7</v>
      </c>
      <c r="X416">
        <v>376</v>
      </c>
      <c r="Y416">
        <v>4481488</v>
      </c>
      <c r="AA416">
        <v>9</v>
      </c>
      <c r="AB416">
        <v>42727</v>
      </c>
      <c r="AC416">
        <v>64091</v>
      </c>
      <c r="AD416">
        <v>0</v>
      </c>
      <c r="AE416">
        <v>150</v>
      </c>
      <c r="AF416">
        <v>255767</v>
      </c>
      <c r="AG416">
        <v>0</v>
      </c>
      <c r="AH416" t="s">
        <v>1213</v>
      </c>
      <c r="AI416" t="s">
        <v>3326</v>
      </c>
    </row>
    <row r="417" spans="1:35" hidden="1" x14ac:dyDescent="0.25">
      <c r="A417">
        <v>21894</v>
      </c>
      <c r="B417" t="s">
        <v>2100</v>
      </c>
      <c r="C417" t="s">
        <v>2101</v>
      </c>
      <c r="D417">
        <v>2014</v>
      </c>
      <c r="E417" t="s">
        <v>1128</v>
      </c>
      <c r="F417" s="8">
        <v>42198</v>
      </c>
      <c r="G417" s="1">
        <v>0.35416666666666669</v>
      </c>
      <c r="H417">
        <v>19771</v>
      </c>
      <c r="I417" s="8">
        <v>42198</v>
      </c>
      <c r="J417" s="1">
        <v>0.54166666666666663</v>
      </c>
      <c r="K417">
        <v>19771</v>
      </c>
      <c r="L417">
        <v>1</v>
      </c>
      <c r="M417" t="s">
        <v>76</v>
      </c>
      <c r="O417" t="s">
        <v>2</v>
      </c>
      <c r="P417" t="s">
        <v>1773</v>
      </c>
      <c r="Q417">
        <v>30598218095</v>
      </c>
      <c r="R417" t="s">
        <v>1774</v>
      </c>
      <c r="S417" t="s">
        <v>3306</v>
      </c>
      <c r="T417" t="s">
        <v>3307</v>
      </c>
      <c r="U417">
        <v>3304</v>
      </c>
      <c r="V417" t="s">
        <v>6</v>
      </c>
      <c r="W417" t="s">
        <v>7</v>
      </c>
      <c r="X417">
        <v>3751</v>
      </c>
      <c r="Y417">
        <v>431526</v>
      </c>
      <c r="AA417">
        <v>9</v>
      </c>
      <c r="AB417">
        <v>42727</v>
      </c>
      <c r="AC417">
        <v>93999</v>
      </c>
      <c r="AD417">
        <v>0</v>
      </c>
      <c r="AE417">
        <v>220</v>
      </c>
      <c r="AF417">
        <v>452820</v>
      </c>
      <c r="AG417">
        <v>0</v>
      </c>
      <c r="AH417" t="s">
        <v>1213</v>
      </c>
      <c r="AI417" t="s">
        <v>1722</v>
      </c>
    </row>
    <row r="418" spans="1:35" hidden="1" x14ac:dyDescent="0.25">
      <c r="A418">
        <v>21068</v>
      </c>
      <c r="B418" t="s">
        <v>3372</v>
      </c>
      <c r="C418" t="s">
        <v>2978</v>
      </c>
      <c r="D418">
        <v>2015</v>
      </c>
      <c r="E418" t="s">
        <v>1128</v>
      </c>
      <c r="F418" s="8">
        <v>42072</v>
      </c>
      <c r="G418" s="1">
        <v>0.66666666666666663</v>
      </c>
      <c r="H418">
        <v>32</v>
      </c>
      <c r="I418" s="8">
        <v>42072</v>
      </c>
      <c r="J418" s="1">
        <v>0.72916666666666663</v>
      </c>
      <c r="K418">
        <v>32</v>
      </c>
      <c r="L418">
        <v>1</v>
      </c>
      <c r="M418" t="s">
        <v>3352</v>
      </c>
      <c r="O418" t="s">
        <v>15</v>
      </c>
      <c r="P418" t="s">
        <v>181</v>
      </c>
      <c r="Q418">
        <v>30708379456</v>
      </c>
      <c r="R418" t="s">
        <v>182</v>
      </c>
      <c r="S418" t="s">
        <v>183</v>
      </c>
      <c r="U418">
        <v>3304</v>
      </c>
      <c r="V418" t="s">
        <v>6</v>
      </c>
      <c r="W418" t="s">
        <v>7</v>
      </c>
      <c r="X418">
        <v>376</v>
      </c>
      <c r="Y418">
        <v>4481488</v>
      </c>
      <c r="AA418">
        <v>9</v>
      </c>
      <c r="AB418">
        <v>42727</v>
      </c>
      <c r="AC418">
        <v>64091</v>
      </c>
      <c r="AD418">
        <v>0</v>
      </c>
      <c r="AE418">
        <v>150</v>
      </c>
      <c r="AF418">
        <v>51507</v>
      </c>
      <c r="AG418">
        <v>0</v>
      </c>
      <c r="AH418" t="s">
        <v>1213</v>
      </c>
      <c r="AI418" t="s">
        <v>3305</v>
      </c>
    </row>
    <row r="419" spans="1:35" hidden="1" x14ac:dyDescent="0.25">
      <c r="A419">
        <v>21259</v>
      </c>
      <c r="B419" t="s">
        <v>3340</v>
      </c>
      <c r="C419" t="s">
        <v>1731</v>
      </c>
      <c r="D419">
        <v>2013</v>
      </c>
      <c r="E419" t="s">
        <v>1128</v>
      </c>
      <c r="F419" s="8">
        <v>42102</v>
      </c>
      <c r="G419" s="1">
        <v>0.33333333333333331</v>
      </c>
      <c r="H419">
        <v>117585</v>
      </c>
      <c r="I419" s="8">
        <v>42102</v>
      </c>
      <c r="J419" s="1">
        <v>0.45833333333333331</v>
      </c>
      <c r="K419">
        <v>117585</v>
      </c>
      <c r="L419">
        <v>1</v>
      </c>
      <c r="M419" t="s">
        <v>3311</v>
      </c>
      <c r="O419" t="s">
        <v>15</v>
      </c>
      <c r="P419" t="s">
        <v>777</v>
      </c>
      <c r="Q419">
        <v>30707342729</v>
      </c>
      <c r="R419" t="s">
        <v>778</v>
      </c>
      <c r="S419" t="s">
        <v>183</v>
      </c>
      <c r="U419">
        <v>3304</v>
      </c>
      <c r="V419" t="s">
        <v>6</v>
      </c>
      <c r="W419" t="s">
        <v>7</v>
      </c>
      <c r="X419">
        <v>3751</v>
      </c>
      <c r="Y419">
        <v>425990</v>
      </c>
      <c r="AA419">
        <v>9</v>
      </c>
      <c r="AB419">
        <v>42727</v>
      </c>
      <c r="AC419">
        <v>106818</v>
      </c>
      <c r="AD419">
        <v>0</v>
      </c>
      <c r="AE419">
        <v>250</v>
      </c>
      <c r="AF419">
        <v>0</v>
      </c>
      <c r="AG419">
        <v>0</v>
      </c>
      <c r="AH419" t="s">
        <v>1213</v>
      </c>
      <c r="AI419" t="s">
        <v>101</v>
      </c>
    </row>
    <row r="420" spans="1:35" hidden="1" x14ac:dyDescent="0.25">
      <c r="A420">
        <v>21670</v>
      </c>
      <c r="B420" t="s">
        <v>3373</v>
      </c>
      <c r="C420" t="s">
        <v>1770</v>
      </c>
      <c r="D420">
        <v>2015</v>
      </c>
      <c r="E420" t="s">
        <v>1128</v>
      </c>
      <c r="F420" s="8">
        <v>42164</v>
      </c>
      <c r="G420" s="1">
        <v>0.66666666666666663</v>
      </c>
      <c r="H420">
        <v>15</v>
      </c>
      <c r="I420" s="8">
        <v>42164</v>
      </c>
      <c r="J420" s="1">
        <v>0.75</v>
      </c>
      <c r="K420">
        <v>15</v>
      </c>
      <c r="L420">
        <v>1</v>
      </c>
      <c r="M420" t="s">
        <v>2746</v>
      </c>
      <c r="O420" t="s">
        <v>15</v>
      </c>
      <c r="P420" t="s">
        <v>181</v>
      </c>
      <c r="Q420">
        <v>30708379456</v>
      </c>
      <c r="R420" t="s">
        <v>182</v>
      </c>
      <c r="S420" t="s">
        <v>183</v>
      </c>
      <c r="U420">
        <v>3304</v>
      </c>
      <c r="V420" t="s">
        <v>6</v>
      </c>
      <c r="W420" t="s">
        <v>7</v>
      </c>
      <c r="X420">
        <v>376</v>
      </c>
      <c r="Y420">
        <v>4481488</v>
      </c>
      <c r="AA420">
        <v>9</v>
      </c>
      <c r="AB420">
        <v>42727</v>
      </c>
      <c r="AC420">
        <v>85454</v>
      </c>
      <c r="AD420">
        <v>0</v>
      </c>
      <c r="AE420">
        <v>200</v>
      </c>
      <c r="AF420">
        <v>971815</v>
      </c>
      <c r="AG420">
        <v>0</v>
      </c>
      <c r="AH420" t="s">
        <v>1213</v>
      </c>
      <c r="AI420" t="s">
        <v>3305</v>
      </c>
    </row>
    <row r="421" spans="1:35" hidden="1" x14ac:dyDescent="0.25">
      <c r="A421">
        <v>21993</v>
      </c>
      <c r="B421" t="s">
        <v>3374</v>
      </c>
      <c r="C421" t="s">
        <v>2125</v>
      </c>
      <c r="D421">
        <v>2015</v>
      </c>
      <c r="E421" t="s">
        <v>1128</v>
      </c>
      <c r="F421" s="8">
        <v>42213</v>
      </c>
      <c r="G421" s="1">
        <v>0.625</v>
      </c>
      <c r="H421">
        <v>10</v>
      </c>
      <c r="I421" s="8">
        <v>42213</v>
      </c>
      <c r="J421" s="1">
        <v>0.70833333333333337</v>
      </c>
      <c r="K421">
        <v>10</v>
      </c>
      <c r="L421">
        <v>1</v>
      </c>
      <c r="M421" t="s">
        <v>2096</v>
      </c>
      <c r="O421" t="s">
        <v>15</v>
      </c>
      <c r="P421" t="s">
        <v>181</v>
      </c>
      <c r="Q421">
        <v>30708379456</v>
      </c>
      <c r="R421" t="s">
        <v>182</v>
      </c>
      <c r="S421" t="s">
        <v>183</v>
      </c>
      <c r="U421">
        <v>3304</v>
      </c>
      <c r="V421" t="s">
        <v>6</v>
      </c>
      <c r="W421" t="s">
        <v>7</v>
      </c>
      <c r="X421">
        <v>376</v>
      </c>
      <c r="Y421">
        <v>4481488</v>
      </c>
      <c r="AA421">
        <v>9</v>
      </c>
      <c r="AB421">
        <v>42727</v>
      </c>
      <c r="AC421">
        <v>85454</v>
      </c>
      <c r="AD421">
        <v>0</v>
      </c>
      <c r="AE421">
        <v>200</v>
      </c>
      <c r="AF421">
        <v>51507</v>
      </c>
      <c r="AG421">
        <v>0</v>
      </c>
      <c r="AH421" t="s">
        <v>1213</v>
      </c>
      <c r="AI421" t="s">
        <v>3305</v>
      </c>
    </row>
    <row r="422" spans="1:35" hidden="1" x14ac:dyDescent="0.25">
      <c r="A422">
        <v>21447</v>
      </c>
      <c r="B422" t="s">
        <v>3375</v>
      </c>
      <c r="C422" t="s">
        <v>1859</v>
      </c>
      <c r="D422">
        <v>2015</v>
      </c>
      <c r="E422" t="s">
        <v>1128</v>
      </c>
      <c r="F422" s="8">
        <v>42130</v>
      </c>
      <c r="G422" s="1">
        <v>0.41666666666666669</v>
      </c>
      <c r="H422">
        <v>15</v>
      </c>
      <c r="I422" s="8">
        <v>42130</v>
      </c>
      <c r="J422" s="1">
        <v>0.54166666666666663</v>
      </c>
      <c r="K422">
        <v>15</v>
      </c>
      <c r="L422">
        <v>1</v>
      </c>
      <c r="M422" t="s">
        <v>3313</v>
      </c>
      <c r="O422" t="s">
        <v>15</v>
      </c>
      <c r="P422" t="s">
        <v>181</v>
      </c>
      <c r="Q422">
        <v>30708379456</v>
      </c>
      <c r="R422" t="s">
        <v>182</v>
      </c>
      <c r="S422" t="s">
        <v>183</v>
      </c>
      <c r="U422">
        <v>3304</v>
      </c>
      <c r="V422" t="s">
        <v>6</v>
      </c>
      <c r="W422" t="s">
        <v>7</v>
      </c>
      <c r="X422">
        <v>376</v>
      </c>
      <c r="Y422">
        <v>4481488</v>
      </c>
      <c r="AA422">
        <v>9</v>
      </c>
      <c r="AB422">
        <v>42727</v>
      </c>
      <c r="AC422">
        <v>64091</v>
      </c>
      <c r="AD422">
        <v>0</v>
      </c>
      <c r="AE422">
        <v>150</v>
      </c>
      <c r="AF422">
        <v>77254</v>
      </c>
      <c r="AG422">
        <v>0</v>
      </c>
      <c r="AH422" t="s">
        <v>1213</v>
      </c>
      <c r="AI422" t="s">
        <v>2333</v>
      </c>
    </row>
    <row r="423" spans="1:35" hidden="1" x14ac:dyDescent="0.25">
      <c r="A423">
        <v>21487</v>
      </c>
      <c r="B423" t="s">
        <v>3376</v>
      </c>
      <c r="C423">
        <v>1720</v>
      </c>
      <c r="D423">
        <v>2015</v>
      </c>
      <c r="E423" t="s">
        <v>1128</v>
      </c>
      <c r="F423" s="8">
        <v>42137</v>
      </c>
      <c r="G423" s="1">
        <v>0.65</v>
      </c>
      <c r="H423">
        <v>10</v>
      </c>
      <c r="I423" s="8">
        <v>42137</v>
      </c>
      <c r="J423" s="1">
        <v>0.65</v>
      </c>
      <c r="K423">
        <v>10</v>
      </c>
      <c r="L423">
        <v>1</v>
      </c>
      <c r="M423" t="s">
        <v>2710</v>
      </c>
      <c r="O423" t="s">
        <v>15</v>
      </c>
      <c r="P423" t="s">
        <v>181</v>
      </c>
      <c r="Q423">
        <v>30708379456</v>
      </c>
      <c r="R423" t="s">
        <v>182</v>
      </c>
      <c r="S423" t="s">
        <v>183</v>
      </c>
      <c r="U423">
        <v>3304</v>
      </c>
      <c r="V423" t="s">
        <v>6</v>
      </c>
      <c r="W423" t="s">
        <v>7</v>
      </c>
      <c r="X423">
        <v>376</v>
      </c>
      <c r="Y423">
        <v>4481488</v>
      </c>
      <c r="AA423">
        <v>9</v>
      </c>
      <c r="AB423">
        <v>42727</v>
      </c>
      <c r="AC423">
        <v>42727</v>
      </c>
      <c r="AD423">
        <v>0</v>
      </c>
      <c r="AE423">
        <v>100</v>
      </c>
      <c r="AF423">
        <v>51507</v>
      </c>
      <c r="AG423">
        <v>0</v>
      </c>
      <c r="AH423" t="s">
        <v>1213</v>
      </c>
      <c r="AI423" t="s">
        <v>2333</v>
      </c>
    </row>
    <row r="424" spans="1:35" hidden="1" x14ac:dyDescent="0.25">
      <c r="A424">
        <v>21504</v>
      </c>
      <c r="B424" t="s">
        <v>2061</v>
      </c>
      <c r="C424" t="s">
        <v>1970</v>
      </c>
      <c r="D424">
        <v>2015</v>
      </c>
      <c r="E424" t="s">
        <v>1128</v>
      </c>
      <c r="F424" s="8">
        <v>42139</v>
      </c>
      <c r="G424" s="1">
        <v>0.66527777777777775</v>
      </c>
      <c r="H424">
        <v>34957</v>
      </c>
      <c r="I424" s="8">
        <v>42139</v>
      </c>
      <c r="J424" s="1">
        <v>0.66527777777777775</v>
      </c>
      <c r="K424">
        <v>34957</v>
      </c>
      <c r="L424">
        <v>1</v>
      </c>
      <c r="M424" t="s">
        <v>3352</v>
      </c>
      <c r="O424" t="s">
        <v>15</v>
      </c>
      <c r="P424" t="s">
        <v>181</v>
      </c>
      <c r="Q424">
        <v>30708379456</v>
      </c>
      <c r="R424" t="s">
        <v>182</v>
      </c>
      <c r="S424" t="s">
        <v>183</v>
      </c>
      <c r="U424">
        <v>3304</v>
      </c>
      <c r="V424" t="s">
        <v>6</v>
      </c>
      <c r="W424" t="s">
        <v>7</v>
      </c>
      <c r="X424">
        <v>376</v>
      </c>
      <c r="Y424">
        <v>4481488</v>
      </c>
      <c r="AA424">
        <v>9</v>
      </c>
      <c r="AB424">
        <v>42727</v>
      </c>
      <c r="AC424">
        <v>64091</v>
      </c>
      <c r="AD424">
        <v>0</v>
      </c>
      <c r="AE424">
        <v>150</v>
      </c>
      <c r="AF424">
        <v>658695</v>
      </c>
      <c r="AG424">
        <v>0</v>
      </c>
      <c r="AH424" t="s">
        <v>1213</v>
      </c>
      <c r="AI424" t="s">
        <v>3305</v>
      </c>
    </row>
    <row r="425" spans="1:35" hidden="1" x14ac:dyDescent="0.25">
      <c r="A425">
        <v>21737</v>
      </c>
      <c r="B425" t="s">
        <v>3377</v>
      </c>
      <c r="C425" t="s">
        <v>1837</v>
      </c>
      <c r="D425">
        <v>2013</v>
      </c>
      <c r="E425" t="s">
        <v>1128</v>
      </c>
      <c r="F425" s="8">
        <v>42173</v>
      </c>
      <c r="G425" s="1">
        <v>0.33333333333333331</v>
      </c>
      <c r="H425">
        <v>243728</v>
      </c>
      <c r="I425" s="8">
        <v>42173</v>
      </c>
      <c r="J425" s="1">
        <v>0.45833333333333331</v>
      </c>
      <c r="K425">
        <v>243728</v>
      </c>
      <c r="L425">
        <v>1</v>
      </c>
      <c r="M425" t="s">
        <v>3378</v>
      </c>
      <c r="O425" t="s">
        <v>15</v>
      </c>
      <c r="P425" t="s">
        <v>777</v>
      </c>
      <c r="Q425">
        <v>30707342729</v>
      </c>
      <c r="R425" t="s">
        <v>778</v>
      </c>
      <c r="S425" t="s">
        <v>183</v>
      </c>
      <c r="U425">
        <v>3304</v>
      </c>
      <c r="V425" t="s">
        <v>6</v>
      </c>
      <c r="W425" t="s">
        <v>7</v>
      </c>
      <c r="X425">
        <v>3751</v>
      </c>
      <c r="Y425">
        <v>425990</v>
      </c>
      <c r="AA425">
        <v>9</v>
      </c>
      <c r="AB425">
        <v>42727</v>
      </c>
      <c r="AC425">
        <v>85454</v>
      </c>
      <c r="AD425">
        <v>0</v>
      </c>
      <c r="AE425">
        <v>200</v>
      </c>
      <c r="AF425">
        <v>0</v>
      </c>
      <c r="AG425">
        <v>0</v>
      </c>
      <c r="AH425" t="s">
        <v>1213</v>
      </c>
      <c r="AI425" t="s">
        <v>1841</v>
      </c>
    </row>
    <row r="426" spans="1:35" hidden="1" x14ac:dyDescent="0.25">
      <c r="A426">
        <v>21252</v>
      </c>
      <c r="B426" t="s">
        <v>3379</v>
      </c>
      <c r="C426" t="s">
        <v>1783</v>
      </c>
      <c r="D426">
        <v>2015</v>
      </c>
      <c r="E426" t="s">
        <v>1128</v>
      </c>
      <c r="F426" s="8">
        <v>42102</v>
      </c>
      <c r="G426" s="1">
        <v>0.45833333333333331</v>
      </c>
      <c r="H426">
        <v>486</v>
      </c>
      <c r="I426" s="8">
        <v>42102</v>
      </c>
      <c r="J426" s="1">
        <v>0.54166666666666663</v>
      </c>
      <c r="K426">
        <v>486</v>
      </c>
      <c r="L426">
        <v>1</v>
      </c>
      <c r="M426" t="s">
        <v>3380</v>
      </c>
      <c r="O426" t="s">
        <v>15</v>
      </c>
      <c r="P426" t="s">
        <v>181</v>
      </c>
      <c r="Q426">
        <v>30708379456</v>
      </c>
      <c r="R426" t="s">
        <v>182</v>
      </c>
      <c r="S426" t="s">
        <v>183</v>
      </c>
      <c r="U426">
        <v>3304</v>
      </c>
      <c r="V426" t="s">
        <v>6</v>
      </c>
      <c r="W426" t="s">
        <v>7</v>
      </c>
      <c r="X426">
        <v>376</v>
      </c>
      <c r="Y426">
        <v>4481488</v>
      </c>
      <c r="AA426">
        <v>9</v>
      </c>
      <c r="AB426">
        <v>42727</v>
      </c>
      <c r="AC426">
        <v>93999</v>
      </c>
      <c r="AD426">
        <v>0</v>
      </c>
      <c r="AE426">
        <v>220</v>
      </c>
      <c r="AF426">
        <v>965732</v>
      </c>
      <c r="AG426">
        <v>0</v>
      </c>
      <c r="AH426" t="s">
        <v>1213</v>
      </c>
      <c r="AI426" t="s">
        <v>2333</v>
      </c>
    </row>
    <row r="427" spans="1:35" hidden="1" x14ac:dyDescent="0.25">
      <c r="A427">
        <v>21575</v>
      </c>
      <c r="B427" t="s">
        <v>2124</v>
      </c>
      <c r="C427" t="s">
        <v>2125</v>
      </c>
      <c r="D427">
        <v>2015</v>
      </c>
      <c r="E427" t="s">
        <v>1128</v>
      </c>
      <c r="F427" s="8">
        <v>42152</v>
      </c>
      <c r="G427" s="1">
        <v>0.46736111111111112</v>
      </c>
      <c r="H427">
        <v>2244</v>
      </c>
      <c r="I427" s="8">
        <v>42152</v>
      </c>
      <c r="J427" s="1">
        <v>0.46736111111111112</v>
      </c>
      <c r="K427">
        <v>2244</v>
      </c>
      <c r="L427">
        <v>1</v>
      </c>
      <c r="M427" t="s">
        <v>2710</v>
      </c>
      <c r="O427" t="s">
        <v>15</v>
      </c>
      <c r="P427" t="s">
        <v>181</v>
      </c>
      <c r="Q427">
        <v>30708379456</v>
      </c>
      <c r="R427" t="s">
        <v>182</v>
      </c>
      <c r="S427" t="s">
        <v>183</v>
      </c>
      <c r="U427">
        <v>3304</v>
      </c>
      <c r="V427" t="s">
        <v>6</v>
      </c>
      <c r="W427" t="s">
        <v>7</v>
      </c>
      <c r="X427">
        <v>376</v>
      </c>
      <c r="Y427">
        <v>4481488</v>
      </c>
      <c r="AA427">
        <v>9</v>
      </c>
      <c r="AB427">
        <v>42727</v>
      </c>
      <c r="AC427">
        <v>17091</v>
      </c>
      <c r="AD427">
        <v>0</v>
      </c>
      <c r="AE427">
        <v>40</v>
      </c>
      <c r="AF427">
        <v>51507</v>
      </c>
      <c r="AG427">
        <v>0</v>
      </c>
      <c r="AH427" t="s">
        <v>1213</v>
      </c>
      <c r="AI427" t="s">
        <v>3305</v>
      </c>
    </row>
    <row r="428" spans="1:35" x14ac:dyDescent="0.25">
      <c r="A428">
        <v>21361</v>
      </c>
      <c r="B428" t="s">
        <v>1529</v>
      </c>
      <c r="C428" t="s">
        <v>1148</v>
      </c>
      <c r="D428">
        <v>2015</v>
      </c>
      <c r="E428" t="s">
        <v>1128</v>
      </c>
      <c r="F428" s="8">
        <v>42117</v>
      </c>
      <c r="G428" s="1">
        <v>0.33333333333333331</v>
      </c>
      <c r="H428">
        <v>11</v>
      </c>
      <c r="I428" s="8">
        <v>42117</v>
      </c>
      <c r="J428" s="1">
        <v>0.39583333333333331</v>
      </c>
      <c r="K428">
        <v>11</v>
      </c>
      <c r="L428">
        <v>1</v>
      </c>
      <c r="M428" t="s">
        <v>2746</v>
      </c>
      <c r="O428" t="s">
        <v>15</v>
      </c>
      <c r="P428" t="s">
        <v>181</v>
      </c>
      <c r="Q428">
        <v>30708379456</v>
      </c>
      <c r="R428" t="s">
        <v>182</v>
      </c>
      <c r="S428" t="s">
        <v>183</v>
      </c>
      <c r="U428">
        <v>3304</v>
      </c>
      <c r="V428" t="s">
        <v>6</v>
      </c>
      <c r="W428" t="s">
        <v>7</v>
      </c>
      <c r="X428">
        <v>376</v>
      </c>
      <c r="Y428">
        <v>4481488</v>
      </c>
      <c r="AA428">
        <v>9</v>
      </c>
      <c r="AB428">
        <v>42727</v>
      </c>
      <c r="AC428">
        <v>64091</v>
      </c>
      <c r="AD428">
        <v>0</v>
      </c>
      <c r="AE428">
        <v>150</v>
      </c>
      <c r="AF428">
        <v>0</v>
      </c>
      <c r="AG428">
        <v>0</v>
      </c>
      <c r="AH428" t="s">
        <v>1213</v>
      </c>
      <c r="AI428" t="s">
        <v>3326</v>
      </c>
    </row>
    <row r="429" spans="1:35" hidden="1" x14ac:dyDescent="0.25">
      <c r="A429">
        <v>21669</v>
      </c>
      <c r="B429" t="s">
        <v>3381</v>
      </c>
      <c r="C429" t="s">
        <v>1831</v>
      </c>
      <c r="D429">
        <v>2015</v>
      </c>
      <c r="E429" t="s">
        <v>1128</v>
      </c>
      <c r="F429" s="8">
        <v>42164</v>
      </c>
      <c r="G429" s="1">
        <v>0.66666666666666663</v>
      </c>
      <c r="H429">
        <v>15</v>
      </c>
      <c r="I429" s="8">
        <v>42164</v>
      </c>
      <c r="J429" s="1">
        <v>0.75</v>
      </c>
      <c r="K429">
        <v>15</v>
      </c>
      <c r="L429">
        <v>1</v>
      </c>
      <c r="M429" t="s">
        <v>2746</v>
      </c>
      <c r="O429" t="s">
        <v>15</v>
      </c>
      <c r="P429" t="s">
        <v>181</v>
      </c>
      <c r="Q429">
        <v>30708379456</v>
      </c>
      <c r="R429" t="s">
        <v>182</v>
      </c>
      <c r="S429" t="s">
        <v>183</v>
      </c>
      <c r="U429">
        <v>3304</v>
      </c>
      <c r="V429" t="s">
        <v>6</v>
      </c>
      <c r="W429" t="s">
        <v>7</v>
      </c>
      <c r="X429">
        <v>376</v>
      </c>
      <c r="Y429">
        <v>4481488</v>
      </c>
      <c r="AA429">
        <v>9</v>
      </c>
      <c r="AB429">
        <v>42727</v>
      </c>
      <c r="AC429">
        <v>85454</v>
      </c>
      <c r="AD429">
        <v>0</v>
      </c>
      <c r="AE429">
        <v>200</v>
      </c>
      <c r="AF429">
        <v>51507</v>
      </c>
      <c r="AG429">
        <v>0</v>
      </c>
      <c r="AH429" t="s">
        <v>1213</v>
      </c>
      <c r="AI429" t="s">
        <v>3305</v>
      </c>
    </row>
    <row r="430" spans="1:35" hidden="1" x14ac:dyDescent="0.25">
      <c r="A430">
        <v>21049</v>
      </c>
      <c r="B430" t="s">
        <v>2091</v>
      </c>
      <c r="C430" t="s">
        <v>1783</v>
      </c>
      <c r="D430">
        <v>2015</v>
      </c>
      <c r="E430" t="s">
        <v>1128</v>
      </c>
      <c r="F430" s="8">
        <v>42069</v>
      </c>
      <c r="G430" s="1">
        <v>0.65277777777777779</v>
      </c>
      <c r="H430">
        <v>31788</v>
      </c>
      <c r="I430" s="8">
        <v>42069</v>
      </c>
      <c r="J430" s="1">
        <v>0.65277777777777779</v>
      </c>
      <c r="K430">
        <v>31788</v>
      </c>
      <c r="L430">
        <v>1</v>
      </c>
      <c r="M430" t="s">
        <v>2710</v>
      </c>
      <c r="O430" t="s">
        <v>15</v>
      </c>
      <c r="P430" t="s">
        <v>181</v>
      </c>
      <c r="Q430">
        <v>30708379456</v>
      </c>
      <c r="R430" t="s">
        <v>182</v>
      </c>
      <c r="S430" t="s">
        <v>183</v>
      </c>
      <c r="U430">
        <v>3304</v>
      </c>
      <c r="V430" t="s">
        <v>6</v>
      </c>
      <c r="W430" t="s">
        <v>7</v>
      </c>
      <c r="X430">
        <v>376</v>
      </c>
      <c r="Y430">
        <v>4481488</v>
      </c>
      <c r="AA430">
        <v>9</v>
      </c>
      <c r="AB430">
        <v>42727</v>
      </c>
      <c r="AC430">
        <v>55545</v>
      </c>
      <c r="AD430">
        <v>0</v>
      </c>
      <c r="AE430">
        <v>130</v>
      </c>
      <c r="AF430">
        <v>1017670</v>
      </c>
      <c r="AG430">
        <v>7938</v>
      </c>
      <c r="AH430" t="s">
        <v>1213</v>
      </c>
      <c r="AI430" t="s">
        <v>101</v>
      </c>
    </row>
    <row r="431" spans="1:35" hidden="1" x14ac:dyDescent="0.25">
      <c r="A431">
        <v>21702</v>
      </c>
      <c r="B431" t="s">
        <v>3382</v>
      </c>
      <c r="C431" t="s">
        <v>2398</v>
      </c>
      <c r="D431">
        <v>2014</v>
      </c>
      <c r="E431" t="s">
        <v>1128</v>
      </c>
      <c r="F431" s="8">
        <v>42170</v>
      </c>
      <c r="G431" s="1">
        <v>0.5</v>
      </c>
      <c r="H431">
        <v>36762</v>
      </c>
      <c r="I431" s="8">
        <v>42170</v>
      </c>
      <c r="J431" s="1">
        <v>0.72916666666666663</v>
      </c>
      <c r="K431">
        <v>36762</v>
      </c>
      <c r="L431">
        <v>1</v>
      </c>
      <c r="M431" t="s">
        <v>76</v>
      </c>
      <c r="O431" t="s">
        <v>15</v>
      </c>
      <c r="P431" t="s">
        <v>777</v>
      </c>
      <c r="Q431">
        <v>30707342729</v>
      </c>
      <c r="R431" t="s">
        <v>778</v>
      </c>
      <c r="S431" t="s">
        <v>183</v>
      </c>
      <c r="U431">
        <v>3304</v>
      </c>
      <c r="V431" t="s">
        <v>6</v>
      </c>
      <c r="W431" t="s">
        <v>7</v>
      </c>
      <c r="X431">
        <v>3751</v>
      </c>
      <c r="Y431">
        <v>425990</v>
      </c>
      <c r="AA431">
        <v>9</v>
      </c>
      <c r="AB431">
        <v>48471</v>
      </c>
      <c r="AC431">
        <v>121178</v>
      </c>
      <c r="AD431">
        <v>0</v>
      </c>
      <c r="AE431">
        <v>250</v>
      </c>
      <c r="AF431">
        <v>457558</v>
      </c>
      <c r="AG431">
        <v>0</v>
      </c>
      <c r="AH431" t="s">
        <v>1213</v>
      </c>
      <c r="AI431" t="s">
        <v>10</v>
      </c>
    </row>
    <row r="432" spans="1:35" hidden="1" x14ac:dyDescent="0.25">
      <c r="A432">
        <v>21653</v>
      </c>
      <c r="B432" t="s">
        <v>3383</v>
      </c>
      <c r="C432">
        <v>710</v>
      </c>
      <c r="D432">
        <v>2015</v>
      </c>
      <c r="E432" t="s">
        <v>1128</v>
      </c>
      <c r="F432" s="8">
        <v>42163</v>
      </c>
      <c r="G432" s="1">
        <v>0.35416666666666669</v>
      </c>
      <c r="H432">
        <v>121</v>
      </c>
      <c r="I432" s="8">
        <v>42163</v>
      </c>
      <c r="J432" s="1">
        <v>0.4375</v>
      </c>
      <c r="K432">
        <v>121</v>
      </c>
      <c r="L432">
        <v>1</v>
      </c>
      <c r="M432" t="s">
        <v>2746</v>
      </c>
      <c r="O432" t="s">
        <v>15</v>
      </c>
      <c r="P432" t="s">
        <v>181</v>
      </c>
      <c r="Q432">
        <v>30708379456</v>
      </c>
      <c r="R432" t="s">
        <v>182</v>
      </c>
      <c r="S432" t="s">
        <v>183</v>
      </c>
      <c r="U432">
        <v>3304</v>
      </c>
      <c r="V432" t="s">
        <v>6</v>
      </c>
      <c r="W432" t="s">
        <v>7</v>
      </c>
      <c r="X432">
        <v>376</v>
      </c>
      <c r="Y432">
        <v>4481488</v>
      </c>
      <c r="AA432">
        <v>9</v>
      </c>
      <c r="AB432">
        <v>42727</v>
      </c>
      <c r="AC432">
        <v>85454</v>
      </c>
      <c r="AD432">
        <v>0</v>
      </c>
      <c r="AE432">
        <v>200</v>
      </c>
      <c r="AF432">
        <v>185255</v>
      </c>
      <c r="AG432">
        <v>0</v>
      </c>
      <c r="AH432" t="s">
        <v>1213</v>
      </c>
      <c r="AI432" t="s">
        <v>3305</v>
      </c>
    </row>
    <row r="433" spans="1:35" x14ac:dyDescent="0.25">
      <c r="A433">
        <v>21374</v>
      </c>
      <c r="B433" t="s">
        <v>1512</v>
      </c>
      <c r="C433" t="s">
        <v>1147</v>
      </c>
      <c r="D433">
        <v>2014</v>
      </c>
      <c r="E433" t="s">
        <v>1128</v>
      </c>
      <c r="F433" s="8">
        <v>42118</v>
      </c>
      <c r="G433" s="1">
        <v>0.6875</v>
      </c>
      <c r="H433">
        <v>1877</v>
      </c>
      <c r="I433" s="8">
        <v>42118</v>
      </c>
      <c r="J433" s="1">
        <v>0.70833333333333337</v>
      </c>
      <c r="K433">
        <v>1877</v>
      </c>
      <c r="L433">
        <v>1</v>
      </c>
      <c r="M433" t="s">
        <v>180</v>
      </c>
      <c r="O433" t="s">
        <v>15</v>
      </c>
      <c r="P433" t="s">
        <v>181</v>
      </c>
      <c r="Q433">
        <v>30708379456</v>
      </c>
      <c r="R433" t="s">
        <v>182</v>
      </c>
      <c r="S433" t="s">
        <v>183</v>
      </c>
      <c r="U433">
        <v>3304</v>
      </c>
      <c r="V433" t="s">
        <v>6</v>
      </c>
      <c r="W433" t="s">
        <v>7</v>
      </c>
      <c r="X433">
        <v>376</v>
      </c>
      <c r="Y433">
        <v>4481488</v>
      </c>
      <c r="AA433">
        <v>9</v>
      </c>
      <c r="AB433">
        <v>42727</v>
      </c>
      <c r="AC433">
        <v>21364</v>
      </c>
      <c r="AD433">
        <v>0</v>
      </c>
      <c r="AE433">
        <v>50</v>
      </c>
      <c r="AF433">
        <v>151574</v>
      </c>
      <c r="AG433">
        <v>0</v>
      </c>
      <c r="AH433" t="s">
        <v>1213</v>
      </c>
      <c r="AI433" t="s">
        <v>10</v>
      </c>
    </row>
    <row r="434" spans="1:35" hidden="1" x14ac:dyDescent="0.25">
      <c r="A434">
        <v>21735</v>
      </c>
      <c r="B434" t="s">
        <v>3384</v>
      </c>
      <c r="C434" t="s">
        <v>1763</v>
      </c>
      <c r="D434">
        <v>2015</v>
      </c>
      <c r="E434" t="s">
        <v>1128</v>
      </c>
      <c r="F434" s="8">
        <v>42173</v>
      </c>
      <c r="G434" s="1">
        <v>0.35555555555555557</v>
      </c>
      <c r="H434">
        <v>0</v>
      </c>
      <c r="I434" s="8">
        <v>42173</v>
      </c>
      <c r="J434" s="1">
        <v>0.35555555555555557</v>
      </c>
      <c r="K434">
        <v>0</v>
      </c>
      <c r="L434">
        <v>1</v>
      </c>
      <c r="M434" t="s">
        <v>2710</v>
      </c>
      <c r="O434" t="s">
        <v>15</v>
      </c>
      <c r="P434" t="s">
        <v>181</v>
      </c>
      <c r="Q434">
        <v>30708379456</v>
      </c>
      <c r="R434" t="s">
        <v>182</v>
      </c>
      <c r="S434" t="s">
        <v>183</v>
      </c>
      <c r="U434">
        <v>3304</v>
      </c>
      <c r="V434" t="s">
        <v>6</v>
      </c>
      <c r="W434" t="s">
        <v>7</v>
      </c>
      <c r="X434">
        <v>376</v>
      </c>
      <c r="Y434">
        <v>4481488</v>
      </c>
      <c r="AA434">
        <v>9</v>
      </c>
      <c r="AB434">
        <v>42727</v>
      </c>
      <c r="AC434">
        <v>42727</v>
      </c>
      <c r="AD434">
        <v>0</v>
      </c>
      <c r="AE434">
        <v>100</v>
      </c>
      <c r="AF434">
        <v>103014</v>
      </c>
      <c r="AG434">
        <v>0</v>
      </c>
      <c r="AH434" t="s">
        <v>1213</v>
      </c>
      <c r="AI434" t="s">
        <v>1722</v>
      </c>
    </row>
    <row r="435" spans="1:35" hidden="1" x14ac:dyDescent="0.25">
      <c r="A435">
        <v>21700</v>
      </c>
      <c r="B435" t="s">
        <v>2288</v>
      </c>
      <c r="C435" t="s">
        <v>2150</v>
      </c>
      <c r="D435">
        <v>2014</v>
      </c>
      <c r="E435" t="s">
        <v>1128</v>
      </c>
      <c r="F435" s="8">
        <v>42166</v>
      </c>
      <c r="G435" s="1">
        <v>0.375</v>
      </c>
      <c r="H435">
        <v>21261</v>
      </c>
      <c r="I435" s="8">
        <v>42170</v>
      </c>
      <c r="J435" s="1">
        <v>0.54166666666666663</v>
      </c>
      <c r="K435">
        <v>21261</v>
      </c>
      <c r="L435">
        <v>1</v>
      </c>
      <c r="M435" t="s">
        <v>76</v>
      </c>
      <c r="O435" t="s">
        <v>2</v>
      </c>
      <c r="P435" t="s">
        <v>1773</v>
      </c>
      <c r="Q435">
        <v>30598218095</v>
      </c>
      <c r="R435" t="s">
        <v>1774</v>
      </c>
      <c r="S435" t="s">
        <v>3306</v>
      </c>
      <c r="T435" t="s">
        <v>3307</v>
      </c>
      <c r="U435">
        <v>3304</v>
      </c>
      <c r="V435" t="s">
        <v>6</v>
      </c>
      <c r="W435" t="s">
        <v>7</v>
      </c>
      <c r="X435">
        <v>3751</v>
      </c>
      <c r="Y435">
        <v>431526</v>
      </c>
      <c r="AA435">
        <v>9</v>
      </c>
      <c r="AB435">
        <v>42727</v>
      </c>
      <c r="AC435">
        <v>119636</v>
      </c>
      <c r="AD435">
        <v>0</v>
      </c>
      <c r="AE435">
        <v>280</v>
      </c>
      <c r="AF435">
        <v>481046</v>
      </c>
      <c r="AG435">
        <v>0</v>
      </c>
      <c r="AH435" t="s">
        <v>1213</v>
      </c>
      <c r="AI435" t="s">
        <v>1722</v>
      </c>
    </row>
    <row r="436" spans="1:35" hidden="1" x14ac:dyDescent="0.25">
      <c r="A436">
        <v>21966</v>
      </c>
      <c r="B436" t="s">
        <v>3385</v>
      </c>
      <c r="C436" t="s">
        <v>2586</v>
      </c>
      <c r="D436">
        <v>2015</v>
      </c>
      <c r="E436" t="s">
        <v>1128</v>
      </c>
      <c r="F436" s="8">
        <v>42208</v>
      </c>
      <c r="G436" s="1">
        <v>0.65277777777777779</v>
      </c>
      <c r="H436">
        <v>10</v>
      </c>
      <c r="I436" s="8">
        <v>42208</v>
      </c>
      <c r="J436" s="1">
        <v>0.73611111111111116</v>
      </c>
      <c r="K436">
        <v>10</v>
      </c>
      <c r="L436">
        <v>1</v>
      </c>
      <c r="M436" t="s">
        <v>2096</v>
      </c>
      <c r="O436" t="s">
        <v>15</v>
      </c>
      <c r="P436" t="s">
        <v>181</v>
      </c>
      <c r="Q436">
        <v>30708379456</v>
      </c>
      <c r="R436" t="s">
        <v>182</v>
      </c>
      <c r="S436" t="s">
        <v>183</v>
      </c>
      <c r="U436">
        <v>3304</v>
      </c>
      <c r="V436" t="s">
        <v>6</v>
      </c>
      <c r="W436" t="s">
        <v>7</v>
      </c>
      <c r="X436">
        <v>376</v>
      </c>
      <c r="Y436">
        <v>4481488</v>
      </c>
      <c r="AA436">
        <v>9</v>
      </c>
      <c r="AB436">
        <v>42727</v>
      </c>
      <c r="AC436">
        <v>85454</v>
      </c>
      <c r="AD436">
        <v>0</v>
      </c>
      <c r="AE436">
        <v>200</v>
      </c>
      <c r="AF436">
        <v>51507</v>
      </c>
      <c r="AG436">
        <v>0</v>
      </c>
      <c r="AH436" t="s">
        <v>1213</v>
      </c>
      <c r="AI436" t="s">
        <v>3305</v>
      </c>
    </row>
    <row r="437" spans="1:35" hidden="1" x14ac:dyDescent="0.25">
      <c r="A437">
        <v>21650</v>
      </c>
      <c r="B437" t="s">
        <v>1864</v>
      </c>
      <c r="C437" t="s">
        <v>1831</v>
      </c>
      <c r="D437">
        <v>2015</v>
      </c>
      <c r="E437" t="s">
        <v>1128</v>
      </c>
      <c r="F437" s="8">
        <v>42160</v>
      </c>
      <c r="G437" s="1">
        <v>0.62708333333333333</v>
      </c>
      <c r="H437">
        <v>10736</v>
      </c>
      <c r="I437" s="8">
        <v>42160</v>
      </c>
      <c r="J437" s="1">
        <v>0.62708333333333333</v>
      </c>
      <c r="K437">
        <v>10736</v>
      </c>
      <c r="L437">
        <v>1</v>
      </c>
      <c r="M437" t="s">
        <v>2710</v>
      </c>
      <c r="O437" t="s">
        <v>15</v>
      </c>
      <c r="P437" t="s">
        <v>181</v>
      </c>
      <c r="Q437">
        <v>30708379456</v>
      </c>
      <c r="R437" t="s">
        <v>182</v>
      </c>
      <c r="S437" t="s">
        <v>183</v>
      </c>
      <c r="U437">
        <v>3304</v>
      </c>
      <c r="V437" t="s">
        <v>6</v>
      </c>
      <c r="W437" t="s">
        <v>7</v>
      </c>
      <c r="X437">
        <v>376</v>
      </c>
      <c r="Y437">
        <v>4481488</v>
      </c>
      <c r="AA437">
        <v>9</v>
      </c>
      <c r="AB437">
        <v>42727</v>
      </c>
      <c r="AC437">
        <v>17091</v>
      </c>
      <c r="AD437">
        <v>0</v>
      </c>
      <c r="AE437">
        <v>40</v>
      </c>
      <c r="AF437">
        <v>53996</v>
      </c>
      <c r="AG437">
        <v>0</v>
      </c>
      <c r="AH437" t="s">
        <v>1213</v>
      </c>
      <c r="AI437" t="s">
        <v>3305</v>
      </c>
    </row>
    <row r="438" spans="1:35" hidden="1" x14ac:dyDescent="0.25">
      <c r="A438">
        <v>21917</v>
      </c>
      <c r="B438" t="s">
        <v>3386</v>
      </c>
      <c r="C438" t="s">
        <v>1727</v>
      </c>
      <c r="D438">
        <v>2015</v>
      </c>
      <c r="E438" t="s">
        <v>1128</v>
      </c>
      <c r="F438" s="8">
        <v>42199</v>
      </c>
      <c r="G438" s="1">
        <v>0.33333333333333331</v>
      </c>
      <c r="H438">
        <v>14</v>
      </c>
      <c r="I438" s="8">
        <v>42199</v>
      </c>
      <c r="J438" s="1">
        <v>0.41666666666666669</v>
      </c>
      <c r="K438">
        <v>14</v>
      </c>
      <c r="L438">
        <v>1</v>
      </c>
      <c r="M438" t="s">
        <v>2096</v>
      </c>
      <c r="O438" t="s">
        <v>15</v>
      </c>
      <c r="P438" t="s">
        <v>181</v>
      </c>
      <c r="Q438">
        <v>30708379456</v>
      </c>
      <c r="R438" t="s">
        <v>182</v>
      </c>
      <c r="S438" t="s">
        <v>183</v>
      </c>
      <c r="U438">
        <v>3304</v>
      </c>
      <c r="V438" t="s">
        <v>6</v>
      </c>
      <c r="W438" t="s">
        <v>7</v>
      </c>
      <c r="X438">
        <v>376</v>
      </c>
      <c r="Y438">
        <v>4481488</v>
      </c>
      <c r="AA438">
        <v>9</v>
      </c>
      <c r="AB438">
        <v>42727</v>
      </c>
      <c r="AC438">
        <v>85454</v>
      </c>
      <c r="AD438">
        <v>0</v>
      </c>
      <c r="AE438">
        <v>200</v>
      </c>
      <c r="AF438">
        <v>51507</v>
      </c>
      <c r="AG438">
        <v>0</v>
      </c>
      <c r="AH438" t="s">
        <v>1213</v>
      </c>
      <c r="AI438" t="s">
        <v>2333</v>
      </c>
    </row>
    <row r="439" spans="1:35" x14ac:dyDescent="0.25">
      <c r="A439">
        <v>21900</v>
      </c>
      <c r="B439" t="s">
        <v>2095</v>
      </c>
      <c r="C439" t="s">
        <v>1148</v>
      </c>
      <c r="D439">
        <v>2015</v>
      </c>
      <c r="E439" t="s">
        <v>1128</v>
      </c>
      <c r="F439" s="8">
        <v>42198</v>
      </c>
      <c r="G439" s="1">
        <v>0.66666666666666663</v>
      </c>
      <c r="H439">
        <v>14</v>
      </c>
      <c r="I439" s="8">
        <v>42198</v>
      </c>
      <c r="J439" s="1">
        <v>0.75</v>
      </c>
      <c r="K439">
        <v>14</v>
      </c>
      <c r="L439">
        <v>1</v>
      </c>
      <c r="M439" t="s">
        <v>2096</v>
      </c>
      <c r="O439" t="s">
        <v>15</v>
      </c>
      <c r="P439" t="s">
        <v>181</v>
      </c>
      <c r="Q439">
        <v>30708379456</v>
      </c>
      <c r="R439" t="s">
        <v>182</v>
      </c>
      <c r="S439" t="s">
        <v>183</v>
      </c>
      <c r="U439">
        <v>3304</v>
      </c>
      <c r="V439" t="s">
        <v>6</v>
      </c>
      <c r="W439" t="s">
        <v>7</v>
      </c>
      <c r="X439">
        <v>376</v>
      </c>
      <c r="Y439">
        <v>4481488</v>
      </c>
      <c r="AA439">
        <v>9</v>
      </c>
      <c r="AB439">
        <v>42727</v>
      </c>
      <c r="AC439">
        <v>102545</v>
      </c>
      <c r="AD439">
        <v>0</v>
      </c>
      <c r="AE439">
        <v>240</v>
      </c>
      <c r="AF439">
        <v>57742</v>
      </c>
      <c r="AG439">
        <v>0</v>
      </c>
      <c r="AH439" t="s">
        <v>1213</v>
      </c>
      <c r="AI439" t="s">
        <v>10</v>
      </c>
    </row>
    <row r="440" spans="1:35" hidden="1" x14ac:dyDescent="0.25">
      <c r="A440">
        <v>21657</v>
      </c>
      <c r="B440" t="s">
        <v>3387</v>
      </c>
      <c r="C440">
        <v>710</v>
      </c>
      <c r="D440">
        <v>2015</v>
      </c>
      <c r="E440" t="s">
        <v>1128</v>
      </c>
      <c r="F440" s="8">
        <v>42163</v>
      </c>
      <c r="G440" s="1">
        <v>0.5</v>
      </c>
      <c r="H440">
        <v>0</v>
      </c>
      <c r="I440" s="8">
        <v>42163</v>
      </c>
      <c r="J440" s="1">
        <v>0.5</v>
      </c>
      <c r="K440">
        <v>0</v>
      </c>
      <c r="L440">
        <v>1</v>
      </c>
      <c r="M440" t="s">
        <v>2710</v>
      </c>
      <c r="O440" t="s">
        <v>15</v>
      </c>
      <c r="P440" t="s">
        <v>181</v>
      </c>
      <c r="Q440">
        <v>30708379456</v>
      </c>
      <c r="R440" t="s">
        <v>182</v>
      </c>
      <c r="S440" t="s">
        <v>183</v>
      </c>
      <c r="U440">
        <v>3304</v>
      </c>
      <c r="V440" t="s">
        <v>6</v>
      </c>
      <c r="W440" t="s">
        <v>7</v>
      </c>
      <c r="X440">
        <v>376</v>
      </c>
      <c r="Y440">
        <v>4481488</v>
      </c>
      <c r="AA440">
        <v>9</v>
      </c>
      <c r="AB440">
        <v>42727</v>
      </c>
      <c r="AC440">
        <v>98272</v>
      </c>
      <c r="AD440">
        <v>0</v>
      </c>
      <c r="AE440">
        <v>230</v>
      </c>
      <c r="AF440">
        <v>1436977</v>
      </c>
      <c r="AG440">
        <v>0</v>
      </c>
      <c r="AH440" t="s">
        <v>1213</v>
      </c>
      <c r="AI440" t="s">
        <v>101</v>
      </c>
    </row>
    <row r="441" spans="1:35" hidden="1" x14ac:dyDescent="0.25">
      <c r="A441">
        <v>21911</v>
      </c>
      <c r="B441" t="s">
        <v>3388</v>
      </c>
      <c r="C441" t="s">
        <v>1805</v>
      </c>
      <c r="D441">
        <v>2015</v>
      </c>
      <c r="E441" t="s">
        <v>1128</v>
      </c>
      <c r="F441" s="8">
        <v>42199</v>
      </c>
      <c r="G441" s="1">
        <v>0.33333333333333331</v>
      </c>
      <c r="H441">
        <v>1200</v>
      </c>
      <c r="I441" s="8">
        <v>42199</v>
      </c>
      <c r="J441" s="1">
        <v>0.41666666666666669</v>
      </c>
      <c r="K441">
        <v>1200</v>
      </c>
      <c r="L441">
        <v>1</v>
      </c>
      <c r="M441" t="s">
        <v>2096</v>
      </c>
      <c r="O441" t="s">
        <v>15</v>
      </c>
      <c r="P441" t="s">
        <v>181</v>
      </c>
      <c r="Q441">
        <v>30708379456</v>
      </c>
      <c r="R441" t="s">
        <v>182</v>
      </c>
      <c r="S441" t="s">
        <v>183</v>
      </c>
      <c r="U441">
        <v>3304</v>
      </c>
      <c r="V441" t="s">
        <v>6</v>
      </c>
      <c r="W441" t="s">
        <v>7</v>
      </c>
      <c r="X441">
        <v>376</v>
      </c>
      <c r="Y441">
        <v>4481488</v>
      </c>
      <c r="AA441">
        <v>9</v>
      </c>
      <c r="AB441">
        <v>42727</v>
      </c>
      <c r="AC441">
        <v>85454</v>
      </c>
      <c r="AD441">
        <v>0</v>
      </c>
      <c r="AE441">
        <v>200</v>
      </c>
      <c r="AF441">
        <v>51507</v>
      </c>
      <c r="AG441">
        <v>0</v>
      </c>
      <c r="AH441" t="s">
        <v>1213</v>
      </c>
      <c r="AI441" t="s">
        <v>2333</v>
      </c>
    </row>
    <row r="442" spans="1:35" hidden="1" x14ac:dyDescent="0.25">
      <c r="A442">
        <v>21865</v>
      </c>
      <c r="B442" t="s">
        <v>3389</v>
      </c>
      <c r="C442" t="s">
        <v>2978</v>
      </c>
      <c r="D442">
        <v>2015</v>
      </c>
      <c r="E442" t="s">
        <v>1128</v>
      </c>
      <c r="F442" s="8">
        <v>42192</v>
      </c>
      <c r="G442" s="1">
        <v>0.39583333333333331</v>
      </c>
      <c r="H442">
        <v>10</v>
      </c>
      <c r="I442" s="8">
        <v>42192</v>
      </c>
      <c r="J442" s="1">
        <v>0.4604166666666667</v>
      </c>
      <c r="K442">
        <v>10</v>
      </c>
      <c r="L442">
        <v>1</v>
      </c>
      <c r="M442" t="s">
        <v>2096</v>
      </c>
      <c r="O442" t="s">
        <v>15</v>
      </c>
      <c r="P442" t="s">
        <v>181</v>
      </c>
      <c r="Q442">
        <v>30708379456</v>
      </c>
      <c r="R442" t="s">
        <v>182</v>
      </c>
      <c r="S442" t="s">
        <v>183</v>
      </c>
      <c r="U442">
        <v>3304</v>
      </c>
      <c r="V442" t="s">
        <v>6</v>
      </c>
      <c r="W442" t="s">
        <v>7</v>
      </c>
      <c r="X442">
        <v>376</v>
      </c>
      <c r="Y442">
        <v>4481488</v>
      </c>
      <c r="AA442">
        <v>9</v>
      </c>
      <c r="AB442">
        <v>42727</v>
      </c>
      <c r="AC442">
        <v>85454</v>
      </c>
      <c r="AD442">
        <v>0</v>
      </c>
      <c r="AE442">
        <v>200</v>
      </c>
      <c r="AF442">
        <v>65608</v>
      </c>
      <c r="AG442">
        <v>0</v>
      </c>
      <c r="AH442" t="s">
        <v>1213</v>
      </c>
      <c r="AI442" t="s">
        <v>3305</v>
      </c>
    </row>
    <row r="443" spans="1:35" hidden="1" x14ac:dyDescent="0.25">
      <c r="A443">
        <v>21705</v>
      </c>
      <c r="B443" t="s">
        <v>3390</v>
      </c>
      <c r="C443" t="s">
        <v>2467</v>
      </c>
      <c r="D443">
        <v>2015</v>
      </c>
      <c r="E443" t="s">
        <v>1128</v>
      </c>
      <c r="F443" s="8">
        <v>42170</v>
      </c>
      <c r="G443" s="1">
        <v>0.58333333333333337</v>
      </c>
      <c r="H443">
        <v>0</v>
      </c>
      <c r="I443" s="8">
        <v>42170</v>
      </c>
      <c r="J443" s="1">
        <v>0.64583333333333337</v>
      </c>
      <c r="K443">
        <v>0</v>
      </c>
      <c r="L443">
        <v>1</v>
      </c>
      <c r="M443" t="s">
        <v>2710</v>
      </c>
      <c r="O443" t="s">
        <v>15</v>
      </c>
      <c r="P443" t="s">
        <v>181</v>
      </c>
      <c r="Q443">
        <v>30708379456</v>
      </c>
      <c r="R443" t="s">
        <v>182</v>
      </c>
      <c r="S443" t="s">
        <v>183</v>
      </c>
      <c r="U443">
        <v>3304</v>
      </c>
      <c r="V443" t="s">
        <v>6</v>
      </c>
      <c r="W443" t="s">
        <v>7</v>
      </c>
      <c r="X443">
        <v>376</v>
      </c>
      <c r="Y443">
        <v>4481488</v>
      </c>
      <c r="AA443">
        <v>9</v>
      </c>
      <c r="AB443">
        <v>42727</v>
      </c>
      <c r="AC443">
        <v>21364</v>
      </c>
      <c r="AD443">
        <v>0</v>
      </c>
      <c r="AE443">
        <v>50</v>
      </c>
      <c r="AF443">
        <v>51507</v>
      </c>
      <c r="AG443">
        <v>0</v>
      </c>
      <c r="AH443" t="s">
        <v>1213</v>
      </c>
      <c r="AI443" t="s">
        <v>3305</v>
      </c>
    </row>
    <row r="444" spans="1:35" hidden="1" x14ac:dyDescent="0.25">
      <c r="A444">
        <v>21869</v>
      </c>
      <c r="B444" t="s">
        <v>3391</v>
      </c>
      <c r="C444" t="s">
        <v>2978</v>
      </c>
      <c r="D444">
        <v>2015</v>
      </c>
      <c r="E444" t="s">
        <v>1128</v>
      </c>
      <c r="F444" s="8">
        <v>42192</v>
      </c>
      <c r="G444" s="1">
        <v>0.48402777777777778</v>
      </c>
      <c r="H444">
        <v>8</v>
      </c>
      <c r="I444" s="8">
        <v>42192</v>
      </c>
      <c r="J444" s="1">
        <v>0.54166666666666663</v>
      </c>
      <c r="K444">
        <v>8</v>
      </c>
      <c r="L444">
        <v>1</v>
      </c>
      <c r="M444" t="s">
        <v>2096</v>
      </c>
      <c r="O444" t="s">
        <v>15</v>
      </c>
      <c r="P444" t="s">
        <v>181</v>
      </c>
      <c r="Q444">
        <v>30708379456</v>
      </c>
      <c r="R444" t="s">
        <v>182</v>
      </c>
      <c r="S444" t="s">
        <v>183</v>
      </c>
      <c r="U444">
        <v>3304</v>
      </c>
      <c r="V444" t="s">
        <v>6</v>
      </c>
      <c r="W444" t="s">
        <v>7</v>
      </c>
      <c r="X444">
        <v>376</v>
      </c>
      <c r="Y444">
        <v>4481488</v>
      </c>
      <c r="AA444">
        <v>9</v>
      </c>
      <c r="AB444">
        <v>42727</v>
      </c>
      <c r="AC444">
        <v>85454</v>
      </c>
      <c r="AD444">
        <v>0</v>
      </c>
      <c r="AE444">
        <v>200</v>
      </c>
      <c r="AF444">
        <v>51507</v>
      </c>
      <c r="AG444">
        <v>0</v>
      </c>
      <c r="AH444" t="s">
        <v>1213</v>
      </c>
      <c r="AI444" t="s">
        <v>3305</v>
      </c>
    </row>
    <row r="445" spans="1:35" hidden="1" x14ac:dyDescent="0.25">
      <c r="A445">
        <v>21520</v>
      </c>
      <c r="B445" t="s">
        <v>3392</v>
      </c>
      <c r="C445" t="s">
        <v>1727</v>
      </c>
      <c r="D445">
        <v>2015</v>
      </c>
      <c r="E445" t="s">
        <v>1128</v>
      </c>
      <c r="F445" s="8">
        <v>42143</v>
      </c>
      <c r="G445" s="1">
        <v>0.58333333333333337</v>
      </c>
      <c r="H445">
        <v>30</v>
      </c>
      <c r="I445" s="8">
        <v>42143</v>
      </c>
      <c r="J445" s="1">
        <v>0.66666666666666663</v>
      </c>
      <c r="K445">
        <v>30</v>
      </c>
      <c r="L445">
        <v>1</v>
      </c>
      <c r="M445" t="s">
        <v>2746</v>
      </c>
      <c r="O445" t="s">
        <v>15</v>
      </c>
      <c r="P445" t="s">
        <v>181</v>
      </c>
      <c r="Q445">
        <v>30708379456</v>
      </c>
      <c r="R445" t="s">
        <v>182</v>
      </c>
      <c r="S445" t="s">
        <v>183</v>
      </c>
      <c r="U445">
        <v>3304</v>
      </c>
      <c r="V445" t="s">
        <v>6</v>
      </c>
      <c r="W445" t="s">
        <v>7</v>
      </c>
      <c r="X445">
        <v>376</v>
      </c>
      <c r="Y445">
        <v>4481488</v>
      </c>
      <c r="AA445">
        <v>9</v>
      </c>
      <c r="AB445">
        <v>42727</v>
      </c>
      <c r="AC445">
        <v>85454</v>
      </c>
      <c r="AD445">
        <v>0</v>
      </c>
      <c r="AE445">
        <v>200</v>
      </c>
      <c r="AF445">
        <v>91626</v>
      </c>
      <c r="AG445">
        <v>0</v>
      </c>
      <c r="AH445" t="s">
        <v>1213</v>
      </c>
      <c r="AI445" t="s">
        <v>2333</v>
      </c>
    </row>
    <row r="446" spans="1:35" hidden="1" x14ac:dyDescent="0.25">
      <c r="A446">
        <v>21916</v>
      </c>
      <c r="B446" t="s">
        <v>3393</v>
      </c>
      <c r="C446" t="s">
        <v>1805</v>
      </c>
      <c r="D446">
        <v>2015</v>
      </c>
      <c r="E446" t="s">
        <v>1128</v>
      </c>
      <c r="F446" s="8">
        <v>42199</v>
      </c>
      <c r="G446" s="1">
        <v>0.33333333333333331</v>
      </c>
      <c r="H446">
        <v>1200</v>
      </c>
      <c r="I446" s="8">
        <v>42199</v>
      </c>
      <c r="J446" s="1">
        <v>0.41666666666666669</v>
      </c>
      <c r="K446">
        <v>1200</v>
      </c>
      <c r="L446">
        <v>1</v>
      </c>
      <c r="M446" t="s">
        <v>2096</v>
      </c>
      <c r="O446" t="s">
        <v>15</v>
      </c>
      <c r="P446" t="s">
        <v>181</v>
      </c>
      <c r="Q446">
        <v>30708379456</v>
      </c>
      <c r="R446" t="s">
        <v>182</v>
      </c>
      <c r="S446" t="s">
        <v>183</v>
      </c>
      <c r="U446">
        <v>3304</v>
      </c>
      <c r="V446" t="s">
        <v>6</v>
      </c>
      <c r="W446" t="s">
        <v>7</v>
      </c>
      <c r="X446">
        <v>376</v>
      </c>
      <c r="Y446">
        <v>4481488</v>
      </c>
      <c r="AA446">
        <v>9</v>
      </c>
      <c r="AB446">
        <v>42727</v>
      </c>
      <c r="AC446">
        <v>85454</v>
      </c>
      <c r="AD446">
        <v>0</v>
      </c>
      <c r="AE446">
        <v>200</v>
      </c>
      <c r="AF446">
        <v>51507</v>
      </c>
      <c r="AG446">
        <v>0</v>
      </c>
      <c r="AH446" t="s">
        <v>1213</v>
      </c>
      <c r="AI446" t="s">
        <v>2333</v>
      </c>
    </row>
    <row r="447" spans="1:35" hidden="1" x14ac:dyDescent="0.25">
      <c r="A447">
        <v>21912</v>
      </c>
      <c r="B447" t="s">
        <v>3394</v>
      </c>
      <c r="C447" t="s">
        <v>1805</v>
      </c>
      <c r="D447">
        <v>2015</v>
      </c>
      <c r="E447" t="s">
        <v>1128</v>
      </c>
      <c r="F447" s="8">
        <v>42199</v>
      </c>
      <c r="G447" s="1">
        <v>0.33333333333333331</v>
      </c>
      <c r="H447">
        <v>1200</v>
      </c>
      <c r="I447" s="8">
        <v>42199</v>
      </c>
      <c r="J447" s="1">
        <v>0.41666666666666669</v>
      </c>
      <c r="K447">
        <v>1200</v>
      </c>
      <c r="L447">
        <v>1</v>
      </c>
      <c r="M447" t="s">
        <v>3313</v>
      </c>
      <c r="O447" t="s">
        <v>15</v>
      </c>
      <c r="P447" t="s">
        <v>181</v>
      </c>
      <c r="Q447">
        <v>30708379456</v>
      </c>
      <c r="R447" t="s">
        <v>182</v>
      </c>
      <c r="S447" t="s">
        <v>183</v>
      </c>
      <c r="U447">
        <v>3304</v>
      </c>
      <c r="V447" t="s">
        <v>6</v>
      </c>
      <c r="W447" t="s">
        <v>7</v>
      </c>
      <c r="X447">
        <v>376</v>
      </c>
      <c r="Y447">
        <v>4481488</v>
      </c>
      <c r="AA447">
        <v>9</v>
      </c>
      <c r="AB447">
        <v>42727</v>
      </c>
      <c r="AC447">
        <v>85454</v>
      </c>
      <c r="AD447">
        <v>0</v>
      </c>
      <c r="AE447">
        <v>200</v>
      </c>
      <c r="AF447">
        <v>51507</v>
      </c>
      <c r="AG447">
        <v>0</v>
      </c>
      <c r="AH447" t="s">
        <v>1213</v>
      </c>
      <c r="AI447" t="s">
        <v>2333</v>
      </c>
    </row>
    <row r="448" spans="1:35" hidden="1" x14ac:dyDescent="0.25">
      <c r="A448">
        <v>21062</v>
      </c>
      <c r="B448" t="s">
        <v>2456</v>
      </c>
      <c r="C448">
        <v>710</v>
      </c>
      <c r="D448">
        <v>2015</v>
      </c>
      <c r="E448" t="s">
        <v>1128</v>
      </c>
      <c r="F448" s="8">
        <v>42072</v>
      </c>
      <c r="G448" s="1">
        <v>0.33333333333333331</v>
      </c>
      <c r="H448">
        <v>5505</v>
      </c>
      <c r="I448" s="8">
        <v>42072</v>
      </c>
      <c r="J448" s="1">
        <v>0.51250000000000007</v>
      </c>
      <c r="K448">
        <v>5505</v>
      </c>
      <c r="L448">
        <v>1</v>
      </c>
      <c r="M448" t="s">
        <v>2710</v>
      </c>
      <c r="O448" t="s">
        <v>15</v>
      </c>
      <c r="P448" t="s">
        <v>181</v>
      </c>
      <c r="Q448">
        <v>30708379456</v>
      </c>
      <c r="R448" t="s">
        <v>182</v>
      </c>
      <c r="S448" t="s">
        <v>183</v>
      </c>
      <c r="U448">
        <v>3304</v>
      </c>
      <c r="V448" t="s">
        <v>6</v>
      </c>
      <c r="W448" t="s">
        <v>7</v>
      </c>
      <c r="X448">
        <v>376</v>
      </c>
      <c r="Y448">
        <v>4481488</v>
      </c>
      <c r="AA448">
        <v>9</v>
      </c>
      <c r="AB448">
        <v>42727</v>
      </c>
      <c r="AC448">
        <v>47000</v>
      </c>
      <c r="AD448">
        <v>0</v>
      </c>
      <c r="AE448">
        <v>110</v>
      </c>
      <c r="AF448">
        <v>81650</v>
      </c>
      <c r="AG448">
        <v>0</v>
      </c>
      <c r="AH448" t="s">
        <v>1213</v>
      </c>
      <c r="AI448" t="s">
        <v>2333</v>
      </c>
    </row>
    <row r="449" spans="1:35" hidden="1" x14ac:dyDescent="0.25">
      <c r="A449">
        <v>21538</v>
      </c>
      <c r="B449" t="s">
        <v>3395</v>
      </c>
      <c r="C449" t="s">
        <v>1831</v>
      </c>
      <c r="D449">
        <v>2015</v>
      </c>
      <c r="E449" t="s">
        <v>1128</v>
      </c>
      <c r="F449" s="8">
        <v>42145</v>
      </c>
      <c r="G449" s="1">
        <v>0.58333333333333337</v>
      </c>
      <c r="H449">
        <v>10</v>
      </c>
      <c r="I449" s="8">
        <v>42145</v>
      </c>
      <c r="J449" s="1">
        <v>0.66666666666666663</v>
      </c>
      <c r="K449">
        <v>10</v>
      </c>
      <c r="L449">
        <v>1</v>
      </c>
      <c r="M449" t="s">
        <v>2746</v>
      </c>
      <c r="O449" t="s">
        <v>15</v>
      </c>
      <c r="P449" t="s">
        <v>181</v>
      </c>
      <c r="Q449">
        <v>30708379456</v>
      </c>
      <c r="R449" t="s">
        <v>182</v>
      </c>
      <c r="S449" t="s">
        <v>183</v>
      </c>
      <c r="U449">
        <v>3304</v>
      </c>
      <c r="V449" t="s">
        <v>6</v>
      </c>
      <c r="W449" t="s">
        <v>7</v>
      </c>
      <c r="X449">
        <v>376</v>
      </c>
      <c r="Y449">
        <v>4481488</v>
      </c>
      <c r="AA449">
        <v>9</v>
      </c>
      <c r="AB449">
        <v>42727</v>
      </c>
      <c r="AC449">
        <v>64091</v>
      </c>
      <c r="AD449">
        <v>0</v>
      </c>
      <c r="AE449">
        <v>150</v>
      </c>
      <c r="AF449">
        <v>56485</v>
      </c>
      <c r="AG449">
        <v>0</v>
      </c>
      <c r="AH449" t="s">
        <v>1213</v>
      </c>
      <c r="AI449" t="s">
        <v>3305</v>
      </c>
    </row>
    <row r="450" spans="1:35" hidden="1" x14ac:dyDescent="0.25">
      <c r="A450">
        <v>21913</v>
      </c>
      <c r="B450" t="s">
        <v>3396</v>
      </c>
      <c r="C450" t="s">
        <v>1805</v>
      </c>
      <c r="D450">
        <v>2015</v>
      </c>
      <c r="E450" t="s">
        <v>1128</v>
      </c>
      <c r="F450" s="8">
        <v>42199</v>
      </c>
      <c r="G450" s="1">
        <v>0.33333333333333331</v>
      </c>
      <c r="H450">
        <v>1200</v>
      </c>
      <c r="I450" s="8">
        <v>42199</v>
      </c>
      <c r="J450" s="1">
        <v>0.41666666666666669</v>
      </c>
      <c r="K450">
        <v>1200</v>
      </c>
      <c r="L450">
        <v>1</v>
      </c>
      <c r="M450" t="s">
        <v>2096</v>
      </c>
      <c r="O450" t="s">
        <v>15</v>
      </c>
      <c r="P450" t="s">
        <v>181</v>
      </c>
      <c r="Q450">
        <v>30708379456</v>
      </c>
      <c r="R450" t="s">
        <v>182</v>
      </c>
      <c r="S450" t="s">
        <v>183</v>
      </c>
      <c r="U450">
        <v>3304</v>
      </c>
      <c r="V450" t="s">
        <v>6</v>
      </c>
      <c r="W450" t="s">
        <v>7</v>
      </c>
      <c r="X450">
        <v>376</v>
      </c>
      <c r="Y450">
        <v>4481488</v>
      </c>
      <c r="AA450">
        <v>9</v>
      </c>
      <c r="AB450">
        <v>42727</v>
      </c>
      <c r="AC450">
        <v>85454</v>
      </c>
      <c r="AD450">
        <v>0</v>
      </c>
      <c r="AE450">
        <v>200</v>
      </c>
      <c r="AF450">
        <v>51507</v>
      </c>
      <c r="AG450">
        <v>0</v>
      </c>
      <c r="AH450" t="s">
        <v>1213</v>
      </c>
      <c r="AI450" t="s">
        <v>2333</v>
      </c>
    </row>
    <row r="451" spans="1:35" hidden="1" x14ac:dyDescent="0.25">
      <c r="A451">
        <v>21822</v>
      </c>
      <c r="B451" t="s">
        <v>3386</v>
      </c>
      <c r="C451" t="s">
        <v>1727</v>
      </c>
      <c r="D451">
        <v>2015</v>
      </c>
      <c r="E451" t="s">
        <v>1128</v>
      </c>
      <c r="F451" s="8">
        <v>42186</v>
      </c>
      <c r="G451" s="1">
        <v>0.375</v>
      </c>
      <c r="H451">
        <v>14</v>
      </c>
      <c r="I451" s="8">
        <v>42186</v>
      </c>
      <c r="J451" s="1">
        <v>0.45833333333333331</v>
      </c>
      <c r="K451">
        <v>14</v>
      </c>
      <c r="L451">
        <v>1</v>
      </c>
      <c r="M451" t="s">
        <v>2710</v>
      </c>
      <c r="O451" t="s">
        <v>15</v>
      </c>
      <c r="P451" t="s">
        <v>181</v>
      </c>
      <c r="Q451">
        <v>30708379456</v>
      </c>
      <c r="R451" t="s">
        <v>182</v>
      </c>
      <c r="S451" t="s">
        <v>183</v>
      </c>
      <c r="U451">
        <v>3304</v>
      </c>
      <c r="V451" t="s">
        <v>6</v>
      </c>
      <c r="W451" t="s">
        <v>7</v>
      </c>
      <c r="X451">
        <v>376</v>
      </c>
      <c r="Y451">
        <v>4481488</v>
      </c>
      <c r="AA451">
        <v>9</v>
      </c>
      <c r="AB451">
        <v>42727</v>
      </c>
      <c r="AC451">
        <v>51272</v>
      </c>
      <c r="AD451">
        <v>2548000</v>
      </c>
      <c r="AE451">
        <v>120</v>
      </c>
      <c r="AF451">
        <v>21178</v>
      </c>
      <c r="AG451">
        <v>0</v>
      </c>
      <c r="AH451" t="s">
        <v>1213</v>
      </c>
      <c r="AI451" t="s">
        <v>2333</v>
      </c>
    </row>
    <row r="452" spans="1:35" hidden="1" x14ac:dyDescent="0.25">
      <c r="A452">
        <v>21385</v>
      </c>
      <c r="B452" t="s">
        <v>3397</v>
      </c>
      <c r="C452">
        <v>1720</v>
      </c>
      <c r="D452">
        <v>2015</v>
      </c>
      <c r="E452" t="s">
        <v>1128</v>
      </c>
      <c r="F452" s="8">
        <v>42121</v>
      </c>
      <c r="G452" s="1">
        <v>0.75</v>
      </c>
      <c r="H452">
        <v>0</v>
      </c>
      <c r="I452" s="8">
        <v>42121</v>
      </c>
      <c r="J452" s="1">
        <v>0.78749999999999998</v>
      </c>
      <c r="K452">
        <v>0</v>
      </c>
      <c r="L452">
        <v>1</v>
      </c>
      <c r="M452" t="s">
        <v>2710</v>
      </c>
      <c r="O452" t="s">
        <v>15</v>
      </c>
      <c r="P452" t="s">
        <v>181</v>
      </c>
      <c r="Q452">
        <v>30708379456</v>
      </c>
      <c r="R452" t="s">
        <v>182</v>
      </c>
      <c r="S452" t="s">
        <v>183</v>
      </c>
      <c r="U452">
        <v>3304</v>
      </c>
      <c r="V452" t="s">
        <v>6</v>
      </c>
      <c r="W452" t="s">
        <v>7</v>
      </c>
      <c r="X452">
        <v>376</v>
      </c>
      <c r="Y452">
        <v>4481488</v>
      </c>
      <c r="AA452">
        <v>9</v>
      </c>
      <c r="AB452">
        <v>42727</v>
      </c>
      <c r="AC452">
        <v>42727</v>
      </c>
      <c r="AD452">
        <v>0</v>
      </c>
      <c r="AE452">
        <v>100</v>
      </c>
      <c r="AF452">
        <v>51507</v>
      </c>
      <c r="AG452">
        <v>0</v>
      </c>
      <c r="AH452" t="s">
        <v>1213</v>
      </c>
      <c r="AI452" t="s">
        <v>2333</v>
      </c>
    </row>
    <row r="453" spans="1:35" hidden="1" x14ac:dyDescent="0.25">
      <c r="A453">
        <v>21914</v>
      </c>
      <c r="B453" t="s">
        <v>3398</v>
      </c>
      <c r="C453" t="s">
        <v>1805</v>
      </c>
      <c r="D453">
        <v>2015</v>
      </c>
      <c r="E453" t="s">
        <v>1128</v>
      </c>
      <c r="F453" s="8">
        <v>42199</v>
      </c>
      <c r="G453" s="1">
        <v>0.33333333333333331</v>
      </c>
      <c r="H453">
        <v>1200</v>
      </c>
      <c r="I453" s="8">
        <v>42199</v>
      </c>
      <c r="J453" s="1">
        <v>0.41666666666666669</v>
      </c>
      <c r="K453">
        <v>1200</v>
      </c>
      <c r="L453">
        <v>1</v>
      </c>
      <c r="M453" t="s">
        <v>2096</v>
      </c>
      <c r="O453" t="s">
        <v>15</v>
      </c>
      <c r="P453" t="s">
        <v>181</v>
      </c>
      <c r="Q453">
        <v>30708379456</v>
      </c>
      <c r="R453" t="s">
        <v>182</v>
      </c>
      <c r="S453" t="s">
        <v>183</v>
      </c>
      <c r="U453">
        <v>3304</v>
      </c>
      <c r="V453" t="s">
        <v>6</v>
      </c>
      <c r="W453" t="s">
        <v>7</v>
      </c>
      <c r="X453">
        <v>376</v>
      </c>
      <c r="Y453">
        <v>4481488</v>
      </c>
      <c r="AA453">
        <v>9</v>
      </c>
      <c r="AB453">
        <v>42727</v>
      </c>
      <c r="AC453">
        <v>85454</v>
      </c>
      <c r="AD453">
        <v>0</v>
      </c>
      <c r="AE453">
        <v>200</v>
      </c>
      <c r="AF453">
        <v>51507</v>
      </c>
      <c r="AG453">
        <v>0</v>
      </c>
      <c r="AH453" t="s">
        <v>1213</v>
      </c>
      <c r="AI453" t="s">
        <v>2333</v>
      </c>
    </row>
    <row r="454" spans="1:35" hidden="1" x14ac:dyDescent="0.25">
      <c r="A454">
        <v>21664</v>
      </c>
      <c r="B454" t="s">
        <v>3399</v>
      </c>
      <c r="C454" t="s">
        <v>1741</v>
      </c>
      <c r="D454">
        <v>2015</v>
      </c>
      <c r="E454" t="s">
        <v>1128</v>
      </c>
      <c r="F454" s="8">
        <v>42164</v>
      </c>
      <c r="G454" s="1">
        <v>0.39444444444444443</v>
      </c>
      <c r="H454">
        <v>77892</v>
      </c>
      <c r="I454" s="8">
        <v>42164</v>
      </c>
      <c r="J454" s="1">
        <v>0.54166666666666663</v>
      </c>
      <c r="K454">
        <v>77892</v>
      </c>
      <c r="L454">
        <v>1</v>
      </c>
      <c r="M454" t="s">
        <v>76</v>
      </c>
      <c r="O454" t="s">
        <v>15</v>
      </c>
      <c r="P454" t="s">
        <v>181</v>
      </c>
      <c r="Q454">
        <v>30708379456</v>
      </c>
      <c r="R454" t="s">
        <v>182</v>
      </c>
      <c r="S454" t="s">
        <v>183</v>
      </c>
      <c r="U454">
        <v>3304</v>
      </c>
      <c r="V454" t="s">
        <v>6</v>
      </c>
      <c r="W454" t="s">
        <v>7</v>
      </c>
      <c r="X454">
        <v>376</v>
      </c>
      <c r="Y454">
        <v>4481488</v>
      </c>
      <c r="AA454">
        <v>9</v>
      </c>
      <c r="AB454">
        <v>42727</v>
      </c>
      <c r="AC454">
        <v>158090</v>
      </c>
      <c r="AD454">
        <v>0</v>
      </c>
      <c r="AE454">
        <v>370</v>
      </c>
      <c r="AF454">
        <v>806927</v>
      </c>
      <c r="AG454">
        <v>0</v>
      </c>
      <c r="AH454" t="s">
        <v>1213</v>
      </c>
      <c r="AI454" t="s">
        <v>1722</v>
      </c>
    </row>
    <row r="455" spans="1:35" hidden="1" x14ac:dyDescent="0.25">
      <c r="A455">
        <v>21256</v>
      </c>
      <c r="B455" t="s">
        <v>3400</v>
      </c>
      <c r="C455" t="s">
        <v>1731</v>
      </c>
      <c r="D455">
        <v>2013</v>
      </c>
      <c r="E455" t="s">
        <v>1128</v>
      </c>
      <c r="F455" s="8">
        <v>42102</v>
      </c>
      <c r="G455" s="1">
        <v>0.50972222222222219</v>
      </c>
      <c r="H455">
        <v>97964</v>
      </c>
      <c r="I455" s="8">
        <v>42102</v>
      </c>
      <c r="J455" s="1">
        <v>0.50972222222222219</v>
      </c>
      <c r="K455">
        <v>97964</v>
      </c>
      <c r="L455">
        <v>1</v>
      </c>
      <c r="M455" t="s">
        <v>3401</v>
      </c>
      <c r="O455" t="s">
        <v>15</v>
      </c>
      <c r="P455" t="s">
        <v>777</v>
      </c>
      <c r="Q455">
        <v>30707342729</v>
      </c>
      <c r="R455" t="s">
        <v>778</v>
      </c>
      <c r="S455" t="s">
        <v>183</v>
      </c>
      <c r="U455">
        <v>3304</v>
      </c>
      <c r="V455" t="s">
        <v>6</v>
      </c>
      <c r="W455" t="s">
        <v>7</v>
      </c>
      <c r="X455">
        <v>3751</v>
      </c>
      <c r="Y455">
        <v>425990</v>
      </c>
      <c r="AA455">
        <v>9</v>
      </c>
      <c r="AB455">
        <v>42727</v>
      </c>
      <c r="AC455">
        <v>149545</v>
      </c>
      <c r="AD455">
        <v>0</v>
      </c>
      <c r="AE455">
        <v>350</v>
      </c>
      <c r="AF455">
        <v>0</v>
      </c>
      <c r="AG455">
        <v>0</v>
      </c>
      <c r="AH455" t="s">
        <v>1213</v>
      </c>
      <c r="AI455" t="s">
        <v>101</v>
      </c>
    </row>
    <row r="456" spans="1:35" hidden="1" x14ac:dyDescent="0.25">
      <c r="A456">
        <v>21272</v>
      </c>
      <c r="B456" t="s">
        <v>2100</v>
      </c>
      <c r="C456" t="s">
        <v>2101</v>
      </c>
      <c r="D456">
        <v>2014</v>
      </c>
      <c r="E456" t="s">
        <v>1128</v>
      </c>
      <c r="F456" s="8">
        <v>42103</v>
      </c>
      <c r="G456" s="1">
        <v>0.33333333333333331</v>
      </c>
      <c r="H456">
        <v>19771</v>
      </c>
      <c r="I456" s="8">
        <v>42103</v>
      </c>
      <c r="J456" s="1">
        <v>0.75</v>
      </c>
      <c r="K456">
        <v>19771</v>
      </c>
      <c r="L456">
        <v>1</v>
      </c>
      <c r="M456" t="s">
        <v>2638</v>
      </c>
      <c r="O456" t="s">
        <v>2</v>
      </c>
      <c r="P456" t="s">
        <v>1773</v>
      </c>
      <c r="Q456">
        <v>30598218095</v>
      </c>
      <c r="R456" t="s">
        <v>1774</v>
      </c>
      <c r="S456" t="s">
        <v>3306</v>
      </c>
      <c r="T456" t="s">
        <v>3307</v>
      </c>
      <c r="U456">
        <v>3304</v>
      </c>
      <c r="V456" t="s">
        <v>6</v>
      </c>
      <c r="W456" t="s">
        <v>7</v>
      </c>
      <c r="X456">
        <v>3751</v>
      </c>
      <c r="Y456">
        <v>431526</v>
      </c>
      <c r="AA456">
        <v>9</v>
      </c>
      <c r="AB456">
        <v>42727</v>
      </c>
      <c r="AC456">
        <v>93999</v>
      </c>
      <c r="AD456">
        <v>0</v>
      </c>
      <c r="AE456">
        <v>220</v>
      </c>
      <c r="AF456">
        <v>236062</v>
      </c>
      <c r="AG456">
        <v>141456</v>
      </c>
      <c r="AH456" t="s">
        <v>1213</v>
      </c>
      <c r="AI456" t="s">
        <v>1722</v>
      </c>
    </row>
    <row r="457" spans="1:35" hidden="1" x14ac:dyDescent="0.25">
      <c r="A457">
        <v>21257</v>
      </c>
      <c r="B457" t="s">
        <v>3402</v>
      </c>
      <c r="C457" t="s">
        <v>1724</v>
      </c>
      <c r="D457">
        <v>2014</v>
      </c>
      <c r="E457" t="s">
        <v>1128</v>
      </c>
      <c r="F457" s="8">
        <v>42102</v>
      </c>
      <c r="G457" s="1">
        <v>0.33333333333333331</v>
      </c>
      <c r="H457">
        <v>71392</v>
      </c>
      <c r="I457" s="8">
        <v>42102</v>
      </c>
      <c r="J457" s="1">
        <v>0.54166666666666663</v>
      </c>
      <c r="K457">
        <v>71392</v>
      </c>
      <c r="L457">
        <v>1</v>
      </c>
      <c r="M457" t="s">
        <v>76</v>
      </c>
      <c r="O457" t="s">
        <v>15</v>
      </c>
      <c r="P457" t="s">
        <v>777</v>
      </c>
      <c r="Q457">
        <v>30707342729</v>
      </c>
      <c r="R457" t="s">
        <v>778</v>
      </c>
      <c r="S457" t="s">
        <v>183</v>
      </c>
      <c r="U457">
        <v>3304</v>
      </c>
      <c r="V457" t="s">
        <v>6</v>
      </c>
      <c r="W457" t="s">
        <v>7</v>
      </c>
      <c r="X457">
        <v>3751</v>
      </c>
      <c r="Y457">
        <v>425990</v>
      </c>
      <c r="AA457">
        <v>9</v>
      </c>
      <c r="AB457">
        <v>42727</v>
      </c>
      <c r="AC457">
        <v>149545</v>
      </c>
      <c r="AD457">
        <v>0</v>
      </c>
      <c r="AE457">
        <v>350</v>
      </c>
      <c r="AF457">
        <v>0</v>
      </c>
      <c r="AG457">
        <v>0</v>
      </c>
      <c r="AH457" t="s">
        <v>1213</v>
      </c>
      <c r="AI457" t="s">
        <v>101</v>
      </c>
    </row>
    <row r="458" spans="1:35" x14ac:dyDescent="0.25">
      <c r="A458">
        <v>21310</v>
      </c>
      <c r="B458" t="s">
        <v>3403</v>
      </c>
      <c r="C458" t="s">
        <v>1182</v>
      </c>
      <c r="D458">
        <v>2015</v>
      </c>
      <c r="E458" t="s">
        <v>1128</v>
      </c>
      <c r="F458" s="8">
        <v>42110</v>
      </c>
      <c r="G458" s="1">
        <v>0.4694444444444445</v>
      </c>
      <c r="H458">
        <v>0</v>
      </c>
      <c r="I458" s="8">
        <v>42110</v>
      </c>
      <c r="J458" s="1">
        <v>0.4694444444444445</v>
      </c>
      <c r="K458">
        <v>0</v>
      </c>
      <c r="L458">
        <v>1</v>
      </c>
      <c r="M458" t="s">
        <v>2710</v>
      </c>
      <c r="O458" t="s">
        <v>15</v>
      </c>
      <c r="P458" t="s">
        <v>181</v>
      </c>
      <c r="Q458">
        <v>30708379456</v>
      </c>
      <c r="R458" t="s">
        <v>182</v>
      </c>
      <c r="S458" t="s">
        <v>183</v>
      </c>
      <c r="U458">
        <v>3304</v>
      </c>
      <c r="V458" t="s">
        <v>6</v>
      </c>
      <c r="W458" t="s">
        <v>7</v>
      </c>
      <c r="X458">
        <v>376</v>
      </c>
      <c r="Y458">
        <v>4481488</v>
      </c>
      <c r="AA458">
        <v>9</v>
      </c>
      <c r="AB458">
        <v>42727</v>
      </c>
      <c r="AC458">
        <v>42727</v>
      </c>
      <c r="AD458">
        <v>0</v>
      </c>
      <c r="AE458">
        <v>100</v>
      </c>
      <c r="AF458">
        <v>0</v>
      </c>
      <c r="AG458">
        <v>0</v>
      </c>
      <c r="AH458" t="s">
        <v>1213</v>
      </c>
      <c r="AI458" t="s">
        <v>3326</v>
      </c>
    </row>
    <row r="459" spans="1:35" hidden="1" x14ac:dyDescent="0.25">
      <c r="A459">
        <v>21926</v>
      </c>
      <c r="B459" t="s">
        <v>3314</v>
      </c>
      <c r="C459">
        <v>710</v>
      </c>
      <c r="D459">
        <v>2015</v>
      </c>
      <c r="E459" t="s">
        <v>1128</v>
      </c>
      <c r="F459" s="8">
        <v>42200</v>
      </c>
      <c r="G459" s="1">
        <v>0.7104166666666667</v>
      </c>
      <c r="H459">
        <v>38</v>
      </c>
      <c r="I459" s="8">
        <v>42200</v>
      </c>
      <c r="J459" s="1">
        <v>0.7104166666666667</v>
      </c>
      <c r="K459">
        <v>38</v>
      </c>
      <c r="L459">
        <v>1</v>
      </c>
      <c r="M459" t="s">
        <v>2746</v>
      </c>
      <c r="O459" t="s">
        <v>15</v>
      </c>
      <c r="P459" t="s">
        <v>181</v>
      </c>
      <c r="Q459">
        <v>30708379456</v>
      </c>
      <c r="R459" t="s">
        <v>182</v>
      </c>
      <c r="S459" t="s">
        <v>183</v>
      </c>
      <c r="U459">
        <v>3304</v>
      </c>
      <c r="V459" t="s">
        <v>6</v>
      </c>
      <c r="W459" t="s">
        <v>7</v>
      </c>
      <c r="X459">
        <v>376</v>
      </c>
      <c r="Y459">
        <v>4481488</v>
      </c>
      <c r="AA459">
        <v>9</v>
      </c>
      <c r="AB459">
        <v>42727</v>
      </c>
      <c r="AC459">
        <v>85454</v>
      </c>
      <c r="AD459">
        <v>0</v>
      </c>
      <c r="AE459">
        <v>200</v>
      </c>
      <c r="AF459">
        <v>80843</v>
      </c>
      <c r="AG459">
        <v>0</v>
      </c>
      <c r="AH459" t="s">
        <v>1213</v>
      </c>
      <c r="AI459" t="s">
        <v>2333</v>
      </c>
    </row>
    <row r="460" spans="1:35" hidden="1" x14ac:dyDescent="0.25">
      <c r="A460">
        <v>21140</v>
      </c>
      <c r="B460" t="s">
        <v>2331</v>
      </c>
      <c r="C460" t="s">
        <v>1831</v>
      </c>
      <c r="D460">
        <v>2015</v>
      </c>
      <c r="E460" t="s">
        <v>1128</v>
      </c>
      <c r="F460" s="8">
        <v>42080</v>
      </c>
      <c r="G460" s="1">
        <v>0.70833333333333337</v>
      </c>
      <c r="H460">
        <v>11280</v>
      </c>
      <c r="I460" s="8">
        <v>42080</v>
      </c>
      <c r="J460" s="1">
        <v>0.75</v>
      </c>
      <c r="K460">
        <v>11280</v>
      </c>
      <c r="L460">
        <v>1</v>
      </c>
      <c r="M460" t="s">
        <v>2746</v>
      </c>
      <c r="O460" t="s">
        <v>15</v>
      </c>
      <c r="P460" t="s">
        <v>181</v>
      </c>
      <c r="Q460">
        <v>30708379456</v>
      </c>
      <c r="R460" t="s">
        <v>182</v>
      </c>
      <c r="S460" t="s">
        <v>183</v>
      </c>
      <c r="U460">
        <v>3304</v>
      </c>
      <c r="V460" t="s">
        <v>6</v>
      </c>
      <c r="W460" t="s">
        <v>7</v>
      </c>
      <c r="X460">
        <v>376</v>
      </c>
      <c r="Y460">
        <v>4481488</v>
      </c>
      <c r="AA460">
        <v>9</v>
      </c>
      <c r="AB460">
        <v>42727</v>
      </c>
      <c r="AC460">
        <v>85454</v>
      </c>
      <c r="AD460">
        <v>0</v>
      </c>
      <c r="AE460">
        <v>200</v>
      </c>
      <c r="AF460">
        <v>51507</v>
      </c>
      <c r="AG460">
        <v>0</v>
      </c>
      <c r="AH460" t="s">
        <v>1213</v>
      </c>
      <c r="AI460" t="s">
        <v>3305</v>
      </c>
    </row>
    <row r="461" spans="1:35" hidden="1" x14ac:dyDescent="0.25">
      <c r="A461">
        <v>21880</v>
      </c>
      <c r="B461" t="s">
        <v>3404</v>
      </c>
      <c r="C461">
        <v>710</v>
      </c>
      <c r="D461">
        <v>2015</v>
      </c>
      <c r="E461" t="s">
        <v>1128</v>
      </c>
      <c r="F461" s="8">
        <v>42193</v>
      </c>
      <c r="G461" s="1">
        <v>0.60347222222222219</v>
      </c>
      <c r="H461">
        <v>0</v>
      </c>
      <c r="I461" s="8">
        <v>42193</v>
      </c>
      <c r="J461" s="1">
        <v>0.66666666666666663</v>
      </c>
      <c r="K461">
        <v>0</v>
      </c>
      <c r="L461">
        <v>1</v>
      </c>
      <c r="M461" t="s">
        <v>2710</v>
      </c>
      <c r="O461" t="s">
        <v>15</v>
      </c>
      <c r="P461" t="s">
        <v>181</v>
      </c>
      <c r="Q461">
        <v>30708379456</v>
      </c>
      <c r="R461" t="s">
        <v>182</v>
      </c>
      <c r="S461" t="s">
        <v>183</v>
      </c>
      <c r="U461">
        <v>3304</v>
      </c>
      <c r="V461" t="s">
        <v>6</v>
      </c>
      <c r="W461" t="s">
        <v>7</v>
      </c>
      <c r="X461">
        <v>376</v>
      </c>
      <c r="Y461">
        <v>4481488</v>
      </c>
      <c r="AA461">
        <v>9</v>
      </c>
      <c r="AB461">
        <v>42727</v>
      </c>
      <c r="AC461">
        <v>47000</v>
      </c>
      <c r="AD461">
        <v>0</v>
      </c>
      <c r="AE461">
        <v>110</v>
      </c>
      <c r="AF461">
        <v>109823</v>
      </c>
      <c r="AG461">
        <v>0</v>
      </c>
      <c r="AH461" t="s">
        <v>1213</v>
      </c>
      <c r="AI461" t="s">
        <v>2333</v>
      </c>
    </row>
    <row r="462" spans="1:35" x14ac:dyDescent="0.25">
      <c r="A462">
        <v>21647</v>
      </c>
      <c r="B462" t="s">
        <v>3405</v>
      </c>
      <c r="C462" t="s">
        <v>3406</v>
      </c>
      <c r="D462">
        <v>2015</v>
      </c>
      <c r="E462" t="s">
        <v>1128</v>
      </c>
      <c r="F462" s="8">
        <v>42160</v>
      </c>
      <c r="G462" s="1">
        <v>0.58333333333333337</v>
      </c>
      <c r="H462">
        <v>14</v>
      </c>
      <c r="I462" s="8">
        <v>42160</v>
      </c>
      <c r="J462" s="1">
        <v>0.66666666666666663</v>
      </c>
      <c r="K462">
        <v>14</v>
      </c>
      <c r="L462">
        <v>1</v>
      </c>
      <c r="M462" t="s">
        <v>3407</v>
      </c>
      <c r="O462" t="s">
        <v>15</v>
      </c>
      <c r="P462" t="s">
        <v>181</v>
      </c>
      <c r="Q462">
        <v>30708379456</v>
      </c>
      <c r="R462" t="s">
        <v>182</v>
      </c>
      <c r="S462" t="s">
        <v>183</v>
      </c>
      <c r="U462">
        <v>3304</v>
      </c>
      <c r="V462" t="s">
        <v>6</v>
      </c>
      <c r="W462" t="s">
        <v>7</v>
      </c>
      <c r="X462">
        <v>376</v>
      </c>
      <c r="Y462">
        <v>4481488</v>
      </c>
      <c r="AA462">
        <v>9</v>
      </c>
      <c r="AB462">
        <v>42727</v>
      </c>
      <c r="AC462">
        <v>64091</v>
      </c>
      <c r="AD462">
        <v>0</v>
      </c>
      <c r="AE462">
        <v>150</v>
      </c>
      <c r="AF462">
        <v>60231</v>
      </c>
      <c r="AG462">
        <v>0</v>
      </c>
      <c r="AH462" t="s">
        <v>1213</v>
      </c>
      <c r="AI462" t="s">
        <v>3326</v>
      </c>
    </row>
    <row r="463" spans="1:35" hidden="1" x14ac:dyDescent="0.25">
      <c r="A463">
        <v>21602</v>
      </c>
      <c r="B463" t="s">
        <v>2374</v>
      </c>
      <c r="C463" t="s">
        <v>1763</v>
      </c>
      <c r="D463">
        <v>2014</v>
      </c>
      <c r="E463" t="s">
        <v>1128</v>
      </c>
      <c r="F463" s="8">
        <v>42156</v>
      </c>
      <c r="G463" s="1">
        <v>0.51597222222222217</v>
      </c>
      <c r="H463">
        <v>2861</v>
      </c>
      <c r="I463" s="8">
        <v>42156</v>
      </c>
      <c r="J463" s="1">
        <v>0.66666666666666663</v>
      </c>
      <c r="K463">
        <v>2861</v>
      </c>
      <c r="L463">
        <v>1</v>
      </c>
      <c r="M463" t="s">
        <v>2375</v>
      </c>
      <c r="O463" t="s">
        <v>15</v>
      </c>
      <c r="P463" t="s">
        <v>2376</v>
      </c>
      <c r="Q463">
        <v>33707099319</v>
      </c>
      <c r="R463" t="s">
        <v>2377</v>
      </c>
      <c r="S463" t="s">
        <v>183</v>
      </c>
      <c r="U463">
        <v>3304</v>
      </c>
      <c r="V463" t="s">
        <v>6</v>
      </c>
      <c r="W463" t="s">
        <v>7</v>
      </c>
      <c r="X463">
        <v>376</v>
      </c>
      <c r="Y463">
        <v>154754302</v>
      </c>
      <c r="AA463">
        <v>9</v>
      </c>
      <c r="AB463">
        <v>42727</v>
      </c>
      <c r="AC463">
        <v>34182</v>
      </c>
      <c r="AD463">
        <v>0</v>
      </c>
      <c r="AE463">
        <v>80</v>
      </c>
      <c r="AF463">
        <v>339561</v>
      </c>
      <c r="AG463">
        <v>0</v>
      </c>
      <c r="AH463" t="s">
        <v>1213</v>
      </c>
      <c r="AI463" t="s">
        <v>1722</v>
      </c>
    </row>
    <row r="464" spans="1:35" hidden="1" x14ac:dyDescent="0.25">
      <c r="A464">
        <v>21438</v>
      </c>
      <c r="B464" t="s">
        <v>2100</v>
      </c>
      <c r="C464" t="s">
        <v>2101</v>
      </c>
      <c r="D464">
        <v>2014</v>
      </c>
      <c r="E464" t="s">
        <v>1128</v>
      </c>
      <c r="F464" s="8">
        <v>42129</v>
      </c>
      <c r="G464" s="1">
        <v>0.33333333333333331</v>
      </c>
      <c r="H464">
        <v>19771</v>
      </c>
      <c r="I464" s="8">
        <v>42129</v>
      </c>
      <c r="J464" s="1">
        <v>0.66666666666666663</v>
      </c>
      <c r="K464">
        <v>19771</v>
      </c>
      <c r="L464">
        <v>1</v>
      </c>
      <c r="M464" t="s">
        <v>2528</v>
      </c>
      <c r="O464" t="s">
        <v>2</v>
      </c>
      <c r="P464" t="s">
        <v>1773</v>
      </c>
      <c r="Q464">
        <v>30598218095</v>
      </c>
      <c r="R464" t="s">
        <v>1774</v>
      </c>
      <c r="S464" t="s">
        <v>3306</v>
      </c>
      <c r="T464" t="s">
        <v>3307</v>
      </c>
      <c r="U464">
        <v>3304</v>
      </c>
      <c r="V464" t="s">
        <v>6</v>
      </c>
      <c r="W464" t="s">
        <v>7</v>
      </c>
      <c r="X464">
        <v>3751</v>
      </c>
      <c r="Y464">
        <v>431526</v>
      </c>
      <c r="AA464">
        <v>9</v>
      </c>
      <c r="AB464">
        <v>42727</v>
      </c>
      <c r="AC464">
        <v>34182</v>
      </c>
      <c r="AD464">
        <v>0</v>
      </c>
      <c r="AE464">
        <v>80</v>
      </c>
      <c r="AF464">
        <v>101358</v>
      </c>
      <c r="AG464">
        <v>0</v>
      </c>
      <c r="AH464" t="s">
        <v>1213</v>
      </c>
      <c r="AI464" t="s">
        <v>1722</v>
      </c>
    </row>
    <row r="465" spans="1:35" hidden="1" x14ac:dyDescent="0.25">
      <c r="A465">
        <v>21071</v>
      </c>
      <c r="B465" t="s">
        <v>3399</v>
      </c>
      <c r="C465" t="s">
        <v>1741</v>
      </c>
      <c r="D465">
        <v>2015</v>
      </c>
      <c r="E465" t="s">
        <v>1128</v>
      </c>
      <c r="F465" s="8">
        <v>42073</v>
      </c>
      <c r="G465" s="1">
        <v>0.41666666666666669</v>
      </c>
      <c r="H465">
        <v>77892</v>
      </c>
      <c r="I465" s="8">
        <v>42073</v>
      </c>
      <c r="J465" s="1">
        <v>0.75</v>
      </c>
      <c r="K465">
        <v>77892</v>
      </c>
      <c r="L465">
        <v>1</v>
      </c>
      <c r="M465" t="s">
        <v>3408</v>
      </c>
      <c r="O465" t="s">
        <v>15</v>
      </c>
      <c r="P465" t="s">
        <v>181</v>
      </c>
      <c r="Q465">
        <v>30708379456</v>
      </c>
      <c r="R465" t="s">
        <v>182</v>
      </c>
      <c r="S465" t="s">
        <v>183</v>
      </c>
      <c r="U465">
        <v>3304</v>
      </c>
      <c r="V465" t="s">
        <v>6</v>
      </c>
      <c r="W465" t="s">
        <v>7</v>
      </c>
      <c r="X465">
        <v>376</v>
      </c>
      <c r="Y465">
        <v>4481488</v>
      </c>
      <c r="AA465">
        <v>9</v>
      </c>
      <c r="AB465">
        <v>42727</v>
      </c>
      <c r="AC465">
        <v>98272</v>
      </c>
      <c r="AD465">
        <v>0</v>
      </c>
      <c r="AE465">
        <v>230</v>
      </c>
      <c r="AF465">
        <v>60818</v>
      </c>
      <c r="AG465">
        <v>0</v>
      </c>
      <c r="AH465" t="s">
        <v>1213</v>
      </c>
      <c r="AI465" t="s">
        <v>1722</v>
      </c>
    </row>
    <row r="466" spans="1:35" x14ac:dyDescent="0.25">
      <c r="A466">
        <v>21637</v>
      </c>
      <c r="B466" t="s">
        <v>1651</v>
      </c>
      <c r="C466" t="s">
        <v>1171</v>
      </c>
      <c r="D466">
        <v>2014</v>
      </c>
      <c r="E466" t="s">
        <v>1128</v>
      </c>
      <c r="F466" s="8">
        <v>42159</v>
      </c>
      <c r="G466" s="1">
        <v>0.64166666666666672</v>
      </c>
      <c r="H466">
        <v>27568</v>
      </c>
      <c r="I466" s="8">
        <v>42159</v>
      </c>
      <c r="J466" s="1">
        <v>0.64166666666666672</v>
      </c>
      <c r="K466">
        <v>27568</v>
      </c>
      <c r="L466">
        <v>1</v>
      </c>
      <c r="M466" t="s">
        <v>425</v>
      </c>
      <c r="O466" t="s">
        <v>15</v>
      </c>
      <c r="P466" t="s">
        <v>181</v>
      </c>
      <c r="Q466">
        <v>30708379456</v>
      </c>
      <c r="R466" t="s">
        <v>182</v>
      </c>
      <c r="S466" t="s">
        <v>183</v>
      </c>
      <c r="U466">
        <v>3304</v>
      </c>
      <c r="V466" t="s">
        <v>6</v>
      </c>
      <c r="W466" t="s">
        <v>7</v>
      </c>
      <c r="X466">
        <v>376</v>
      </c>
      <c r="Y466">
        <v>4481488</v>
      </c>
      <c r="AA466">
        <v>9</v>
      </c>
      <c r="AB466">
        <v>42727</v>
      </c>
      <c r="AC466">
        <v>175181</v>
      </c>
      <c r="AD466">
        <v>11011</v>
      </c>
      <c r="AE466">
        <v>410</v>
      </c>
      <c r="AF466">
        <v>726259</v>
      </c>
      <c r="AG466">
        <v>0</v>
      </c>
      <c r="AH466" t="s">
        <v>1213</v>
      </c>
      <c r="AI466" t="s">
        <v>10</v>
      </c>
    </row>
    <row r="467" spans="1:35" hidden="1" x14ac:dyDescent="0.25">
      <c r="A467">
        <v>21706</v>
      </c>
      <c r="B467" t="s">
        <v>3409</v>
      </c>
      <c r="C467" t="s">
        <v>1887</v>
      </c>
      <c r="D467">
        <v>2015</v>
      </c>
      <c r="E467" t="s">
        <v>1128</v>
      </c>
      <c r="F467" s="8">
        <v>42170</v>
      </c>
      <c r="G467" s="1">
        <v>0.625</v>
      </c>
      <c r="H467">
        <v>0</v>
      </c>
      <c r="I467" s="8">
        <v>42170</v>
      </c>
      <c r="J467" s="1">
        <v>0.66666666666666663</v>
      </c>
      <c r="K467">
        <v>0</v>
      </c>
      <c r="L467">
        <v>1</v>
      </c>
      <c r="M467" t="s">
        <v>2710</v>
      </c>
      <c r="O467" t="s">
        <v>15</v>
      </c>
      <c r="P467" t="s">
        <v>181</v>
      </c>
      <c r="Q467">
        <v>30708379456</v>
      </c>
      <c r="R467" t="s">
        <v>182</v>
      </c>
      <c r="S467" t="s">
        <v>183</v>
      </c>
      <c r="U467">
        <v>3304</v>
      </c>
      <c r="V467" t="s">
        <v>6</v>
      </c>
      <c r="W467" t="s">
        <v>7</v>
      </c>
      <c r="X467">
        <v>376</v>
      </c>
      <c r="Y467">
        <v>4481488</v>
      </c>
      <c r="AA467">
        <v>9</v>
      </c>
      <c r="AB467">
        <v>42727</v>
      </c>
      <c r="AC467">
        <v>42727</v>
      </c>
      <c r="AD467">
        <v>0</v>
      </c>
      <c r="AE467">
        <v>100</v>
      </c>
      <c r="AF467">
        <v>51507</v>
      </c>
      <c r="AG467">
        <v>0</v>
      </c>
      <c r="AH467" t="s">
        <v>1213</v>
      </c>
      <c r="AI467" t="s">
        <v>2333</v>
      </c>
    </row>
    <row r="468" spans="1:35" hidden="1" x14ac:dyDescent="0.25">
      <c r="A468">
        <v>21425</v>
      </c>
      <c r="B468" t="s">
        <v>3410</v>
      </c>
      <c r="C468" t="s">
        <v>1896</v>
      </c>
      <c r="D468">
        <v>2014</v>
      </c>
      <c r="E468" t="s">
        <v>1128</v>
      </c>
      <c r="F468" s="8">
        <v>42128</v>
      </c>
      <c r="G468" s="1">
        <v>0.33333333333333331</v>
      </c>
      <c r="H468">
        <v>13911</v>
      </c>
      <c r="I468" s="8">
        <v>42128</v>
      </c>
      <c r="J468" s="1">
        <v>0.39583333333333331</v>
      </c>
      <c r="K468">
        <v>13911</v>
      </c>
      <c r="L468">
        <v>1</v>
      </c>
      <c r="M468" t="s">
        <v>2710</v>
      </c>
      <c r="O468" t="s">
        <v>15</v>
      </c>
      <c r="P468" t="s">
        <v>181</v>
      </c>
      <c r="Q468">
        <v>30708379456</v>
      </c>
      <c r="R468" t="s">
        <v>182</v>
      </c>
      <c r="S468" t="s">
        <v>183</v>
      </c>
      <c r="U468">
        <v>3304</v>
      </c>
      <c r="V468" t="s">
        <v>6</v>
      </c>
      <c r="W468" t="s">
        <v>7</v>
      </c>
      <c r="X468">
        <v>376</v>
      </c>
      <c r="Y468">
        <v>4481488</v>
      </c>
      <c r="AA468">
        <v>9</v>
      </c>
      <c r="AB468">
        <v>42727</v>
      </c>
      <c r="AC468">
        <v>42727</v>
      </c>
      <c r="AD468">
        <v>0</v>
      </c>
      <c r="AE468">
        <v>100</v>
      </c>
      <c r="AF468">
        <v>51507</v>
      </c>
      <c r="AG468">
        <v>0</v>
      </c>
      <c r="AH468" t="s">
        <v>1213</v>
      </c>
      <c r="AI468" t="s">
        <v>3305</v>
      </c>
    </row>
    <row r="469" spans="1:35" hidden="1" x14ac:dyDescent="0.25">
      <c r="A469">
        <v>21382</v>
      </c>
      <c r="B469" t="s">
        <v>2548</v>
      </c>
      <c r="C469" t="s">
        <v>1727</v>
      </c>
      <c r="D469">
        <v>2014</v>
      </c>
      <c r="E469" t="s">
        <v>1128</v>
      </c>
      <c r="F469" s="8">
        <v>42121</v>
      </c>
      <c r="G469" s="1">
        <v>0.54166666666666663</v>
      </c>
      <c r="H469">
        <v>70009</v>
      </c>
      <c r="I469" s="8">
        <v>42121</v>
      </c>
      <c r="J469" s="1">
        <v>0.75</v>
      </c>
      <c r="K469">
        <v>70009</v>
      </c>
      <c r="L469">
        <v>1</v>
      </c>
      <c r="M469" t="s">
        <v>76</v>
      </c>
      <c r="O469" t="s">
        <v>15</v>
      </c>
      <c r="P469" t="s">
        <v>2349</v>
      </c>
      <c r="Q469">
        <v>20304147688</v>
      </c>
      <c r="R469" t="s">
        <v>2350</v>
      </c>
      <c r="S469" t="s">
        <v>183</v>
      </c>
      <c r="U469">
        <v>3304</v>
      </c>
      <c r="V469" t="s">
        <v>6</v>
      </c>
      <c r="W469" t="s">
        <v>7</v>
      </c>
      <c r="X469">
        <v>376</v>
      </c>
      <c r="Y469">
        <v>154350986</v>
      </c>
      <c r="AA469">
        <v>9</v>
      </c>
      <c r="AB469">
        <v>42727</v>
      </c>
      <c r="AC469">
        <v>140999</v>
      </c>
      <c r="AD469">
        <v>0</v>
      </c>
      <c r="AE469">
        <v>330</v>
      </c>
      <c r="AF469">
        <v>219674</v>
      </c>
      <c r="AG469">
        <v>122358</v>
      </c>
      <c r="AH469" t="s">
        <v>1213</v>
      </c>
      <c r="AI469" t="s">
        <v>101</v>
      </c>
    </row>
    <row r="470" spans="1:35" hidden="1" x14ac:dyDescent="0.25">
      <c r="A470">
        <v>21124</v>
      </c>
      <c r="B470" t="s">
        <v>3411</v>
      </c>
      <c r="C470" t="s">
        <v>3412</v>
      </c>
      <c r="D470">
        <v>2014</v>
      </c>
      <c r="E470" t="s">
        <v>1128</v>
      </c>
      <c r="F470" s="8">
        <v>42079</v>
      </c>
      <c r="G470" s="1">
        <v>0.5</v>
      </c>
      <c r="H470">
        <v>362</v>
      </c>
      <c r="I470" s="8">
        <v>42079</v>
      </c>
      <c r="J470" s="1">
        <v>0.625</v>
      </c>
      <c r="K470">
        <v>362</v>
      </c>
      <c r="L470">
        <v>1</v>
      </c>
      <c r="M470" t="s">
        <v>2746</v>
      </c>
      <c r="O470" t="s">
        <v>15</v>
      </c>
      <c r="P470" t="s">
        <v>181</v>
      </c>
      <c r="Q470">
        <v>30708379456</v>
      </c>
      <c r="R470" t="s">
        <v>182</v>
      </c>
      <c r="S470" t="s">
        <v>183</v>
      </c>
      <c r="U470">
        <v>3304</v>
      </c>
      <c r="V470" t="s">
        <v>6</v>
      </c>
      <c r="W470" t="s">
        <v>7</v>
      </c>
      <c r="X470">
        <v>376</v>
      </c>
      <c r="Y470">
        <v>4481488</v>
      </c>
      <c r="AA470">
        <v>9</v>
      </c>
      <c r="AB470">
        <v>42727</v>
      </c>
      <c r="AC470">
        <v>64091</v>
      </c>
      <c r="AD470">
        <v>0</v>
      </c>
      <c r="AE470">
        <v>150</v>
      </c>
      <c r="AF470">
        <v>93278</v>
      </c>
      <c r="AG470">
        <v>0</v>
      </c>
      <c r="AH470" t="s">
        <v>1213</v>
      </c>
      <c r="AI470" t="s">
        <v>2333</v>
      </c>
    </row>
    <row r="471" spans="1:35" hidden="1" x14ac:dyDescent="0.25">
      <c r="A471">
        <v>21703</v>
      </c>
      <c r="B471" t="s">
        <v>3413</v>
      </c>
      <c r="C471">
        <v>1720</v>
      </c>
      <c r="D471">
        <v>2015</v>
      </c>
      <c r="E471" t="s">
        <v>1128</v>
      </c>
      <c r="F471" s="8">
        <v>42170</v>
      </c>
      <c r="G471" s="1">
        <v>0.58333333333333337</v>
      </c>
      <c r="H471">
        <v>0</v>
      </c>
      <c r="I471" s="8">
        <v>42170</v>
      </c>
      <c r="J471" s="1">
        <v>0.625</v>
      </c>
      <c r="K471">
        <v>0</v>
      </c>
      <c r="L471">
        <v>1</v>
      </c>
      <c r="M471" t="s">
        <v>2710</v>
      </c>
      <c r="O471" t="s">
        <v>15</v>
      </c>
      <c r="P471" t="s">
        <v>181</v>
      </c>
      <c r="Q471">
        <v>30708379456</v>
      </c>
      <c r="R471" t="s">
        <v>182</v>
      </c>
      <c r="S471" t="s">
        <v>183</v>
      </c>
      <c r="U471">
        <v>3304</v>
      </c>
      <c r="V471" t="s">
        <v>6</v>
      </c>
      <c r="W471" t="s">
        <v>7</v>
      </c>
      <c r="X471">
        <v>376</v>
      </c>
      <c r="Y471">
        <v>4481488</v>
      </c>
      <c r="AA471">
        <v>9</v>
      </c>
      <c r="AB471">
        <v>42727</v>
      </c>
      <c r="AC471">
        <v>42727</v>
      </c>
      <c r="AD471">
        <v>0</v>
      </c>
      <c r="AE471">
        <v>100</v>
      </c>
      <c r="AF471">
        <v>51507</v>
      </c>
      <c r="AG471">
        <v>0</v>
      </c>
      <c r="AH471" t="s">
        <v>1213</v>
      </c>
      <c r="AI471" t="s">
        <v>3305</v>
      </c>
    </row>
    <row r="472" spans="1:35" hidden="1" x14ac:dyDescent="0.25">
      <c r="A472">
        <v>21731</v>
      </c>
      <c r="B472" t="s">
        <v>3400</v>
      </c>
      <c r="C472" t="s">
        <v>1731</v>
      </c>
      <c r="D472">
        <v>2013</v>
      </c>
      <c r="E472" t="s">
        <v>1128</v>
      </c>
      <c r="F472" s="8">
        <v>42172</v>
      </c>
      <c r="G472" s="1">
        <v>0.33333333333333331</v>
      </c>
      <c r="H472">
        <v>97964</v>
      </c>
      <c r="I472" s="8">
        <v>42172</v>
      </c>
      <c r="J472" s="1">
        <v>0.52083333333333337</v>
      </c>
      <c r="K472">
        <v>97964</v>
      </c>
      <c r="L472">
        <v>1</v>
      </c>
      <c r="M472" t="s">
        <v>3414</v>
      </c>
      <c r="O472" t="s">
        <v>15</v>
      </c>
      <c r="P472" t="s">
        <v>777</v>
      </c>
      <c r="Q472">
        <v>30707342729</v>
      </c>
      <c r="R472" t="s">
        <v>778</v>
      </c>
      <c r="S472" t="s">
        <v>183</v>
      </c>
      <c r="U472">
        <v>3304</v>
      </c>
      <c r="V472" t="s">
        <v>6</v>
      </c>
      <c r="W472" t="s">
        <v>7</v>
      </c>
      <c r="X472">
        <v>3751</v>
      </c>
      <c r="Y472">
        <v>425990</v>
      </c>
      <c r="AA472">
        <v>9</v>
      </c>
      <c r="AB472">
        <v>42727</v>
      </c>
      <c r="AC472">
        <v>192272</v>
      </c>
      <c r="AD472">
        <v>0</v>
      </c>
      <c r="AE472">
        <v>450</v>
      </c>
      <c r="AF472">
        <v>0</v>
      </c>
      <c r="AG472">
        <v>0</v>
      </c>
      <c r="AH472" t="s">
        <v>1213</v>
      </c>
      <c r="AI472" t="s">
        <v>101</v>
      </c>
    </row>
    <row r="473" spans="1:35" hidden="1" x14ac:dyDescent="0.25">
      <c r="A473">
        <v>21362</v>
      </c>
      <c r="B473" t="s">
        <v>3415</v>
      </c>
      <c r="C473" t="s">
        <v>1887</v>
      </c>
      <c r="D473">
        <v>2015</v>
      </c>
      <c r="E473" t="s">
        <v>1128</v>
      </c>
      <c r="F473" s="8">
        <v>42117</v>
      </c>
      <c r="G473" s="1">
        <v>0.33333333333333331</v>
      </c>
      <c r="H473">
        <v>105</v>
      </c>
      <c r="I473" s="8">
        <v>42117</v>
      </c>
      <c r="J473" s="1">
        <v>0.41666666666666669</v>
      </c>
      <c r="K473">
        <v>105</v>
      </c>
      <c r="L473">
        <v>1</v>
      </c>
      <c r="M473" t="s">
        <v>3309</v>
      </c>
      <c r="O473" t="s">
        <v>15</v>
      </c>
      <c r="P473" t="s">
        <v>181</v>
      </c>
      <c r="Q473">
        <v>30708379456</v>
      </c>
      <c r="R473" t="s">
        <v>182</v>
      </c>
      <c r="S473" t="s">
        <v>183</v>
      </c>
      <c r="U473">
        <v>3304</v>
      </c>
      <c r="V473" t="s">
        <v>6</v>
      </c>
      <c r="W473" t="s">
        <v>7</v>
      </c>
      <c r="X473">
        <v>376</v>
      </c>
      <c r="Y473">
        <v>4481488</v>
      </c>
      <c r="AA473">
        <v>9</v>
      </c>
      <c r="AB473">
        <v>42727</v>
      </c>
      <c r="AC473">
        <v>85454</v>
      </c>
      <c r="AD473">
        <v>0</v>
      </c>
      <c r="AE473">
        <v>200</v>
      </c>
      <c r="AF473">
        <v>51507</v>
      </c>
      <c r="AG473">
        <v>0</v>
      </c>
      <c r="AH473" t="s">
        <v>1213</v>
      </c>
      <c r="AI473" t="s">
        <v>2333</v>
      </c>
    </row>
    <row r="474" spans="1:35" x14ac:dyDescent="0.25">
      <c r="A474">
        <v>22013</v>
      </c>
      <c r="B474" t="s">
        <v>2095</v>
      </c>
      <c r="C474" t="s">
        <v>1148</v>
      </c>
      <c r="D474">
        <v>2015</v>
      </c>
      <c r="E474" t="s">
        <v>1128</v>
      </c>
      <c r="F474" s="8">
        <v>42216</v>
      </c>
      <c r="G474" s="1">
        <v>0.46875</v>
      </c>
      <c r="H474">
        <v>14</v>
      </c>
      <c r="I474" s="8">
        <v>42216</v>
      </c>
      <c r="J474" s="1">
        <v>0.46875</v>
      </c>
      <c r="K474">
        <v>14</v>
      </c>
      <c r="L474">
        <v>1</v>
      </c>
      <c r="M474" t="s">
        <v>2710</v>
      </c>
      <c r="O474" t="s">
        <v>15</v>
      </c>
      <c r="P474" t="s">
        <v>181</v>
      </c>
      <c r="Q474">
        <v>30708379456</v>
      </c>
      <c r="R474" t="s">
        <v>182</v>
      </c>
      <c r="S474" t="s">
        <v>183</v>
      </c>
      <c r="U474">
        <v>3304</v>
      </c>
      <c r="V474" t="s">
        <v>6</v>
      </c>
      <c r="W474" t="s">
        <v>7</v>
      </c>
      <c r="X474">
        <v>376</v>
      </c>
      <c r="Y474">
        <v>4481488</v>
      </c>
      <c r="AA474">
        <v>9</v>
      </c>
      <c r="AB474">
        <v>42727</v>
      </c>
      <c r="AC474">
        <v>42727</v>
      </c>
      <c r="AD474">
        <v>0</v>
      </c>
      <c r="AE474">
        <v>100</v>
      </c>
      <c r="AF474">
        <v>0</v>
      </c>
      <c r="AG474">
        <v>0</v>
      </c>
      <c r="AH474" t="s">
        <v>1213</v>
      </c>
      <c r="AI474" t="s">
        <v>3326</v>
      </c>
    </row>
    <row r="475" spans="1:35" hidden="1" x14ac:dyDescent="0.25">
      <c r="A475">
        <v>21224</v>
      </c>
      <c r="B475" t="s">
        <v>2679</v>
      </c>
      <c r="C475" t="s">
        <v>2680</v>
      </c>
      <c r="D475">
        <v>2000</v>
      </c>
      <c r="E475" t="s">
        <v>1128</v>
      </c>
      <c r="F475" s="8">
        <v>42100</v>
      </c>
      <c r="G475" s="1">
        <v>0.33333333333333331</v>
      </c>
      <c r="H475">
        <v>262804</v>
      </c>
      <c r="I475" s="8">
        <v>42100</v>
      </c>
      <c r="J475" s="1">
        <v>0.36874999999999997</v>
      </c>
      <c r="K475">
        <v>262804</v>
      </c>
      <c r="L475">
        <v>1</v>
      </c>
      <c r="M475" t="s">
        <v>2681</v>
      </c>
      <c r="O475" t="s">
        <v>15</v>
      </c>
      <c r="P475" t="s">
        <v>2682</v>
      </c>
      <c r="Q475">
        <v>30708912235</v>
      </c>
      <c r="R475" t="s">
        <v>2683</v>
      </c>
      <c r="S475" t="s">
        <v>3416</v>
      </c>
      <c r="T475" t="s">
        <v>3417</v>
      </c>
      <c r="U475">
        <v>3304</v>
      </c>
      <c r="V475" t="s">
        <v>6</v>
      </c>
      <c r="W475" t="s">
        <v>7</v>
      </c>
      <c r="X475">
        <v>376</v>
      </c>
      <c r="Y475">
        <v>4480535</v>
      </c>
      <c r="AA475">
        <v>9</v>
      </c>
      <c r="AB475">
        <v>42727</v>
      </c>
      <c r="AC475">
        <v>256362</v>
      </c>
      <c r="AD475">
        <v>0</v>
      </c>
      <c r="AE475">
        <v>600</v>
      </c>
      <c r="AF475">
        <v>1531095</v>
      </c>
      <c r="AG475">
        <v>0</v>
      </c>
      <c r="AH475" t="s">
        <v>1213</v>
      </c>
      <c r="AI475" t="s">
        <v>101</v>
      </c>
    </row>
    <row r="476" spans="1:35" x14ac:dyDescent="0.25">
      <c r="A476">
        <v>21181</v>
      </c>
      <c r="B476" t="s">
        <v>1651</v>
      </c>
      <c r="C476" t="s">
        <v>1171</v>
      </c>
      <c r="D476">
        <v>2014</v>
      </c>
      <c r="E476" t="s">
        <v>1128</v>
      </c>
      <c r="F476" s="8">
        <v>42089</v>
      </c>
      <c r="G476" s="1">
        <v>0.625</v>
      </c>
      <c r="H476">
        <v>27568</v>
      </c>
      <c r="I476" s="8">
        <v>42089</v>
      </c>
      <c r="J476" s="1">
        <v>0.69791666666666663</v>
      </c>
      <c r="K476">
        <v>27568</v>
      </c>
      <c r="L476">
        <v>1</v>
      </c>
      <c r="M476" t="s">
        <v>423</v>
      </c>
      <c r="O476" t="s">
        <v>15</v>
      </c>
      <c r="P476" t="s">
        <v>181</v>
      </c>
      <c r="Q476">
        <v>30708379456</v>
      </c>
      <c r="R476" t="s">
        <v>182</v>
      </c>
      <c r="S476" t="s">
        <v>183</v>
      </c>
      <c r="U476">
        <v>3304</v>
      </c>
      <c r="V476" t="s">
        <v>6</v>
      </c>
      <c r="W476" t="s">
        <v>7</v>
      </c>
      <c r="X476">
        <v>376</v>
      </c>
      <c r="Y476">
        <v>4481488</v>
      </c>
      <c r="AA476">
        <v>9</v>
      </c>
      <c r="AB476">
        <v>42727</v>
      </c>
      <c r="AC476">
        <v>25636</v>
      </c>
      <c r="AD476">
        <v>350000</v>
      </c>
      <c r="AE476">
        <v>60</v>
      </c>
      <c r="AF476">
        <v>2634346</v>
      </c>
      <c r="AG476">
        <v>0</v>
      </c>
      <c r="AH476" t="s">
        <v>1213</v>
      </c>
      <c r="AI476" t="s">
        <v>10</v>
      </c>
    </row>
    <row r="477" spans="1:35" hidden="1" x14ac:dyDescent="0.25">
      <c r="A477">
        <v>21370</v>
      </c>
      <c r="B477" t="s">
        <v>3210</v>
      </c>
      <c r="C477">
        <v>710</v>
      </c>
      <c r="D477">
        <v>2015</v>
      </c>
      <c r="E477" t="s">
        <v>1128</v>
      </c>
      <c r="F477" s="8">
        <v>42118</v>
      </c>
      <c r="G477" s="1">
        <v>0.4375</v>
      </c>
      <c r="H477">
        <v>56</v>
      </c>
      <c r="I477" s="8">
        <v>42118</v>
      </c>
      <c r="J477" s="1">
        <v>0.52083333333333337</v>
      </c>
      <c r="K477">
        <v>56</v>
      </c>
      <c r="L477">
        <v>1</v>
      </c>
      <c r="M477" t="s">
        <v>2746</v>
      </c>
      <c r="O477" t="s">
        <v>15</v>
      </c>
      <c r="P477" t="s">
        <v>181</v>
      </c>
      <c r="Q477">
        <v>30708379456</v>
      </c>
      <c r="R477" t="s">
        <v>182</v>
      </c>
      <c r="S477" t="s">
        <v>183</v>
      </c>
      <c r="U477">
        <v>3304</v>
      </c>
      <c r="V477" t="s">
        <v>6</v>
      </c>
      <c r="W477" t="s">
        <v>7</v>
      </c>
      <c r="X477">
        <v>376</v>
      </c>
      <c r="Y477">
        <v>4481488</v>
      </c>
      <c r="AA477">
        <v>9</v>
      </c>
      <c r="AB477">
        <v>42727</v>
      </c>
      <c r="AC477">
        <v>85454</v>
      </c>
      <c r="AD477">
        <v>0</v>
      </c>
      <c r="AE477">
        <v>200</v>
      </c>
      <c r="AF477">
        <v>53241</v>
      </c>
      <c r="AG477">
        <v>0</v>
      </c>
      <c r="AH477" t="s">
        <v>1213</v>
      </c>
      <c r="AI477" t="s">
        <v>2333</v>
      </c>
    </row>
    <row r="478" spans="1:35" x14ac:dyDescent="0.25">
      <c r="A478">
        <v>21023</v>
      </c>
      <c r="B478" t="s">
        <v>3418</v>
      </c>
      <c r="C478" t="s">
        <v>3419</v>
      </c>
      <c r="D478">
        <v>2015</v>
      </c>
      <c r="E478" t="s">
        <v>1128</v>
      </c>
      <c r="F478" s="8">
        <v>42067</v>
      </c>
      <c r="G478" s="1">
        <v>0.33333333333333331</v>
      </c>
      <c r="H478">
        <v>16</v>
      </c>
      <c r="I478" s="8">
        <v>42067</v>
      </c>
      <c r="J478" s="1">
        <v>0.54166666666666663</v>
      </c>
      <c r="K478">
        <v>16</v>
      </c>
      <c r="L478">
        <v>1</v>
      </c>
      <c r="M478" t="s">
        <v>2710</v>
      </c>
      <c r="O478" t="s">
        <v>15</v>
      </c>
      <c r="P478" t="s">
        <v>181</v>
      </c>
      <c r="Q478">
        <v>30708379456</v>
      </c>
      <c r="R478" t="s">
        <v>182</v>
      </c>
      <c r="S478" t="s">
        <v>183</v>
      </c>
      <c r="U478">
        <v>3304</v>
      </c>
      <c r="V478" t="s">
        <v>6</v>
      </c>
      <c r="W478" t="s">
        <v>7</v>
      </c>
      <c r="X478">
        <v>376</v>
      </c>
      <c r="Y478">
        <v>4481488</v>
      </c>
      <c r="AA478">
        <v>9</v>
      </c>
      <c r="AB478">
        <v>42727</v>
      </c>
      <c r="AC478">
        <v>42727</v>
      </c>
      <c r="AD478">
        <v>0</v>
      </c>
      <c r="AE478">
        <v>100</v>
      </c>
      <c r="AF478">
        <v>57742</v>
      </c>
      <c r="AG478">
        <v>0</v>
      </c>
      <c r="AH478" t="s">
        <v>1213</v>
      </c>
      <c r="AI478" t="s">
        <v>3326</v>
      </c>
    </row>
    <row r="479" spans="1:35" hidden="1" x14ac:dyDescent="0.25">
      <c r="A479">
        <v>21131</v>
      </c>
      <c r="B479" t="s">
        <v>2745</v>
      </c>
      <c r="C479" t="s">
        <v>1887</v>
      </c>
      <c r="D479">
        <v>2015</v>
      </c>
      <c r="E479" t="s">
        <v>1128</v>
      </c>
      <c r="F479" s="8">
        <v>42080</v>
      </c>
      <c r="G479" s="1">
        <v>0.33333333333333331</v>
      </c>
      <c r="H479">
        <v>180</v>
      </c>
      <c r="I479" s="8">
        <v>42080</v>
      </c>
      <c r="J479" s="1">
        <v>0.45833333333333331</v>
      </c>
      <c r="K479">
        <v>180</v>
      </c>
      <c r="L479">
        <v>1</v>
      </c>
      <c r="M479" t="s">
        <v>2746</v>
      </c>
      <c r="O479" t="s">
        <v>15</v>
      </c>
      <c r="P479" t="s">
        <v>181</v>
      </c>
      <c r="Q479">
        <v>30708379456</v>
      </c>
      <c r="R479" t="s">
        <v>182</v>
      </c>
      <c r="S479" t="s">
        <v>183</v>
      </c>
      <c r="U479">
        <v>3304</v>
      </c>
      <c r="V479" t="s">
        <v>6</v>
      </c>
      <c r="W479" t="s">
        <v>7</v>
      </c>
      <c r="X479">
        <v>376</v>
      </c>
      <c r="Y479">
        <v>4481488</v>
      </c>
      <c r="AA479">
        <v>9</v>
      </c>
      <c r="AB479">
        <v>42727</v>
      </c>
      <c r="AC479">
        <v>106818</v>
      </c>
      <c r="AD479">
        <v>0</v>
      </c>
      <c r="AE479">
        <v>250</v>
      </c>
      <c r="AF479">
        <v>2036828</v>
      </c>
      <c r="AG479">
        <v>0</v>
      </c>
      <c r="AH479" t="s">
        <v>1213</v>
      </c>
      <c r="AI479" t="s">
        <v>101</v>
      </c>
    </row>
    <row r="480" spans="1:35" hidden="1" x14ac:dyDescent="0.25">
      <c r="A480">
        <v>21933</v>
      </c>
      <c r="B480" t="s">
        <v>3420</v>
      </c>
      <c r="C480" t="s">
        <v>1795</v>
      </c>
      <c r="D480">
        <v>2008</v>
      </c>
      <c r="E480" t="s">
        <v>1128</v>
      </c>
      <c r="F480" s="8">
        <v>42201</v>
      </c>
      <c r="G480" s="1">
        <v>0.5</v>
      </c>
      <c r="H480">
        <v>265055</v>
      </c>
      <c r="I480" s="8">
        <v>42202</v>
      </c>
      <c r="J480" s="1">
        <v>0.75</v>
      </c>
      <c r="K480">
        <v>265055</v>
      </c>
      <c r="L480">
        <v>1</v>
      </c>
      <c r="M480" t="s">
        <v>3421</v>
      </c>
      <c r="N480" t="s">
        <v>3422</v>
      </c>
      <c r="O480" t="s">
        <v>15</v>
      </c>
      <c r="P480" t="s">
        <v>3423</v>
      </c>
      <c r="Q480">
        <v>20176801728</v>
      </c>
      <c r="R480" t="s">
        <v>3424</v>
      </c>
      <c r="S480" t="s">
        <v>3425</v>
      </c>
      <c r="T480" t="s">
        <v>15</v>
      </c>
      <c r="U480">
        <v>3306</v>
      </c>
      <c r="V480" t="s">
        <v>6</v>
      </c>
      <c r="W480" t="s">
        <v>7</v>
      </c>
      <c r="X480">
        <v>3758</v>
      </c>
      <c r="Y480">
        <v>15455650</v>
      </c>
      <c r="AA480">
        <v>9</v>
      </c>
      <c r="AB480">
        <v>42727</v>
      </c>
      <c r="AC480">
        <v>85454</v>
      </c>
      <c r="AD480">
        <v>0</v>
      </c>
      <c r="AE480">
        <v>200</v>
      </c>
      <c r="AF480">
        <v>264985</v>
      </c>
      <c r="AG480">
        <v>0</v>
      </c>
      <c r="AH480" t="s">
        <v>1213</v>
      </c>
      <c r="AI480" t="s">
        <v>1722</v>
      </c>
    </row>
    <row r="481" spans="1:35" hidden="1" x14ac:dyDescent="0.25">
      <c r="A481">
        <v>21948</v>
      </c>
      <c r="B481" t="s">
        <v>2046</v>
      </c>
      <c r="C481" t="s">
        <v>2047</v>
      </c>
      <c r="D481">
        <v>2012</v>
      </c>
      <c r="E481" t="s">
        <v>1128</v>
      </c>
      <c r="F481" s="8">
        <v>42206</v>
      </c>
      <c r="G481" s="1">
        <v>0.40277777777777773</v>
      </c>
      <c r="H481">
        <v>60861</v>
      </c>
      <c r="I481" s="8">
        <v>42207</v>
      </c>
      <c r="J481" s="1">
        <v>0.41666666666666669</v>
      </c>
      <c r="K481">
        <v>60861</v>
      </c>
      <c r="L481">
        <v>1</v>
      </c>
      <c r="M481" t="s">
        <v>2048</v>
      </c>
      <c r="O481" t="s">
        <v>2</v>
      </c>
      <c r="P481" t="s">
        <v>2049</v>
      </c>
      <c r="Q481">
        <v>94149310</v>
      </c>
      <c r="R481" t="s">
        <v>2050</v>
      </c>
      <c r="S481" t="s">
        <v>3425</v>
      </c>
      <c r="T481" t="s">
        <v>15</v>
      </c>
      <c r="U481">
        <v>3306</v>
      </c>
      <c r="V481" t="s">
        <v>6</v>
      </c>
      <c r="W481" t="s">
        <v>7</v>
      </c>
      <c r="X481">
        <v>376</v>
      </c>
      <c r="Y481">
        <v>154925838</v>
      </c>
      <c r="AA481">
        <v>9</v>
      </c>
      <c r="AB481">
        <v>42727</v>
      </c>
      <c r="AC481">
        <v>149545</v>
      </c>
      <c r="AD481">
        <v>0</v>
      </c>
      <c r="AE481">
        <v>350</v>
      </c>
      <c r="AF481">
        <v>376646</v>
      </c>
      <c r="AG481">
        <v>47048</v>
      </c>
      <c r="AH481" t="s">
        <v>1213</v>
      </c>
      <c r="AI481" t="s">
        <v>1722</v>
      </c>
    </row>
    <row r="482" spans="1:35" x14ac:dyDescent="0.25">
      <c r="A482">
        <v>21490</v>
      </c>
      <c r="B482" t="s">
        <v>1469</v>
      </c>
      <c r="C482" t="s">
        <v>1141</v>
      </c>
      <c r="D482">
        <v>2013</v>
      </c>
      <c r="E482" t="s">
        <v>1128</v>
      </c>
      <c r="F482" s="8">
        <v>42138</v>
      </c>
      <c r="G482" s="1">
        <v>0.41666666666666669</v>
      </c>
      <c r="H482">
        <v>141182</v>
      </c>
      <c r="I482" s="8">
        <v>42138</v>
      </c>
      <c r="J482" s="1">
        <v>0.58333333333333337</v>
      </c>
      <c r="K482">
        <v>141182</v>
      </c>
      <c r="L482">
        <v>1</v>
      </c>
      <c r="M482" t="s">
        <v>21</v>
      </c>
      <c r="O482" t="s">
        <v>2</v>
      </c>
      <c r="P482" t="s">
        <v>85</v>
      </c>
      <c r="Q482">
        <v>7546759</v>
      </c>
      <c r="R482" t="s">
        <v>1470</v>
      </c>
      <c r="S482" t="s">
        <v>1471</v>
      </c>
      <c r="T482" t="s">
        <v>3426</v>
      </c>
      <c r="U482">
        <v>3306</v>
      </c>
      <c r="V482" t="s">
        <v>88</v>
      </c>
      <c r="W482" t="s">
        <v>7</v>
      </c>
      <c r="X482">
        <v>376</v>
      </c>
      <c r="Y482">
        <v>154691348</v>
      </c>
      <c r="AA482">
        <v>9</v>
      </c>
      <c r="AB482">
        <v>48471</v>
      </c>
      <c r="AC482">
        <v>92095</v>
      </c>
      <c r="AD482">
        <v>0</v>
      </c>
      <c r="AE482">
        <v>190</v>
      </c>
      <c r="AF482">
        <v>530656</v>
      </c>
      <c r="AG482">
        <v>0</v>
      </c>
      <c r="AH482" t="s">
        <v>1213</v>
      </c>
      <c r="AI482" t="s">
        <v>10</v>
      </c>
    </row>
    <row r="483" spans="1:35" hidden="1" x14ac:dyDescent="0.25">
      <c r="A483">
        <v>21033</v>
      </c>
      <c r="B483" t="s">
        <v>2581</v>
      </c>
      <c r="C483" t="s">
        <v>1795</v>
      </c>
      <c r="D483">
        <v>2006</v>
      </c>
      <c r="E483" t="s">
        <v>1128</v>
      </c>
      <c r="F483" s="8">
        <v>42068</v>
      </c>
      <c r="G483" s="1">
        <v>0.41666666666666669</v>
      </c>
      <c r="H483">
        <v>113793</v>
      </c>
      <c r="I483" s="8">
        <v>42068</v>
      </c>
      <c r="J483" s="1">
        <v>0.45833333333333331</v>
      </c>
      <c r="K483">
        <v>113793</v>
      </c>
      <c r="L483">
        <v>1</v>
      </c>
      <c r="M483" t="s">
        <v>2799</v>
      </c>
      <c r="O483" t="s">
        <v>2</v>
      </c>
      <c r="P483" t="s">
        <v>2583</v>
      </c>
      <c r="Q483">
        <v>27106157273</v>
      </c>
      <c r="R483" t="s">
        <v>2584</v>
      </c>
      <c r="S483" t="s">
        <v>1642</v>
      </c>
      <c r="T483" t="s">
        <v>3427</v>
      </c>
      <c r="U483">
        <v>3308</v>
      </c>
      <c r="V483" t="s">
        <v>6</v>
      </c>
      <c r="W483" t="s">
        <v>7</v>
      </c>
      <c r="X483">
        <v>376</v>
      </c>
      <c r="Y483">
        <v>4493335</v>
      </c>
      <c r="AA483">
        <v>9</v>
      </c>
      <c r="AB483">
        <v>42727</v>
      </c>
      <c r="AC483">
        <v>47000</v>
      </c>
      <c r="AD483">
        <v>0</v>
      </c>
      <c r="AE483">
        <v>110</v>
      </c>
      <c r="AF483">
        <v>213167</v>
      </c>
      <c r="AG483">
        <v>0</v>
      </c>
      <c r="AH483" t="s">
        <v>1213</v>
      </c>
      <c r="AI483" t="s">
        <v>1722</v>
      </c>
    </row>
    <row r="484" spans="1:35" x14ac:dyDescent="0.25">
      <c r="A484">
        <v>21057</v>
      </c>
      <c r="B484" t="s">
        <v>1641</v>
      </c>
      <c r="C484" t="s">
        <v>1159</v>
      </c>
      <c r="D484">
        <v>2012</v>
      </c>
      <c r="E484" t="s">
        <v>1128</v>
      </c>
      <c r="F484" s="8">
        <v>42072</v>
      </c>
      <c r="G484" s="1">
        <v>0.375</v>
      </c>
      <c r="H484">
        <v>36555</v>
      </c>
      <c r="I484" s="8">
        <v>42072</v>
      </c>
      <c r="J484" s="1">
        <v>0.54166666666666663</v>
      </c>
      <c r="K484">
        <v>36555</v>
      </c>
      <c r="L484">
        <v>1</v>
      </c>
      <c r="M484" t="s">
        <v>76</v>
      </c>
      <c r="O484" t="s">
        <v>2</v>
      </c>
      <c r="P484" t="s">
        <v>499</v>
      </c>
      <c r="Q484">
        <v>32596755</v>
      </c>
      <c r="R484" t="s">
        <v>500</v>
      </c>
      <c r="S484" t="s">
        <v>1642</v>
      </c>
      <c r="T484" t="s">
        <v>3427</v>
      </c>
      <c r="U484">
        <v>3308</v>
      </c>
      <c r="V484" t="s">
        <v>6</v>
      </c>
      <c r="W484" t="s">
        <v>7</v>
      </c>
      <c r="X484">
        <v>376</v>
      </c>
      <c r="Y484">
        <v>154211841</v>
      </c>
      <c r="AA484">
        <v>9</v>
      </c>
      <c r="AB484">
        <v>48471</v>
      </c>
      <c r="AC484">
        <v>87248</v>
      </c>
      <c r="AD484">
        <v>0</v>
      </c>
      <c r="AE484">
        <v>180</v>
      </c>
      <c r="AF484">
        <v>263684</v>
      </c>
      <c r="AG484">
        <v>0</v>
      </c>
      <c r="AH484" t="s">
        <v>1213</v>
      </c>
      <c r="AI484" t="s">
        <v>10</v>
      </c>
    </row>
    <row r="485" spans="1:35" hidden="1" x14ac:dyDescent="0.25">
      <c r="A485">
        <v>21325</v>
      </c>
      <c r="B485" t="s">
        <v>2581</v>
      </c>
      <c r="C485" t="s">
        <v>1795</v>
      </c>
      <c r="D485">
        <v>2006</v>
      </c>
      <c r="E485" t="s">
        <v>1128</v>
      </c>
      <c r="F485" s="8">
        <v>42114</v>
      </c>
      <c r="G485" s="1">
        <v>0.33333333333333331</v>
      </c>
      <c r="H485">
        <v>113793</v>
      </c>
      <c r="I485" s="8">
        <v>42114</v>
      </c>
      <c r="J485" s="1">
        <v>0.52083333333333337</v>
      </c>
      <c r="K485">
        <v>113793</v>
      </c>
      <c r="L485">
        <v>1</v>
      </c>
      <c r="M485" t="s">
        <v>2582</v>
      </c>
      <c r="O485" t="s">
        <v>2</v>
      </c>
      <c r="P485" t="s">
        <v>2583</v>
      </c>
      <c r="Q485">
        <v>27106157273</v>
      </c>
      <c r="R485" t="s">
        <v>2584</v>
      </c>
      <c r="S485" t="s">
        <v>1642</v>
      </c>
      <c r="T485" t="s">
        <v>3427</v>
      </c>
      <c r="U485">
        <v>3308</v>
      </c>
      <c r="V485" t="s">
        <v>6</v>
      </c>
      <c r="W485" t="s">
        <v>7</v>
      </c>
      <c r="X485">
        <v>376</v>
      </c>
      <c r="Y485">
        <v>4493335</v>
      </c>
      <c r="AA485">
        <v>9</v>
      </c>
      <c r="AB485">
        <v>42727</v>
      </c>
      <c r="AC485">
        <v>93999</v>
      </c>
      <c r="AD485">
        <v>0</v>
      </c>
      <c r="AE485">
        <v>220</v>
      </c>
      <c r="AF485">
        <v>213911</v>
      </c>
      <c r="AG485">
        <v>35721</v>
      </c>
      <c r="AH485" t="s">
        <v>1213</v>
      </c>
      <c r="AI485" t="s">
        <v>1722</v>
      </c>
    </row>
    <row r="486" spans="1:35" hidden="1" x14ac:dyDescent="0.25">
      <c r="A486">
        <v>21183</v>
      </c>
      <c r="B486" t="s">
        <v>2715</v>
      </c>
      <c r="C486" s="9">
        <v>29.755555555555556</v>
      </c>
      <c r="D486">
        <v>2013</v>
      </c>
      <c r="E486" t="s">
        <v>1128</v>
      </c>
      <c r="F486" s="8">
        <v>42089</v>
      </c>
      <c r="G486" s="1">
        <v>0.58472222222222225</v>
      </c>
      <c r="H486">
        <v>240190</v>
      </c>
      <c r="I486" s="8">
        <v>42089</v>
      </c>
      <c r="J486" s="1">
        <v>0.7090277777777777</v>
      </c>
      <c r="K486">
        <v>240190</v>
      </c>
      <c r="L486">
        <v>1</v>
      </c>
      <c r="M486" t="s">
        <v>2716</v>
      </c>
      <c r="O486" t="s">
        <v>15</v>
      </c>
      <c r="P486" t="s">
        <v>2383</v>
      </c>
      <c r="Q486">
        <v>30543294760</v>
      </c>
      <c r="R486" t="s">
        <v>2384</v>
      </c>
      <c r="S486" t="s">
        <v>1611</v>
      </c>
      <c r="T486" t="s">
        <v>3428</v>
      </c>
      <c r="U486">
        <v>3315</v>
      </c>
      <c r="V486" t="s">
        <v>6</v>
      </c>
      <c r="W486" t="s">
        <v>7</v>
      </c>
      <c r="X486">
        <v>3754</v>
      </c>
      <c r="Y486">
        <v>422559</v>
      </c>
      <c r="Z486" t="s">
        <v>2385</v>
      </c>
      <c r="AA486">
        <v>9</v>
      </c>
      <c r="AB486">
        <v>42727</v>
      </c>
      <c r="AC486">
        <v>384543</v>
      </c>
      <c r="AD486">
        <v>0</v>
      </c>
      <c r="AE486">
        <v>900</v>
      </c>
      <c r="AF486">
        <v>93008</v>
      </c>
      <c r="AG486">
        <v>0</v>
      </c>
      <c r="AH486" t="s">
        <v>1213</v>
      </c>
      <c r="AI486" t="s">
        <v>101</v>
      </c>
    </row>
    <row r="487" spans="1:35" x14ac:dyDescent="0.25">
      <c r="A487">
        <v>21856</v>
      </c>
      <c r="B487" t="s">
        <v>1668</v>
      </c>
      <c r="C487" t="s">
        <v>1174</v>
      </c>
      <c r="D487">
        <v>2014</v>
      </c>
      <c r="E487" t="s">
        <v>1128</v>
      </c>
      <c r="F487" s="8">
        <v>42191</v>
      </c>
      <c r="G487" s="1">
        <v>0.45833333333333331</v>
      </c>
      <c r="H487">
        <v>13265</v>
      </c>
      <c r="I487" s="8">
        <v>42191</v>
      </c>
      <c r="J487" s="1">
        <v>0.66666666666666663</v>
      </c>
      <c r="K487">
        <v>13265</v>
      </c>
      <c r="L487">
        <v>1</v>
      </c>
      <c r="M487" t="s">
        <v>199</v>
      </c>
      <c r="O487" t="s">
        <v>15</v>
      </c>
      <c r="P487" t="s">
        <v>448</v>
      </c>
      <c r="Q487">
        <v>20132805564</v>
      </c>
      <c r="R487" t="s">
        <v>449</v>
      </c>
      <c r="S487" t="s">
        <v>1611</v>
      </c>
      <c r="T487" t="s">
        <v>3428</v>
      </c>
      <c r="U487">
        <v>3315</v>
      </c>
      <c r="V487" t="s">
        <v>6</v>
      </c>
      <c r="W487" t="s">
        <v>7</v>
      </c>
      <c r="X487">
        <v>3754</v>
      </c>
      <c r="Y487">
        <v>422091</v>
      </c>
      <c r="AA487">
        <v>9</v>
      </c>
      <c r="AB487">
        <v>48471</v>
      </c>
      <c r="AC487">
        <v>67859</v>
      </c>
      <c r="AD487">
        <v>0</v>
      </c>
      <c r="AE487">
        <v>140</v>
      </c>
      <c r="AF487">
        <v>391901</v>
      </c>
      <c r="AG487">
        <v>0</v>
      </c>
      <c r="AH487" t="s">
        <v>1213</v>
      </c>
      <c r="AI487" t="s">
        <v>10</v>
      </c>
    </row>
    <row r="488" spans="1:35" x14ac:dyDescent="0.25">
      <c r="A488">
        <v>21369</v>
      </c>
      <c r="B488" t="s">
        <v>1610</v>
      </c>
      <c r="C488" t="s">
        <v>1166</v>
      </c>
      <c r="D488">
        <v>2014</v>
      </c>
      <c r="E488" t="s">
        <v>1128</v>
      </c>
      <c r="F488" s="8">
        <v>42118</v>
      </c>
      <c r="G488" s="1">
        <v>0.4375</v>
      </c>
      <c r="H488">
        <v>8144</v>
      </c>
      <c r="I488" s="8">
        <v>42118</v>
      </c>
      <c r="J488" s="1">
        <v>0.75</v>
      </c>
      <c r="K488">
        <v>8144</v>
      </c>
      <c r="L488">
        <v>1</v>
      </c>
      <c r="M488" t="s">
        <v>139</v>
      </c>
      <c r="O488" t="s">
        <v>15</v>
      </c>
      <c r="P488" t="s">
        <v>140</v>
      </c>
      <c r="Q488">
        <v>30679693049</v>
      </c>
      <c r="R488" t="s">
        <v>141</v>
      </c>
      <c r="S488" t="s">
        <v>1611</v>
      </c>
      <c r="T488" t="s">
        <v>3428</v>
      </c>
      <c r="U488">
        <v>3315</v>
      </c>
      <c r="V488" t="s">
        <v>6</v>
      </c>
      <c r="W488" t="s">
        <v>7</v>
      </c>
      <c r="X488">
        <v>3754</v>
      </c>
      <c r="Y488">
        <v>15467047</v>
      </c>
      <c r="AA488">
        <v>9</v>
      </c>
      <c r="AB488">
        <v>42727</v>
      </c>
      <c r="AC488">
        <v>149545</v>
      </c>
      <c r="AD488">
        <v>66000</v>
      </c>
      <c r="AE488">
        <v>350</v>
      </c>
      <c r="AF488">
        <v>0</v>
      </c>
      <c r="AG488">
        <v>0</v>
      </c>
      <c r="AH488" t="s">
        <v>1213</v>
      </c>
      <c r="AI488" t="s">
        <v>10</v>
      </c>
    </row>
    <row r="489" spans="1:35" hidden="1" x14ac:dyDescent="0.25">
      <c r="A489">
        <v>21200</v>
      </c>
      <c r="B489" t="s">
        <v>2030</v>
      </c>
      <c r="C489" t="s">
        <v>2031</v>
      </c>
      <c r="D489">
        <v>2011</v>
      </c>
      <c r="E489" t="s">
        <v>1128</v>
      </c>
      <c r="F489" s="8">
        <v>42093</v>
      </c>
      <c r="G489" s="1">
        <v>0.34375</v>
      </c>
      <c r="H489">
        <v>585067</v>
      </c>
      <c r="I489" s="8">
        <v>42093</v>
      </c>
      <c r="J489" s="1">
        <v>0.52013888888888882</v>
      </c>
      <c r="K489">
        <v>585067</v>
      </c>
      <c r="L489">
        <v>1</v>
      </c>
      <c r="M489" t="s">
        <v>2704</v>
      </c>
      <c r="O489" t="s">
        <v>15</v>
      </c>
      <c r="P489" t="s">
        <v>1939</v>
      </c>
      <c r="Q489">
        <v>20077063111</v>
      </c>
      <c r="R489" t="s">
        <v>1940</v>
      </c>
      <c r="S489" t="s">
        <v>1611</v>
      </c>
      <c r="T489" t="s">
        <v>3428</v>
      </c>
      <c r="U489">
        <v>3315</v>
      </c>
      <c r="V489" t="s">
        <v>6</v>
      </c>
      <c r="W489" t="s">
        <v>7</v>
      </c>
      <c r="X489">
        <v>3754</v>
      </c>
      <c r="Y489">
        <v>454303</v>
      </c>
      <c r="AA489">
        <v>9</v>
      </c>
      <c r="AB489">
        <v>42727</v>
      </c>
      <c r="AC489">
        <v>119636</v>
      </c>
      <c r="AD489">
        <v>0</v>
      </c>
      <c r="AE489">
        <v>280</v>
      </c>
      <c r="AF489">
        <v>418187</v>
      </c>
      <c r="AG489">
        <v>0</v>
      </c>
      <c r="AH489" t="s">
        <v>1213</v>
      </c>
      <c r="AI489" t="s">
        <v>101</v>
      </c>
    </row>
    <row r="490" spans="1:35" hidden="1" x14ac:dyDescent="0.25">
      <c r="A490">
        <v>21111</v>
      </c>
      <c r="B490" t="s">
        <v>2252</v>
      </c>
      <c r="C490" t="s">
        <v>1783</v>
      </c>
      <c r="D490">
        <v>2014</v>
      </c>
      <c r="E490" t="s">
        <v>1128</v>
      </c>
      <c r="F490" s="8">
        <v>42088</v>
      </c>
      <c r="G490" s="1">
        <v>0.33333333333333331</v>
      </c>
      <c r="H490">
        <v>94701</v>
      </c>
      <c r="I490" s="8">
        <v>42088</v>
      </c>
      <c r="J490" s="1">
        <v>0.75</v>
      </c>
      <c r="K490">
        <v>94701</v>
      </c>
      <c r="L490">
        <v>1</v>
      </c>
      <c r="M490" t="s">
        <v>2757</v>
      </c>
      <c r="O490" t="s">
        <v>15</v>
      </c>
      <c r="P490" t="s">
        <v>2160</v>
      </c>
      <c r="Q490">
        <v>27219826333</v>
      </c>
      <c r="R490" t="s">
        <v>2094</v>
      </c>
      <c r="S490" t="s">
        <v>1611</v>
      </c>
      <c r="T490" t="s">
        <v>3428</v>
      </c>
      <c r="U490">
        <v>3315</v>
      </c>
      <c r="V490" t="s">
        <v>6</v>
      </c>
      <c r="W490" t="s">
        <v>7</v>
      </c>
      <c r="X490">
        <v>3754</v>
      </c>
      <c r="Y490">
        <v>422155</v>
      </c>
      <c r="AA490">
        <v>9</v>
      </c>
      <c r="AB490">
        <v>42727</v>
      </c>
      <c r="AC490">
        <v>183726</v>
      </c>
      <c r="AD490">
        <v>0</v>
      </c>
      <c r="AE490">
        <v>430</v>
      </c>
      <c r="AF490">
        <v>1061821</v>
      </c>
      <c r="AG490">
        <v>240318</v>
      </c>
      <c r="AH490" t="s">
        <v>1213</v>
      </c>
      <c r="AI490" t="s">
        <v>101</v>
      </c>
    </row>
    <row r="491" spans="1:35" hidden="1" x14ac:dyDescent="0.25">
      <c r="A491">
        <v>21453</v>
      </c>
      <c r="B491" t="s">
        <v>2030</v>
      </c>
      <c r="C491" t="s">
        <v>2031</v>
      </c>
      <c r="D491">
        <v>2011</v>
      </c>
      <c r="E491" t="s">
        <v>1128</v>
      </c>
      <c r="F491" s="8">
        <v>42131</v>
      </c>
      <c r="G491" s="1">
        <v>0.33333333333333331</v>
      </c>
      <c r="H491">
        <v>585067</v>
      </c>
      <c r="I491" s="8">
        <v>42132</v>
      </c>
      <c r="J491" s="1">
        <v>0.66666666666666663</v>
      </c>
      <c r="K491">
        <v>585067</v>
      </c>
      <c r="L491">
        <v>1</v>
      </c>
      <c r="M491" t="s">
        <v>2521</v>
      </c>
      <c r="O491" t="s">
        <v>15</v>
      </c>
      <c r="P491" t="s">
        <v>1939</v>
      </c>
      <c r="Q491">
        <v>20077063111</v>
      </c>
      <c r="R491" t="s">
        <v>1940</v>
      </c>
      <c r="S491" t="s">
        <v>1611</v>
      </c>
      <c r="T491" t="s">
        <v>3428</v>
      </c>
      <c r="U491">
        <v>3315</v>
      </c>
      <c r="V491" t="s">
        <v>6</v>
      </c>
      <c r="W491" t="s">
        <v>7</v>
      </c>
      <c r="X491">
        <v>3754</v>
      </c>
      <c r="Y491">
        <v>454303</v>
      </c>
      <c r="AA491">
        <v>9</v>
      </c>
      <c r="AB491">
        <v>42727</v>
      </c>
      <c r="AC491">
        <v>393088</v>
      </c>
      <c r="AD491">
        <v>0</v>
      </c>
      <c r="AE491">
        <v>920</v>
      </c>
      <c r="AF491">
        <v>1252826</v>
      </c>
      <c r="AG491">
        <v>240318</v>
      </c>
      <c r="AH491" t="s">
        <v>1213</v>
      </c>
      <c r="AI491" t="s">
        <v>101</v>
      </c>
    </row>
    <row r="492" spans="1:35" hidden="1" x14ac:dyDescent="0.25">
      <c r="A492">
        <v>21422</v>
      </c>
      <c r="B492" t="s">
        <v>2747</v>
      </c>
      <c r="C492" t="s">
        <v>2130</v>
      </c>
      <c r="D492">
        <v>2015</v>
      </c>
      <c r="E492" t="s">
        <v>1128</v>
      </c>
      <c r="F492" s="8">
        <v>42124</v>
      </c>
      <c r="G492" s="1">
        <v>0.33333333333333331</v>
      </c>
      <c r="H492">
        <v>1250</v>
      </c>
      <c r="I492" s="8">
        <v>42124</v>
      </c>
      <c r="J492" s="1">
        <v>0.45833333333333331</v>
      </c>
      <c r="K492">
        <v>1250</v>
      </c>
      <c r="L492">
        <v>1</v>
      </c>
      <c r="M492" t="s">
        <v>3429</v>
      </c>
      <c r="O492" t="s">
        <v>15</v>
      </c>
      <c r="P492" t="s">
        <v>2383</v>
      </c>
      <c r="Q492">
        <v>30543294760</v>
      </c>
      <c r="R492" t="s">
        <v>2384</v>
      </c>
      <c r="S492" t="s">
        <v>1611</v>
      </c>
      <c r="T492" t="s">
        <v>3428</v>
      </c>
      <c r="U492">
        <v>3315</v>
      </c>
      <c r="V492" t="s">
        <v>6</v>
      </c>
      <c r="W492" t="s">
        <v>7</v>
      </c>
      <c r="X492">
        <v>3754</v>
      </c>
      <c r="Y492">
        <v>422559</v>
      </c>
      <c r="Z492" t="s">
        <v>2385</v>
      </c>
      <c r="AA492">
        <v>9</v>
      </c>
      <c r="AB492">
        <v>42727</v>
      </c>
      <c r="AC492">
        <v>128181</v>
      </c>
      <c r="AD492">
        <v>0</v>
      </c>
      <c r="AE492">
        <v>300</v>
      </c>
      <c r="AF492">
        <v>94133</v>
      </c>
      <c r="AG492">
        <v>0</v>
      </c>
      <c r="AH492" t="s">
        <v>1213</v>
      </c>
      <c r="AI492" t="s">
        <v>101</v>
      </c>
    </row>
    <row r="493" spans="1:35" hidden="1" x14ac:dyDescent="0.25">
      <c r="A493">
        <v>21958</v>
      </c>
      <c r="B493" t="s">
        <v>2030</v>
      </c>
      <c r="C493" t="s">
        <v>2031</v>
      </c>
      <c r="D493">
        <v>2011</v>
      </c>
      <c r="E493" t="s">
        <v>1128</v>
      </c>
      <c r="F493" s="8">
        <v>42207</v>
      </c>
      <c r="G493" s="1">
        <v>0.59375</v>
      </c>
      <c r="H493">
        <v>585067</v>
      </c>
      <c r="I493" s="8">
        <v>42208</v>
      </c>
      <c r="J493" s="1">
        <v>0.70833333333333337</v>
      </c>
      <c r="K493">
        <v>585067</v>
      </c>
      <c r="L493">
        <v>1</v>
      </c>
      <c r="M493" t="s">
        <v>2032</v>
      </c>
      <c r="O493" t="s">
        <v>15</v>
      </c>
      <c r="P493" t="s">
        <v>1939</v>
      </c>
      <c r="Q493">
        <v>20077063111</v>
      </c>
      <c r="R493" t="s">
        <v>1940</v>
      </c>
      <c r="S493" t="s">
        <v>1611</v>
      </c>
      <c r="T493" t="s">
        <v>3428</v>
      </c>
      <c r="U493">
        <v>3315</v>
      </c>
      <c r="V493" t="s">
        <v>6</v>
      </c>
      <c r="W493" t="s">
        <v>7</v>
      </c>
      <c r="X493">
        <v>3754</v>
      </c>
      <c r="Y493">
        <v>454303</v>
      </c>
      <c r="AA493">
        <v>9</v>
      </c>
      <c r="AB493">
        <v>42727</v>
      </c>
      <c r="AC493">
        <v>337543</v>
      </c>
      <c r="AD493">
        <v>0</v>
      </c>
      <c r="AE493">
        <v>790</v>
      </c>
      <c r="AF493">
        <v>209973</v>
      </c>
      <c r="AG493">
        <v>158760</v>
      </c>
      <c r="AH493" t="s">
        <v>1213</v>
      </c>
      <c r="AI493" t="s">
        <v>101</v>
      </c>
    </row>
    <row r="494" spans="1:35" hidden="1" x14ac:dyDescent="0.25">
      <c r="A494">
        <v>21596</v>
      </c>
      <c r="B494" t="s">
        <v>2382</v>
      </c>
      <c r="C494" t="s">
        <v>1927</v>
      </c>
      <c r="D494">
        <v>2015</v>
      </c>
      <c r="E494" t="s">
        <v>1128</v>
      </c>
      <c r="F494" s="8">
        <v>42156</v>
      </c>
      <c r="G494" s="1">
        <v>0.39583333333333331</v>
      </c>
      <c r="H494">
        <v>36127</v>
      </c>
      <c r="I494" s="8">
        <v>42156</v>
      </c>
      <c r="J494" s="1">
        <v>0.66666666666666663</v>
      </c>
      <c r="K494">
        <v>36127</v>
      </c>
      <c r="L494">
        <v>1</v>
      </c>
      <c r="M494" t="s">
        <v>76</v>
      </c>
      <c r="O494" t="s">
        <v>15</v>
      </c>
      <c r="P494" t="s">
        <v>2383</v>
      </c>
      <c r="Q494">
        <v>30543294760</v>
      </c>
      <c r="R494" t="s">
        <v>2384</v>
      </c>
      <c r="S494" t="s">
        <v>1611</v>
      </c>
      <c r="T494" t="s">
        <v>3428</v>
      </c>
      <c r="U494">
        <v>3315</v>
      </c>
      <c r="V494" t="s">
        <v>6</v>
      </c>
      <c r="W494" t="s">
        <v>7</v>
      </c>
      <c r="X494">
        <v>3754</v>
      </c>
      <c r="Y494">
        <v>422559</v>
      </c>
      <c r="Z494" t="s">
        <v>2385</v>
      </c>
      <c r="AA494">
        <v>9</v>
      </c>
      <c r="AB494">
        <v>42727</v>
      </c>
      <c r="AC494">
        <v>128181</v>
      </c>
      <c r="AD494">
        <v>0</v>
      </c>
      <c r="AE494">
        <v>300</v>
      </c>
      <c r="AF494">
        <v>1929938</v>
      </c>
      <c r="AG494">
        <v>0</v>
      </c>
      <c r="AH494" t="s">
        <v>1213</v>
      </c>
      <c r="AI494" t="s">
        <v>101</v>
      </c>
    </row>
    <row r="495" spans="1:35" hidden="1" x14ac:dyDescent="0.25">
      <c r="A495">
        <v>21045</v>
      </c>
      <c r="B495" t="s">
        <v>2030</v>
      </c>
      <c r="C495" t="s">
        <v>2031</v>
      </c>
      <c r="D495">
        <v>2011</v>
      </c>
      <c r="E495" t="s">
        <v>1128</v>
      </c>
      <c r="F495" s="8">
        <v>42069</v>
      </c>
      <c r="G495" s="1">
        <v>0.42430555555555555</v>
      </c>
      <c r="H495">
        <v>585067</v>
      </c>
      <c r="I495" s="8">
        <v>42069</v>
      </c>
      <c r="J495" s="1">
        <v>0.42430555555555555</v>
      </c>
      <c r="K495">
        <v>585067</v>
      </c>
      <c r="L495">
        <v>1</v>
      </c>
      <c r="M495" t="s">
        <v>2789</v>
      </c>
      <c r="O495" t="s">
        <v>15</v>
      </c>
      <c r="P495" t="s">
        <v>1939</v>
      </c>
      <c r="Q495">
        <v>20077063111</v>
      </c>
      <c r="R495" t="s">
        <v>1940</v>
      </c>
      <c r="S495" t="s">
        <v>1611</v>
      </c>
      <c r="T495" t="s">
        <v>3428</v>
      </c>
      <c r="U495">
        <v>3315</v>
      </c>
      <c r="V495" t="s">
        <v>6</v>
      </c>
      <c r="W495" t="s">
        <v>7</v>
      </c>
      <c r="X495">
        <v>3754</v>
      </c>
      <c r="Y495">
        <v>454303</v>
      </c>
      <c r="AA495">
        <v>9</v>
      </c>
      <c r="AB495">
        <v>42727</v>
      </c>
      <c r="AC495">
        <v>290544</v>
      </c>
      <c r="AD495">
        <v>0</v>
      </c>
      <c r="AE495">
        <v>680</v>
      </c>
      <c r="AF495">
        <v>325924</v>
      </c>
      <c r="AG495">
        <v>240318</v>
      </c>
      <c r="AH495" t="s">
        <v>1213</v>
      </c>
      <c r="AI495" t="s">
        <v>101</v>
      </c>
    </row>
    <row r="496" spans="1:35" hidden="1" x14ac:dyDescent="0.25">
      <c r="A496">
        <v>21126</v>
      </c>
      <c r="B496" t="s">
        <v>2747</v>
      </c>
      <c r="C496" t="s">
        <v>2130</v>
      </c>
      <c r="D496">
        <v>2015</v>
      </c>
      <c r="E496" t="s">
        <v>1128</v>
      </c>
      <c r="F496" s="8">
        <v>42079</v>
      </c>
      <c r="G496" s="1">
        <v>0.33333333333333331</v>
      </c>
      <c r="H496">
        <v>1250</v>
      </c>
      <c r="I496" s="8">
        <v>42080</v>
      </c>
      <c r="J496" s="1">
        <v>0.75</v>
      </c>
      <c r="K496">
        <v>1250</v>
      </c>
      <c r="L496">
        <v>1</v>
      </c>
      <c r="O496" t="s">
        <v>15</v>
      </c>
      <c r="P496" t="s">
        <v>2383</v>
      </c>
      <c r="Q496">
        <v>30543294760</v>
      </c>
      <c r="R496" t="s">
        <v>2384</v>
      </c>
      <c r="S496" t="s">
        <v>1611</v>
      </c>
      <c r="T496" t="s">
        <v>3428</v>
      </c>
      <c r="U496">
        <v>3315</v>
      </c>
      <c r="V496" t="s">
        <v>6</v>
      </c>
      <c r="W496" t="s">
        <v>7</v>
      </c>
      <c r="X496">
        <v>3754</v>
      </c>
      <c r="Y496">
        <v>422559</v>
      </c>
      <c r="Z496" t="s">
        <v>2385</v>
      </c>
      <c r="AA496">
        <v>9</v>
      </c>
      <c r="AB496">
        <v>42727</v>
      </c>
      <c r="AC496">
        <v>448634</v>
      </c>
      <c r="AD496">
        <v>22149</v>
      </c>
      <c r="AE496">
        <v>1050</v>
      </c>
      <c r="AF496">
        <v>1143249</v>
      </c>
      <c r="AG496">
        <v>0</v>
      </c>
      <c r="AH496" t="s">
        <v>1213</v>
      </c>
      <c r="AI496" t="s">
        <v>101</v>
      </c>
    </row>
    <row r="497" spans="1:35" hidden="1" x14ac:dyDescent="0.25">
      <c r="A497">
        <v>21270</v>
      </c>
      <c r="B497" t="s">
        <v>1937</v>
      </c>
      <c r="C497" t="s">
        <v>1938</v>
      </c>
      <c r="D497">
        <v>2012</v>
      </c>
      <c r="E497" t="s">
        <v>1128</v>
      </c>
      <c r="F497" s="8">
        <v>42103</v>
      </c>
      <c r="G497" s="1">
        <v>0.33333333333333331</v>
      </c>
      <c r="H497">
        <v>418811</v>
      </c>
      <c r="I497" s="8">
        <v>42103</v>
      </c>
      <c r="J497" s="1">
        <v>0.75</v>
      </c>
      <c r="K497">
        <v>418811</v>
      </c>
      <c r="L497">
        <v>1</v>
      </c>
      <c r="M497" t="s">
        <v>2639</v>
      </c>
      <c r="O497" t="s">
        <v>15</v>
      </c>
      <c r="P497" t="s">
        <v>1939</v>
      </c>
      <c r="Q497">
        <v>20077063111</v>
      </c>
      <c r="R497" t="s">
        <v>1940</v>
      </c>
      <c r="S497" t="s">
        <v>1611</v>
      </c>
      <c r="T497" t="s">
        <v>3428</v>
      </c>
      <c r="U497">
        <v>3315</v>
      </c>
      <c r="V497" t="s">
        <v>6</v>
      </c>
      <c r="W497" t="s">
        <v>7</v>
      </c>
      <c r="X497">
        <v>3754</v>
      </c>
      <c r="Y497">
        <v>454303</v>
      </c>
      <c r="AA497">
        <v>9</v>
      </c>
      <c r="AB497">
        <v>42727</v>
      </c>
      <c r="AC497">
        <v>384543</v>
      </c>
      <c r="AD497">
        <v>0</v>
      </c>
      <c r="AE497">
        <v>900</v>
      </c>
      <c r="AF497">
        <v>0</v>
      </c>
      <c r="AG497">
        <v>0</v>
      </c>
      <c r="AH497" t="s">
        <v>1213</v>
      </c>
      <c r="AI497" t="s">
        <v>101</v>
      </c>
    </row>
    <row r="498" spans="1:35" hidden="1" x14ac:dyDescent="0.25">
      <c r="A498">
        <v>21592</v>
      </c>
      <c r="B498" t="s">
        <v>2747</v>
      </c>
      <c r="C498" t="s">
        <v>2130</v>
      </c>
      <c r="D498">
        <v>2015</v>
      </c>
      <c r="E498" t="s">
        <v>1128</v>
      </c>
      <c r="F498" s="8">
        <v>42153</v>
      </c>
      <c r="G498" s="1">
        <v>0.65347222222222223</v>
      </c>
      <c r="H498">
        <v>1250</v>
      </c>
      <c r="I498" s="8">
        <v>42153</v>
      </c>
      <c r="J498" s="1">
        <v>0.65347222222222223</v>
      </c>
      <c r="K498">
        <v>1250</v>
      </c>
      <c r="L498">
        <v>1</v>
      </c>
      <c r="M498" t="s">
        <v>3430</v>
      </c>
      <c r="O498" t="s">
        <v>15</v>
      </c>
      <c r="P498" t="s">
        <v>2383</v>
      </c>
      <c r="Q498">
        <v>30543294760</v>
      </c>
      <c r="R498" t="s">
        <v>2384</v>
      </c>
      <c r="S498" t="s">
        <v>1611</v>
      </c>
      <c r="T498" t="s">
        <v>3428</v>
      </c>
      <c r="U498">
        <v>3315</v>
      </c>
      <c r="V498" t="s">
        <v>6</v>
      </c>
      <c r="W498" t="s">
        <v>7</v>
      </c>
      <c r="X498">
        <v>3754</v>
      </c>
      <c r="Y498">
        <v>422559</v>
      </c>
      <c r="Z498" t="s">
        <v>2385</v>
      </c>
      <c r="AA498">
        <v>9</v>
      </c>
      <c r="AB498">
        <v>42727</v>
      </c>
      <c r="AC498">
        <v>85454</v>
      </c>
      <c r="AD498">
        <v>0</v>
      </c>
      <c r="AE498">
        <v>200</v>
      </c>
      <c r="AF498">
        <v>190295</v>
      </c>
      <c r="AG498">
        <v>0</v>
      </c>
      <c r="AH498" t="s">
        <v>1213</v>
      </c>
      <c r="AI498" t="s">
        <v>2333</v>
      </c>
    </row>
    <row r="499" spans="1:35" hidden="1" x14ac:dyDescent="0.25">
      <c r="A499">
        <v>21459</v>
      </c>
      <c r="B499" t="s">
        <v>1937</v>
      </c>
      <c r="C499" t="s">
        <v>1938</v>
      </c>
      <c r="D499">
        <v>2012</v>
      </c>
      <c r="E499" t="s">
        <v>1128</v>
      </c>
      <c r="F499" s="8">
        <v>42131</v>
      </c>
      <c r="G499" s="1">
        <v>0.58333333333333337</v>
      </c>
      <c r="H499">
        <v>418811</v>
      </c>
      <c r="I499" s="8">
        <v>42131</v>
      </c>
      <c r="J499" s="1">
        <v>0.72916666666666663</v>
      </c>
      <c r="K499">
        <v>418811</v>
      </c>
      <c r="L499">
        <v>1</v>
      </c>
      <c r="M499" t="s">
        <v>2509</v>
      </c>
      <c r="O499" t="s">
        <v>15</v>
      </c>
      <c r="P499" t="s">
        <v>1939</v>
      </c>
      <c r="Q499">
        <v>20077063111</v>
      </c>
      <c r="R499" t="s">
        <v>1940</v>
      </c>
      <c r="S499" t="s">
        <v>1611</v>
      </c>
      <c r="T499" t="s">
        <v>3428</v>
      </c>
      <c r="U499">
        <v>3315</v>
      </c>
      <c r="V499" t="s">
        <v>6</v>
      </c>
      <c r="W499" t="s">
        <v>7</v>
      </c>
      <c r="X499">
        <v>3754</v>
      </c>
      <c r="Y499">
        <v>454303</v>
      </c>
      <c r="AA499">
        <v>9</v>
      </c>
      <c r="AB499">
        <v>42727</v>
      </c>
      <c r="AC499">
        <v>72636</v>
      </c>
      <c r="AD499">
        <v>0</v>
      </c>
      <c r="AE499">
        <v>170</v>
      </c>
      <c r="AF499">
        <v>489710</v>
      </c>
      <c r="AG499">
        <v>0</v>
      </c>
      <c r="AH499" t="s">
        <v>1213</v>
      </c>
      <c r="AI499" t="s">
        <v>101</v>
      </c>
    </row>
    <row r="500" spans="1:35" hidden="1" x14ac:dyDescent="0.25">
      <c r="A500">
        <v>21809</v>
      </c>
      <c r="B500" t="s">
        <v>2205</v>
      </c>
      <c r="C500" t="s">
        <v>2125</v>
      </c>
      <c r="D500">
        <v>2014</v>
      </c>
      <c r="E500" t="s">
        <v>1128</v>
      </c>
      <c r="F500" s="8">
        <v>42184</v>
      </c>
      <c r="G500" s="1">
        <v>0.58333333333333337</v>
      </c>
      <c r="H500">
        <v>5897</v>
      </c>
      <c r="I500" s="8">
        <v>42185</v>
      </c>
      <c r="J500" s="1">
        <v>0.75</v>
      </c>
      <c r="K500">
        <v>5897</v>
      </c>
      <c r="L500">
        <v>1</v>
      </c>
      <c r="M500" t="s">
        <v>2206</v>
      </c>
      <c r="O500" t="s">
        <v>15</v>
      </c>
      <c r="P500" t="s">
        <v>2207</v>
      </c>
      <c r="Q500">
        <v>27240279814</v>
      </c>
      <c r="R500" t="s">
        <v>2208</v>
      </c>
      <c r="S500" t="s">
        <v>1611</v>
      </c>
      <c r="T500" t="s">
        <v>3428</v>
      </c>
      <c r="U500">
        <v>3315</v>
      </c>
      <c r="V500" t="s">
        <v>6</v>
      </c>
      <c r="W500" t="s">
        <v>7</v>
      </c>
      <c r="X500">
        <v>3754</v>
      </c>
      <c r="Y500">
        <v>42368242</v>
      </c>
      <c r="AA500">
        <v>9</v>
      </c>
      <c r="AB500">
        <v>42727</v>
      </c>
      <c r="AC500">
        <v>256362</v>
      </c>
      <c r="AD500">
        <v>0</v>
      </c>
      <c r="AE500">
        <v>600</v>
      </c>
      <c r="AF500">
        <v>4144443</v>
      </c>
      <c r="AG500">
        <v>0</v>
      </c>
      <c r="AH500" t="s">
        <v>1213</v>
      </c>
      <c r="AI500" t="s">
        <v>1722</v>
      </c>
    </row>
    <row r="501" spans="1:35" hidden="1" x14ac:dyDescent="0.25">
      <c r="A501">
        <v>21112</v>
      </c>
      <c r="B501" t="s">
        <v>2756</v>
      </c>
      <c r="C501" t="s">
        <v>1927</v>
      </c>
      <c r="D501">
        <v>2015</v>
      </c>
      <c r="E501" t="s">
        <v>1128</v>
      </c>
      <c r="F501" s="8">
        <v>42076</v>
      </c>
      <c r="G501" s="1">
        <v>0.33333333333333331</v>
      </c>
      <c r="H501">
        <v>1000</v>
      </c>
      <c r="I501" s="8">
        <v>42076</v>
      </c>
      <c r="J501" s="1">
        <v>0.70833333333333337</v>
      </c>
      <c r="K501">
        <v>1000</v>
      </c>
      <c r="L501">
        <v>1</v>
      </c>
      <c r="M501" t="s">
        <v>2746</v>
      </c>
      <c r="O501" t="s">
        <v>15</v>
      </c>
      <c r="P501" t="s">
        <v>2383</v>
      </c>
      <c r="Q501">
        <v>30543294760</v>
      </c>
      <c r="R501" t="s">
        <v>2384</v>
      </c>
      <c r="S501" t="s">
        <v>1611</v>
      </c>
      <c r="T501" t="s">
        <v>3428</v>
      </c>
      <c r="U501">
        <v>3315</v>
      </c>
      <c r="V501" t="s">
        <v>6</v>
      </c>
      <c r="W501" t="s">
        <v>7</v>
      </c>
      <c r="X501">
        <v>3754</v>
      </c>
      <c r="Y501">
        <v>422559</v>
      </c>
      <c r="Z501" t="s">
        <v>2385</v>
      </c>
      <c r="AA501">
        <v>9</v>
      </c>
      <c r="AB501">
        <v>42727</v>
      </c>
      <c r="AC501">
        <v>491361</v>
      </c>
      <c r="AD501">
        <v>0</v>
      </c>
      <c r="AE501">
        <v>1150</v>
      </c>
      <c r="AF501">
        <v>429843</v>
      </c>
      <c r="AG501">
        <v>0</v>
      </c>
      <c r="AH501" t="s">
        <v>1213</v>
      </c>
      <c r="AI501" t="s">
        <v>101</v>
      </c>
    </row>
    <row r="502" spans="1:35" x14ac:dyDescent="0.25">
      <c r="A502">
        <v>21976</v>
      </c>
      <c r="B502" t="s">
        <v>1702</v>
      </c>
      <c r="C502" t="s">
        <v>1154</v>
      </c>
      <c r="D502">
        <v>2014</v>
      </c>
      <c r="E502" t="s">
        <v>1128</v>
      </c>
      <c r="F502" s="8">
        <v>42212</v>
      </c>
      <c r="G502" s="1">
        <v>0.34375</v>
      </c>
      <c r="H502">
        <v>13828</v>
      </c>
      <c r="I502" s="8">
        <v>42212</v>
      </c>
      <c r="J502" s="1">
        <v>0.35000000000000003</v>
      </c>
      <c r="K502">
        <v>13828</v>
      </c>
      <c r="L502">
        <v>1</v>
      </c>
      <c r="M502" t="s">
        <v>751</v>
      </c>
      <c r="O502" t="s">
        <v>2</v>
      </c>
      <c r="P502" t="s">
        <v>752</v>
      </c>
      <c r="Q502">
        <v>16079748</v>
      </c>
      <c r="R502" t="s">
        <v>753</v>
      </c>
      <c r="S502" t="s">
        <v>1611</v>
      </c>
      <c r="T502" t="s">
        <v>3428</v>
      </c>
      <c r="U502">
        <v>3315</v>
      </c>
      <c r="V502" t="s">
        <v>6</v>
      </c>
      <c r="W502" t="s">
        <v>7</v>
      </c>
      <c r="X502">
        <v>3755</v>
      </c>
      <c r="Y502">
        <v>15652054</v>
      </c>
      <c r="Z502" t="s">
        <v>1703</v>
      </c>
      <c r="AA502">
        <v>9</v>
      </c>
      <c r="AB502">
        <v>42727</v>
      </c>
      <c r="AC502">
        <v>0</v>
      </c>
      <c r="AD502">
        <v>0</v>
      </c>
      <c r="AE502">
        <v>0</v>
      </c>
      <c r="AF502">
        <v>0</v>
      </c>
      <c r="AG502">
        <v>0</v>
      </c>
      <c r="AH502" t="s">
        <v>1213</v>
      </c>
      <c r="AI502" t="s">
        <v>10</v>
      </c>
    </row>
    <row r="503" spans="1:35" hidden="1" x14ac:dyDescent="0.25">
      <c r="A503">
        <v>21749</v>
      </c>
      <c r="B503" t="s">
        <v>2252</v>
      </c>
      <c r="C503" t="s">
        <v>1783</v>
      </c>
      <c r="D503">
        <v>2014</v>
      </c>
      <c r="E503" t="s">
        <v>1128</v>
      </c>
      <c r="F503" s="8">
        <v>42177</v>
      </c>
      <c r="G503" s="1">
        <v>0.35416666666666669</v>
      </c>
      <c r="H503">
        <v>94701</v>
      </c>
      <c r="I503" s="8">
        <v>42177</v>
      </c>
      <c r="J503" s="1">
        <v>0.54166666666666663</v>
      </c>
      <c r="K503">
        <v>94701</v>
      </c>
      <c r="L503">
        <v>1</v>
      </c>
      <c r="M503" t="s">
        <v>2253</v>
      </c>
      <c r="O503" t="s">
        <v>15</v>
      </c>
      <c r="P503" t="s">
        <v>2160</v>
      </c>
      <c r="Q503">
        <v>27219826333</v>
      </c>
      <c r="R503" t="s">
        <v>2094</v>
      </c>
      <c r="S503" t="s">
        <v>1611</v>
      </c>
      <c r="T503" t="s">
        <v>3428</v>
      </c>
      <c r="U503">
        <v>3315</v>
      </c>
      <c r="V503" t="s">
        <v>6</v>
      </c>
      <c r="W503" t="s">
        <v>7</v>
      </c>
      <c r="X503">
        <v>3754</v>
      </c>
      <c r="Y503">
        <v>422155</v>
      </c>
      <c r="AA503">
        <v>9</v>
      </c>
      <c r="AB503">
        <v>42727</v>
      </c>
      <c r="AC503">
        <v>243544</v>
      </c>
      <c r="AD503">
        <v>0</v>
      </c>
      <c r="AE503">
        <v>570</v>
      </c>
      <c r="AF503">
        <v>563785</v>
      </c>
      <c r="AG503">
        <v>158760</v>
      </c>
      <c r="AH503" t="s">
        <v>1213</v>
      </c>
      <c r="AI503" t="s">
        <v>101</v>
      </c>
    </row>
    <row r="504" spans="1:35" hidden="1" x14ac:dyDescent="0.25">
      <c r="A504">
        <v>21240</v>
      </c>
      <c r="B504" t="s">
        <v>2658</v>
      </c>
      <c r="C504">
        <v>1720</v>
      </c>
      <c r="D504">
        <v>2013</v>
      </c>
      <c r="E504" t="s">
        <v>1128</v>
      </c>
      <c r="F504" s="8">
        <v>42101</v>
      </c>
      <c r="G504" s="1">
        <v>0.41666666666666669</v>
      </c>
      <c r="H504">
        <v>47865</v>
      </c>
      <c r="I504" s="8">
        <v>42101</v>
      </c>
      <c r="J504" s="1">
        <v>0.36458333333333331</v>
      </c>
      <c r="K504">
        <v>47865</v>
      </c>
      <c r="L504">
        <v>1</v>
      </c>
      <c r="M504" t="s">
        <v>2659</v>
      </c>
      <c r="O504" t="s">
        <v>15</v>
      </c>
      <c r="P504" t="s">
        <v>140</v>
      </c>
      <c r="Q504">
        <v>30679693049</v>
      </c>
      <c r="R504" t="s">
        <v>141</v>
      </c>
      <c r="S504" t="s">
        <v>1611</v>
      </c>
      <c r="T504" t="s">
        <v>3428</v>
      </c>
      <c r="U504">
        <v>3315</v>
      </c>
      <c r="V504" t="s">
        <v>6</v>
      </c>
      <c r="W504" t="s">
        <v>7</v>
      </c>
      <c r="X504">
        <v>3754</v>
      </c>
      <c r="Y504">
        <v>15467047</v>
      </c>
      <c r="AA504">
        <v>9</v>
      </c>
      <c r="AB504">
        <v>42727</v>
      </c>
      <c r="AC504">
        <v>0</v>
      </c>
      <c r="AD504">
        <v>0</v>
      </c>
      <c r="AE504">
        <v>0</v>
      </c>
      <c r="AF504">
        <v>0</v>
      </c>
      <c r="AG504">
        <v>0</v>
      </c>
      <c r="AH504" t="s">
        <v>1213</v>
      </c>
      <c r="AI504" t="s">
        <v>101</v>
      </c>
    </row>
    <row r="505" spans="1:35" hidden="1" x14ac:dyDescent="0.25">
      <c r="A505">
        <v>21152</v>
      </c>
      <c r="B505" t="s">
        <v>2731</v>
      </c>
      <c r="C505" t="s">
        <v>2130</v>
      </c>
      <c r="D505">
        <v>2015</v>
      </c>
      <c r="E505" t="s">
        <v>1128</v>
      </c>
      <c r="F505" s="8">
        <v>42082</v>
      </c>
      <c r="G505" s="1">
        <v>0.58333333333333337</v>
      </c>
      <c r="H505">
        <v>1250</v>
      </c>
      <c r="I505" s="8">
        <v>42082</v>
      </c>
      <c r="J505" s="1">
        <v>0.75</v>
      </c>
      <c r="K505">
        <v>1250</v>
      </c>
      <c r="L505">
        <v>1</v>
      </c>
      <c r="M505" t="s">
        <v>2732</v>
      </c>
      <c r="O505" t="s">
        <v>15</v>
      </c>
      <c r="P505" t="s">
        <v>2383</v>
      </c>
      <c r="Q505">
        <v>30543294760</v>
      </c>
      <c r="R505" t="s">
        <v>2384</v>
      </c>
      <c r="S505" t="s">
        <v>1611</v>
      </c>
      <c r="T505" t="s">
        <v>3428</v>
      </c>
      <c r="U505">
        <v>3315</v>
      </c>
      <c r="V505" t="s">
        <v>6</v>
      </c>
      <c r="W505" t="s">
        <v>7</v>
      </c>
      <c r="X505">
        <v>3754</v>
      </c>
      <c r="Y505">
        <v>422559</v>
      </c>
      <c r="Z505" t="s">
        <v>2385</v>
      </c>
      <c r="AA505">
        <v>9</v>
      </c>
      <c r="AB505">
        <v>42727</v>
      </c>
      <c r="AC505">
        <v>469997</v>
      </c>
      <c r="AD505">
        <v>0</v>
      </c>
      <c r="AE505">
        <v>1100</v>
      </c>
      <c r="AF505">
        <v>917071</v>
      </c>
      <c r="AG505">
        <v>0</v>
      </c>
      <c r="AH505" t="s">
        <v>1213</v>
      </c>
      <c r="AI505" t="s">
        <v>101</v>
      </c>
    </row>
    <row r="506" spans="1:35" x14ac:dyDescent="0.25">
      <c r="A506">
        <v>21017</v>
      </c>
      <c r="B506" t="s">
        <v>1646</v>
      </c>
      <c r="C506" t="s">
        <v>1170</v>
      </c>
      <c r="D506">
        <v>2008</v>
      </c>
      <c r="E506" t="s">
        <v>1128</v>
      </c>
      <c r="F506" s="8">
        <v>42066</v>
      </c>
      <c r="G506" s="1">
        <v>0.58333333333333337</v>
      </c>
      <c r="H506">
        <v>26934</v>
      </c>
      <c r="I506" s="8">
        <v>42066</v>
      </c>
      <c r="J506" s="1">
        <v>0.75</v>
      </c>
      <c r="K506">
        <v>26934</v>
      </c>
      <c r="L506">
        <v>1</v>
      </c>
      <c r="M506" t="s">
        <v>76</v>
      </c>
      <c r="O506" t="s">
        <v>15</v>
      </c>
      <c r="P506" t="s">
        <v>824</v>
      </c>
      <c r="Q506">
        <v>20213002539</v>
      </c>
      <c r="R506" t="s">
        <v>825</v>
      </c>
      <c r="S506" t="s">
        <v>1611</v>
      </c>
      <c r="T506" t="s">
        <v>3431</v>
      </c>
      <c r="U506">
        <v>3315</v>
      </c>
      <c r="V506" t="s">
        <v>6</v>
      </c>
      <c r="W506" t="s">
        <v>7</v>
      </c>
      <c r="X506">
        <v>3754</v>
      </c>
      <c r="Y506">
        <v>15433427</v>
      </c>
      <c r="Z506" t="s">
        <v>1647</v>
      </c>
      <c r="AA506">
        <v>9</v>
      </c>
      <c r="AB506">
        <v>48471</v>
      </c>
      <c r="AC506">
        <v>101789</v>
      </c>
      <c r="AD506">
        <v>0</v>
      </c>
      <c r="AE506">
        <v>210</v>
      </c>
      <c r="AF506">
        <v>331377</v>
      </c>
      <c r="AG506">
        <v>0</v>
      </c>
      <c r="AH506" t="s">
        <v>1213</v>
      </c>
      <c r="AI506" t="s">
        <v>10</v>
      </c>
    </row>
    <row r="507" spans="1:35" hidden="1" x14ac:dyDescent="0.25">
      <c r="A507">
        <v>21423</v>
      </c>
      <c r="B507" t="s">
        <v>2724</v>
      </c>
      <c r="C507" t="s">
        <v>2130</v>
      </c>
      <c r="D507">
        <v>2015</v>
      </c>
      <c r="E507" t="s">
        <v>1128</v>
      </c>
      <c r="F507" s="8">
        <v>42124</v>
      </c>
      <c r="G507" s="1">
        <v>0.33333333333333331</v>
      </c>
      <c r="H507">
        <v>1250</v>
      </c>
      <c r="I507" s="8">
        <v>42124</v>
      </c>
      <c r="J507" s="1">
        <v>0.45833333333333331</v>
      </c>
      <c r="K507">
        <v>1250</v>
      </c>
      <c r="L507">
        <v>1</v>
      </c>
      <c r="M507" t="s">
        <v>3429</v>
      </c>
      <c r="O507" t="s">
        <v>15</v>
      </c>
      <c r="P507" t="s">
        <v>2383</v>
      </c>
      <c r="Q507">
        <v>30543294760</v>
      </c>
      <c r="R507" t="s">
        <v>2384</v>
      </c>
      <c r="S507" t="s">
        <v>1611</v>
      </c>
      <c r="T507" t="s">
        <v>3428</v>
      </c>
      <c r="U507">
        <v>3315</v>
      </c>
      <c r="V507" t="s">
        <v>6</v>
      </c>
      <c r="W507" t="s">
        <v>7</v>
      </c>
      <c r="X507">
        <v>3754</v>
      </c>
      <c r="Y507">
        <v>422559</v>
      </c>
      <c r="Z507" t="s">
        <v>2385</v>
      </c>
      <c r="AA507">
        <v>9</v>
      </c>
      <c r="AB507">
        <v>42727</v>
      </c>
      <c r="AC507">
        <v>128181</v>
      </c>
      <c r="AD507">
        <v>0</v>
      </c>
      <c r="AE507">
        <v>300</v>
      </c>
      <c r="AF507">
        <v>94133</v>
      </c>
      <c r="AG507">
        <v>0</v>
      </c>
      <c r="AH507" t="s">
        <v>1213</v>
      </c>
      <c r="AI507" t="s">
        <v>101</v>
      </c>
    </row>
    <row r="508" spans="1:35" hidden="1" x14ac:dyDescent="0.25">
      <c r="A508">
        <v>21149</v>
      </c>
      <c r="B508" t="s">
        <v>2734</v>
      </c>
      <c r="C508" t="s">
        <v>2130</v>
      </c>
      <c r="D508">
        <v>2015</v>
      </c>
      <c r="E508" t="s">
        <v>1128</v>
      </c>
      <c r="F508" s="8">
        <v>42082</v>
      </c>
      <c r="G508" s="1">
        <v>0.33333333333333331</v>
      </c>
      <c r="H508">
        <v>1202</v>
      </c>
      <c r="I508" s="8">
        <v>42082</v>
      </c>
      <c r="J508" s="1">
        <v>0.75</v>
      </c>
      <c r="K508">
        <v>1202</v>
      </c>
      <c r="L508">
        <v>1</v>
      </c>
      <c r="M508" t="s">
        <v>2732</v>
      </c>
      <c r="O508" t="s">
        <v>15</v>
      </c>
      <c r="P508" t="s">
        <v>2383</v>
      </c>
      <c r="Q508">
        <v>30543294760</v>
      </c>
      <c r="R508" t="s">
        <v>2384</v>
      </c>
      <c r="S508" t="s">
        <v>1611</v>
      </c>
      <c r="T508" t="s">
        <v>3428</v>
      </c>
      <c r="U508">
        <v>3315</v>
      </c>
      <c r="V508" t="s">
        <v>6</v>
      </c>
      <c r="W508" t="s">
        <v>7</v>
      </c>
      <c r="X508">
        <v>3754</v>
      </c>
      <c r="Y508">
        <v>422559</v>
      </c>
      <c r="Z508" t="s">
        <v>2385</v>
      </c>
      <c r="AA508">
        <v>9</v>
      </c>
      <c r="AB508">
        <v>42727</v>
      </c>
      <c r="AC508">
        <v>469997</v>
      </c>
      <c r="AD508">
        <v>62657</v>
      </c>
      <c r="AE508">
        <v>1100</v>
      </c>
      <c r="AF508">
        <v>932074</v>
      </c>
      <c r="AG508">
        <v>0</v>
      </c>
      <c r="AH508" t="s">
        <v>1213</v>
      </c>
      <c r="AI508" t="s">
        <v>101</v>
      </c>
    </row>
    <row r="509" spans="1:35" hidden="1" x14ac:dyDescent="0.25">
      <c r="A509">
        <v>21639</v>
      </c>
      <c r="B509" t="s">
        <v>3432</v>
      </c>
      <c r="C509" t="s">
        <v>1783</v>
      </c>
      <c r="D509">
        <v>2013</v>
      </c>
      <c r="E509" t="s">
        <v>1128</v>
      </c>
      <c r="F509" s="8">
        <v>42159</v>
      </c>
      <c r="G509" s="1">
        <v>0.33333333333333331</v>
      </c>
      <c r="H509">
        <v>170787</v>
      </c>
      <c r="I509" s="8">
        <v>42160</v>
      </c>
      <c r="J509" s="1">
        <v>0.75</v>
      </c>
      <c r="K509">
        <v>170787</v>
      </c>
      <c r="L509">
        <v>1</v>
      </c>
      <c r="M509" t="s">
        <v>3433</v>
      </c>
      <c r="O509" t="s">
        <v>15</v>
      </c>
      <c r="P509" t="s">
        <v>2093</v>
      </c>
      <c r="Q509">
        <v>20180474022</v>
      </c>
      <c r="R509" t="s">
        <v>2094</v>
      </c>
      <c r="S509" t="s">
        <v>1611</v>
      </c>
      <c r="T509" t="s">
        <v>3428</v>
      </c>
      <c r="U509">
        <v>3315</v>
      </c>
      <c r="V509" t="s">
        <v>6</v>
      </c>
      <c r="W509" t="s">
        <v>7</v>
      </c>
      <c r="X509">
        <v>3754</v>
      </c>
      <c r="Y509">
        <v>421155</v>
      </c>
      <c r="AA509">
        <v>9</v>
      </c>
      <c r="AB509">
        <v>42727</v>
      </c>
      <c r="AC509">
        <v>888722</v>
      </c>
      <c r="AD509">
        <v>0</v>
      </c>
      <c r="AE509">
        <v>2080</v>
      </c>
      <c r="AF509">
        <v>5148740</v>
      </c>
      <c r="AG509">
        <v>158760</v>
      </c>
      <c r="AH509" t="s">
        <v>1213</v>
      </c>
      <c r="AI509" t="s">
        <v>1722</v>
      </c>
    </row>
    <row r="510" spans="1:35" hidden="1" x14ac:dyDescent="0.25">
      <c r="A510">
        <v>21901</v>
      </c>
      <c r="B510" t="s">
        <v>2091</v>
      </c>
      <c r="C510" t="s">
        <v>1783</v>
      </c>
      <c r="D510">
        <v>2015</v>
      </c>
      <c r="E510" t="s">
        <v>1128</v>
      </c>
      <c r="F510" s="8">
        <v>42199</v>
      </c>
      <c r="G510" s="1">
        <v>0.33333333333333331</v>
      </c>
      <c r="H510">
        <v>31788</v>
      </c>
      <c r="I510" s="8">
        <v>42199</v>
      </c>
      <c r="J510" s="1">
        <v>0.72916666666666663</v>
      </c>
      <c r="K510">
        <v>31788</v>
      </c>
      <c r="L510">
        <v>1</v>
      </c>
      <c r="M510" t="s">
        <v>2092</v>
      </c>
      <c r="O510" t="s">
        <v>15</v>
      </c>
      <c r="P510" t="s">
        <v>2093</v>
      </c>
      <c r="Q510">
        <v>20180474022</v>
      </c>
      <c r="R510" t="s">
        <v>2094</v>
      </c>
      <c r="S510" t="s">
        <v>1611</v>
      </c>
      <c r="T510" t="s">
        <v>3428</v>
      </c>
      <c r="U510">
        <v>3315</v>
      </c>
      <c r="V510" t="s">
        <v>6</v>
      </c>
      <c r="W510" t="s">
        <v>7</v>
      </c>
      <c r="X510">
        <v>3754</v>
      </c>
      <c r="Y510">
        <v>421155</v>
      </c>
      <c r="AA510">
        <v>9</v>
      </c>
      <c r="AB510">
        <v>42727</v>
      </c>
      <c r="AC510">
        <v>230726</v>
      </c>
      <c r="AD510">
        <v>0</v>
      </c>
      <c r="AE510">
        <v>540</v>
      </c>
      <c r="AF510">
        <v>944833</v>
      </c>
      <c r="AG510">
        <v>158760</v>
      </c>
      <c r="AH510" t="s">
        <v>1213</v>
      </c>
      <c r="AI510" t="s">
        <v>101</v>
      </c>
    </row>
    <row r="511" spans="1:35" hidden="1" x14ac:dyDescent="0.25">
      <c r="A511">
        <v>21860</v>
      </c>
      <c r="B511" t="s">
        <v>2157</v>
      </c>
      <c r="C511" t="s">
        <v>1783</v>
      </c>
      <c r="D511">
        <v>2015</v>
      </c>
      <c r="E511" t="s">
        <v>1128</v>
      </c>
      <c r="F511" s="8">
        <v>42191</v>
      </c>
      <c r="G511" s="1">
        <v>0.62916666666666665</v>
      </c>
      <c r="H511">
        <v>0</v>
      </c>
      <c r="I511" s="8">
        <v>42192</v>
      </c>
      <c r="J511" s="1">
        <v>0.70833333333333337</v>
      </c>
      <c r="K511">
        <v>0</v>
      </c>
      <c r="L511">
        <v>1</v>
      </c>
      <c r="M511" t="s">
        <v>3434</v>
      </c>
      <c r="O511" t="s">
        <v>15</v>
      </c>
      <c r="P511" t="s">
        <v>2160</v>
      </c>
      <c r="Q511">
        <v>27219826333</v>
      </c>
      <c r="R511" t="s">
        <v>2094</v>
      </c>
      <c r="S511" t="s">
        <v>1611</v>
      </c>
      <c r="T511" t="s">
        <v>3428</v>
      </c>
      <c r="U511">
        <v>3315</v>
      </c>
      <c r="V511" t="s">
        <v>6</v>
      </c>
      <c r="W511" t="s">
        <v>7</v>
      </c>
      <c r="X511">
        <v>3754</v>
      </c>
      <c r="Y511">
        <v>422155</v>
      </c>
      <c r="AA511">
        <v>9</v>
      </c>
      <c r="AB511">
        <v>42727</v>
      </c>
      <c r="AC511">
        <v>333271</v>
      </c>
      <c r="AD511">
        <v>0</v>
      </c>
      <c r="AE511">
        <v>780</v>
      </c>
      <c r="AF511">
        <v>216972</v>
      </c>
      <c r="AG511">
        <v>158760</v>
      </c>
      <c r="AH511" t="s">
        <v>1213</v>
      </c>
      <c r="AI511" t="s">
        <v>101</v>
      </c>
    </row>
    <row r="512" spans="1:35" x14ac:dyDescent="0.25">
      <c r="A512">
        <v>21839</v>
      </c>
      <c r="B512" t="s">
        <v>1622</v>
      </c>
      <c r="C512" t="s">
        <v>1168</v>
      </c>
      <c r="D512">
        <v>2014</v>
      </c>
      <c r="E512" t="s">
        <v>1128</v>
      </c>
      <c r="F512" s="8">
        <v>42187</v>
      </c>
      <c r="G512" s="1">
        <v>0.625</v>
      </c>
      <c r="H512">
        <v>31485</v>
      </c>
      <c r="I512" s="8">
        <v>42187</v>
      </c>
      <c r="J512" s="1">
        <v>0.72916666666666663</v>
      </c>
      <c r="K512">
        <v>31485</v>
      </c>
      <c r="L512">
        <v>1</v>
      </c>
      <c r="M512" t="s">
        <v>21</v>
      </c>
      <c r="O512" t="s">
        <v>15</v>
      </c>
      <c r="P512" t="s">
        <v>1094</v>
      </c>
      <c r="Q512">
        <v>20247239848</v>
      </c>
      <c r="R512" t="s">
        <v>1095</v>
      </c>
      <c r="S512" t="s">
        <v>1611</v>
      </c>
      <c r="T512" t="s">
        <v>3428</v>
      </c>
      <c r="U512">
        <v>3315</v>
      </c>
      <c r="V512" t="s">
        <v>6</v>
      </c>
      <c r="W512" t="s">
        <v>7</v>
      </c>
      <c r="X512">
        <v>3754</v>
      </c>
      <c r="Y512">
        <v>423315</v>
      </c>
      <c r="Z512" t="s">
        <v>1623</v>
      </c>
      <c r="AA512">
        <v>9</v>
      </c>
      <c r="AB512">
        <v>42727</v>
      </c>
      <c r="AC512">
        <v>123908</v>
      </c>
      <c r="AD512">
        <v>0</v>
      </c>
      <c r="AE512">
        <v>290</v>
      </c>
      <c r="AF512">
        <v>433064</v>
      </c>
      <c r="AG512">
        <v>0</v>
      </c>
      <c r="AH512" t="s">
        <v>1213</v>
      </c>
      <c r="AI512" t="s">
        <v>10</v>
      </c>
    </row>
    <row r="513" spans="1:35" hidden="1" x14ac:dyDescent="0.25">
      <c r="A513">
        <v>21328</v>
      </c>
      <c r="B513" t="s">
        <v>1937</v>
      </c>
      <c r="C513" t="s">
        <v>1938</v>
      </c>
      <c r="D513">
        <v>2012</v>
      </c>
      <c r="E513" t="s">
        <v>1128</v>
      </c>
      <c r="F513" s="8">
        <v>42114</v>
      </c>
      <c r="G513" s="1">
        <v>0.34375</v>
      </c>
      <c r="H513">
        <v>418811</v>
      </c>
      <c r="I513" s="8">
        <v>42115</v>
      </c>
      <c r="J513" s="1">
        <v>0.75</v>
      </c>
      <c r="K513">
        <v>418811</v>
      </c>
      <c r="L513">
        <v>1</v>
      </c>
      <c r="M513" t="s">
        <v>2578</v>
      </c>
      <c r="O513" t="s">
        <v>15</v>
      </c>
      <c r="P513" t="s">
        <v>1939</v>
      </c>
      <c r="Q513">
        <v>20077063111</v>
      </c>
      <c r="R513" t="s">
        <v>1940</v>
      </c>
      <c r="S513" t="s">
        <v>1611</v>
      </c>
      <c r="T513" t="s">
        <v>3428</v>
      </c>
      <c r="U513">
        <v>3315</v>
      </c>
      <c r="V513" t="s">
        <v>6</v>
      </c>
      <c r="W513" t="s">
        <v>7</v>
      </c>
      <c r="X513">
        <v>3754</v>
      </c>
      <c r="Y513">
        <v>454303</v>
      </c>
      <c r="AA513">
        <v>9</v>
      </c>
      <c r="AB513">
        <v>42727</v>
      </c>
      <c r="AC513">
        <v>350361</v>
      </c>
      <c r="AD513">
        <v>0</v>
      </c>
      <c r="AE513">
        <v>820</v>
      </c>
      <c r="AF513">
        <v>888548</v>
      </c>
      <c r="AG513">
        <v>158760</v>
      </c>
      <c r="AH513" t="s">
        <v>1213</v>
      </c>
      <c r="AI513" t="s">
        <v>101</v>
      </c>
    </row>
    <row r="514" spans="1:35" hidden="1" x14ac:dyDescent="0.25">
      <c r="A514">
        <v>21239</v>
      </c>
      <c r="B514" t="s">
        <v>2658</v>
      </c>
      <c r="C514">
        <v>1720</v>
      </c>
      <c r="D514">
        <v>2013</v>
      </c>
      <c r="E514" t="s">
        <v>1128</v>
      </c>
      <c r="F514" s="8">
        <v>42101</v>
      </c>
      <c r="G514" s="1">
        <v>0.41666666666666669</v>
      </c>
      <c r="H514">
        <v>47865</v>
      </c>
      <c r="I514" s="8">
        <v>42101</v>
      </c>
      <c r="J514" s="1">
        <v>0.36458333333333331</v>
      </c>
      <c r="K514">
        <v>47865</v>
      </c>
      <c r="L514">
        <v>1</v>
      </c>
      <c r="M514" t="s">
        <v>2659</v>
      </c>
      <c r="O514" t="s">
        <v>15</v>
      </c>
      <c r="P514" t="s">
        <v>140</v>
      </c>
      <c r="Q514">
        <v>30679693049</v>
      </c>
      <c r="R514" t="s">
        <v>141</v>
      </c>
      <c r="S514" t="s">
        <v>1611</v>
      </c>
      <c r="T514" t="s">
        <v>3428</v>
      </c>
      <c r="U514">
        <v>3315</v>
      </c>
      <c r="V514" t="s">
        <v>6</v>
      </c>
      <c r="W514" t="s">
        <v>7</v>
      </c>
      <c r="X514">
        <v>3754</v>
      </c>
      <c r="Y514">
        <v>15467047</v>
      </c>
      <c r="AA514">
        <v>9</v>
      </c>
      <c r="AB514">
        <v>42727</v>
      </c>
      <c r="AC514">
        <v>175181</v>
      </c>
      <c r="AD514">
        <v>0</v>
      </c>
      <c r="AE514">
        <v>410</v>
      </c>
      <c r="AF514">
        <v>2928975</v>
      </c>
      <c r="AG514">
        <v>108252</v>
      </c>
      <c r="AH514" t="s">
        <v>1213</v>
      </c>
      <c r="AI514" t="s">
        <v>101</v>
      </c>
    </row>
    <row r="515" spans="1:35" hidden="1" x14ac:dyDescent="0.25">
      <c r="A515">
        <v>21199</v>
      </c>
      <c r="B515" t="s">
        <v>1757</v>
      </c>
      <c r="C515" t="s">
        <v>1758</v>
      </c>
      <c r="D515">
        <v>2014</v>
      </c>
      <c r="E515" t="s">
        <v>1128</v>
      </c>
      <c r="F515" s="8">
        <v>42093</v>
      </c>
      <c r="G515" s="1">
        <v>0.35416666666666669</v>
      </c>
      <c r="H515">
        <v>19174</v>
      </c>
      <c r="I515" s="8">
        <v>42093</v>
      </c>
      <c r="J515" s="1">
        <v>0.48888888888888887</v>
      </c>
      <c r="K515">
        <v>19174</v>
      </c>
      <c r="L515">
        <v>1</v>
      </c>
      <c r="M515" t="s">
        <v>76</v>
      </c>
      <c r="O515" t="s">
        <v>2</v>
      </c>
      <c r="P515" t="s">
        <v>1760</v>
      </c>
      <c r="Q515">
        <v>23289819509</v>
      </c>
      <c r="R515" t="s">
        <v>1761</v>
      </c>
      <c r="S515" t="s">
        <v>1611</v>
      </c>
      <c r="T515" t="s">
        <v>3428</v>
      </c>
      <c r="U515">
        <v>3315</v>
      </c>
      <c r="V515" t="s">
        <v>6</v>
      </c>
      <c r="W515" t="s">
        <v>7</v>
      </c>
      <c r="X515">
        <v>3754</v>
      </c>
      <c r="Y515">
        <v>15436497</v>
      </c>
      <c r="AA515">
        <v>9</v>
      </c>
      <c r="AB515">
        <v>42727</v>
      </c>
      <c r="AC515">
        <v>106818</v>
      </c>
      <c r="AD515">
        <v>0</v>
      </c>
      <c r="AE515">
        <v>250</v>
      </c>
      <c r="AF515">
        <v>215234</v>
      </c>
      <c r="AG515">
        <v>141456</v>
      </c>
      <c r="AH515" t="s">
        <v>1213</v>
      </c>
      <c r="AI515" t="s">
        <v>1722</v>
      </c>
    </row>
    <row r="516" spans="1:35" hidden="1" x14ac:dyDescent="0.25">
      <c r="A516">
        <v>21421</v>
      </c>
      <c r="B516" t="s">
        <v>2731</v>
      </c>
      <c r="C516" t="s">
        <v>2130</v>
      </c>
      <c r="D516">
        <v>2015</v>
      </c>
      <c r="E516" t="s">
        <v>1128</v>
      </c>
      <c r="F516" s="8">
        <v>42124</v>
      </c>
      <c r="G516" s="1">
        <v>0.33333333333333331</v>
      </c>
      <c r="H516">
        <v>1250</v>
      </c>
      <c r="I516" s="8">
        <v>42124</v>
      </c>
      <c r="J516" s="1">
        <v>0.45833333333333331</v>
      </c>
      <c r="K516">
        <v>1250</v>
      </c>
      <c r="L516">
        <v>1</v>
      </c>
      <c r="M516" t="s">
        <v>3429</v>
      </c>
      <c r="O516" t="s">
        <v>15</v>
      </c>
      <c r="P516" t="s">
        <v>2383</v>
      </c>
      <c r="Q516">
        <v>30543294760</v>
      </c>
      <c r="R516" t="s">
        <v>2384</v>
      </c>
      <c r="S516" t="s">
        <v>1611</v>
      </c>
      <c r="T516" t="s">
        <v>3428</v>
      </c>
      <c r="U516">
        <v>3315</v>
      </c>
      <c r="V516" t="s">
        <v>6</v>
      </c>
      <c r="W516" t="s">
        <v>7</v>
      </c>
      <c r="X516">
        <v>3754</v>
      </c>
      <c r="Y516">
        <v>422559</v>
      </c>
      <c r="Z516" t="s">
        <v>2385</v>
      </c>
      <c r="AA516">
        <v>9</v>
      </c>
      <c r="AB516">
        <v>42727</v>
      </c>
      <c r="AC516">
        <v>128181</v>
      </c>
      <c r="AD516">
        <v>0</v>
      </c>
      <c r="AE516">
        <v>300</v>
      </c>
      <c r="AF516">
        <v>94133</v>
      </c>
      <c r="AG516">
        <v>0</v>
      </c>
      <c r="AH516" t="s">
        <v>1213</v>
      </c>
      <c r="AI516" t="s">
        <v>101</v>
      </c>
    </row>
    <row r="517" spans="1:35" hidden="1" x14ac:dyDescent="0.25">
      <c r="A517">
        <v>21161</v>
      </c>
      <c r="B517" t="s">
        <v>2724</v>
      </c>
      <c r="C517" t="s">
        <v>2130</v>
      </c>
      <c r="D517">
        <v>2015</v>
      </c>
      <c r="E517" t="s">
        <v>1128</v>
      </c>
      <c r="F517" s="8">
        <v>42083</v>
      </c>
      <c r="G517" s="1">
        <v>0.33333333333333331</v>
      </c>
      <c r="H517">
        <v>1250</v>
      </c>
      <c r="I517" s="8">
        <v>42083</v>
      </c>
      <c r="J517" s="1">
        <v>0.75</v>
      </c>
      <c r="K517">
        <v>1250</v>
      </c>
      <c r="L517">
        <v>1</v>
      </c>
      <c r="M517" t="s">
        <v>2725</v>
      </c>
      <c r="O517" t="s">
        <v>15</v>
      </c>
      <c r="P517" t="s">
        <v>2383</v>
      </c>
      <c r="Q517">
        <v>30543294760</v>
      </c>
      <c r="R517" t="s">
        <v>2384</v>
      </c>
      <c r="S517" t="s">
        <v>1611</v>
      </c>
      <c r="T517" t="s">
        <v>3428</v>
      </c>
      <c r="U517">
        <v>3315</v>
      </c>
      <c r="V517" t="s">
        <v>6</v>
      </c>
      <c r="W517" t="s">
        <v>7</v>
      </c>
      <c r="X517">
        <v>3754</v>
      </c>
      <c r="Y517">
        <v>422559</v>
      </c>
      <c r="Z517" t="s">
        <v>2385</v>
      </c>
      <c r="AA517">
        <v>9</v>
      </c>
      <c r="AB517">
        <v>42727</v>
      </c>
      <c r="AC517">
        <v>469997</v>
      </c>
      <c r="AD517">
        <v>0</v>
      </c>
      <c r="AE517">
        <v>1100</v>
      </c>
      <c r="AF517">
        <v>868443</v>
      </c>
      <c r="AG517">
        <v>0</v>
      </c>
      <c r="AH517" t="s">
        <v>1213</v>
      </c>
      <c r="AI517" t="s">
        <v>101</v>
      </c>
    </row>
    <row r="518" spans="1:35" hidden="1" x14ac:dyDescent="0.25">
      <c r="A518">
        <v>21918</v>
      </c>
      <c r="B518" t="s">
        <v>3435</v>
      </c>
      <c r="C518" t="s">
        <v>3436</v>
      </c>
      <c r="D518">
        <v>2014</v>
      </c>
      <c r="E518" t="s">
        <v>1128</v>
      </c>
      <c r="F518" s="8">
        <v>42200</v>
      </c>
      <c r="G518" s="1">
        <v>0.35416666666666669</v>
      </c>
      <c r="H518">
        <v>9893</v>
      </c>
      <c r="I518" s="8">
        <v>42200</v>
      </c>
      <c r="J518" s="1">
        <v>0.54166666666666663</v>
      </c>
      <c r="K518">
        <v>9893</v>
      </c>
      <c r="L518">
        <v>1</v>
      </c>
      <c r="M518" t="s">
        <v>76</v>
      </c>
      <c r="O518" t="s">
        <v>15</v>
      </c>
      <c r="P518" t="s">
        <v>3437</v>
      </c>
      <c r="Q518">
        <v>20258745680</v>
      </c>
      <c r="R518" t="s">
        <v>3438</v>
      </c>
      <c r="S518" t="s">
        <v>1611</v>
      </c>
      <c r="T518" t="s">
        <v>3431</v>
      </c>
      <c r="U518">
        <v>3315</v>
      </c>
      <c r="V518" t="s">
        <v>6</v>
      </c>
      <c r="W518" t="s">
        <v>7</v>
      </c>
      <c r="X518">
        <v>3754</v>
      </c>
      <c r="Y518">
        <v>15438421</v>
      </c>
      <c r="AA518">
        <v>9</v>
      </c>
      <c r="AB518">
        <v>42727</v>
      </c>
      <c r="AC518">
        <v>115363</v>
      </c>
      <c r="AD518">
        <v>0</v>
      </c>
      <c r="AE518">
        <v>270</v>
      </c>
      <c r="AF518">
        <v>435594</v>
      </c>
      <c r="AG518">
        <v>0</v>
      </c>
      <c r="AH518" t="s">
        <v>1213</v>
      </c>
      <c r="AI518" t="s">
        <v>1722</v>
      </c>
    </row>
    <row r="519" spans="1:35" x14ac:dyDescent="0.25">
      <c r="A519">
        <v>21456</v>
      </c>
      <c r="B519" t="s">
        <v>1626</v>
      </c>
      <c r="C519" t="s">
        <v>1160</v>
      </c>
      <c r="D519">
        <v>2015</v>
      </c>
      <c r="E519" t="s">
        <v>1128</v>
      </c>
      <c r="F519" s="8">
        <v>42131</v>
      </c>
      <c r="G519" s="1">
        <v>0.33333333333333331</v>
      </c>
      <c r="H519">
        <v>49810</v>
      </c>
      <c r="I519" s="8">
        <v>42131</v>
      </c>
      <c r="J519" s="1">
        <v>0.70833333333333337</v>
      </c>
      <c r="K519">
        <v>49810</v>
      </c>
      <c r="L519">
        <v>1</v>
      </c>
      <c r="M519" t="s">
        <v>1006</v>
      </c>
      <c r="O519" t="s">
        <v>2</v>
      </c>
      <c r="P519" t="s">
        <v>1007</v>
      </c>
      <c r="Q519">
        <v>18865320</v>
      </c>
      <c r="R519" t="s">
        <v>1008</v>
      </c>
      <c r="S519" t="s">
        <v>1627</v>
      </c>
      <c r="T519" t="s">
        <v>3439</v>
      </c>
      <c r="U519">
        <v>3316</v>
      </c>
      <c r="V519" t="s">
        <v>6</v>
      </c>
      <c r="W519" t="s">
        <v>7</v>
      </c>
      <c r="X519">
        <v>376</v>
      </c>
      <c r="Y519">
        <v>4497019</v>
      </c>
      <c r="AA519">
        <v>9</v>
      </c>
      <c r="AB519">
        <v>42727</v>
      </c>
      <c r="AC519">
        <v>93999</v>
      </c>
      <c r="AD519">
        <v>0</v>
      </c>
      <c r="AE519">
        <v>220</v>
      </c>
      <c r="AF519">
        <v>275161</v>
      </c>
      <c r="AG519">
        <v>0</v>
      </c>
      <c r="AH519" t="s">
        <v>1213</v>
      </c>
      <c r="AI519" t="s">
        <v>10</v>
      </c>
    </row>
    <row r="520" spans="1:35" x14ac:dyDescent="0.25">
      <c r="A520">
        <v>21099</v>
      </c>
      <c r="B520" t="s">
        <v>1643</v>
      </c>
      <c r="C520" t="s">
        <v>1159</v>
      </c>
      <c r="D520">
        <v>2013</v>
      </c>
      <c r="E520" t="s">
        <v>1128</v>
      </c>
      <c r="F520" s="8">
        <v>42075</v>
      </c>
      <c r="G520" s="1">
        <v>0.625</v>
      </c>
      <c r="H520">
        <v>51899</v>
      </c>
      <c r="I520" s="8">
        <v>42075</v>
      </c>
      <c r="J520" s="1">
        <v>0.64583333333333337</v>
      </c>
      <c r="K520">
        <v>51899</v>
      </c>
      <c r="L520">
        <v>1</v>
      </c>
      <c r="M520" t="s">
        <v>441</v>
      </c>
      <c r="O520" t="s">
        <v>15</v>
      </c>
      <c r="P520" t="s">
        <v>442</v>
      </c>
      <c r="Q520">
        <v>20130217584</v>
      </c>
      <c r="R520" t="s">
        <v>443</v>
      </c>
      <c r="S520" t="s">
        <v>1644</v>
      </c>
      <c r="T520" t="s">
        <v>3440</v>
      </c>
      <c r="U520">
        <v>3322</v>
      </c>
      <c r="V520" t="s">
        <v>6</v>
      </c>
      <c r="W520" t="s">
        <v>7</v>
      </c>
      <c r="X520">
        <v>376</v>
      </c>
      <c r="Y520">
        <v>4497247</v>
      </c>
      <c r="AA520">
        <v>9</v>
      </c>
      <c r="AB520">
        <v>42727</v>
      </c>
      <c r="AC520">
        <v>51272</v>
      </c>
      <c r="AD520">
        <v>0</v>
      </c>
      <c r="AE520">
        <v>120</v>
      </c>
      <c r="AF520">
        <v>295366</v>
      </c>
      <c r="AG520">
        <v>0</v>
      </c>
      <c r="AH520" t="s">
        <v>1213</v>
      </c>
      <c r="AI520" t="s">
        <v>10</v>
      </c>
    </row>
    <row r="521" spans="1:35" x14ac:dyDescent="0.25">
      <c r="A521">
        <v>22004</v>
      </c>
      <c r="B521" t="s">
        <v>1519</v>
      </c>
      <c r="C521" t="s">
        <v>1147</v>
      </c>
      <c r="D521">
        <v>2014</v>
      </c>
      <c r="E521" t="s">
        <v>1128</v>
      </c>
      <c r="F521" s="8">
        <v>42215</v>
      </c>
      <c r="G521" s="1">
        <v>0.36458333333333331</v>
      </c>
      <c r="H521">
        <v>23064</v>
      </c>
      <c r="I521" s="8">
        <v>42215</v>
      </c>
      <c r="J521" s="1">
        <v>0.625</v>
      </c>
      <c r="K521">
        <v>23064</v>
      </c>
      <c r="L521">
        <v>1</v>
      </c>
      <c r="M521" t="s">
        <v>48</v>
      </c>
      <c r="O521" t="s">
        <v>15</v>
      </c>
      <c r="P521" t="s">
        <v>530</v>
      </c>
      <c r="Q521">
        <v>30519177958</v>
      </c>
      <c r="R521" t="s">
        <v>1520</v>
      </c>
      <c r="S521" t="s">
        <v>1521</v>
      </c>
      <c r="T521" t="s">
        <v>3441</v>
      </c>
      <c r="U521">
        <v>3324</v>
      </c>
      <c r="V521" t="s">
        <v>6</v>
      </c>
      <c r="W521" t="s">
        <v>7</v>
      </c>
      <c r="X521">
        <v>376</v>
      </c>
      <c r="Y521">
        <v>4498001</v>
      </c>
      <c r="AA521">
        <v>9</v>
      </c>
      <c r="AB521">
        <v>48471</v>
      </c>
      <c r="AC521">
        <v>106636</v>
      </c>
      <c r="AD521">
        <v>0</v>
      </c>
      <c r="AE521">
        <v>220</v>
      </c>
      <c r="AF521">
        <v>239047</v>
      </c>
      <c r="AG521">
        <v>0</v>
      </c>
      <c r="AH521" t="s">
        <v>1213</v>
      </c>
      <c r="AI521" t="s">
        <v>10</v>
      </c>
    </row>
    <row r="522" spans="1:35" hidden="1" x14ac:dyDescent="0.25">
      <c r="A522">
        <v>21029</v>
      </c>
      <c r="B522" t="s">
        <v>2800</v>
      </c>
      <c r="C522" t="s">
        <v>1758</v>
      </c>
      <c r="D522">
        <v>2013</v>
      </c>
      <c r="E522" t="s">
        <v>1128</v>
      </c>
      <c r="F522" s="8">
        <v>42068</v>
      </c>
      <c r="G522" s="1">
        <v>0.33333333333333331</v>
      </c>
      <c r="H522">
        <v>40797</v>
      </c>
      <c r="I522" s="8">
        <v>42068</v>
      </c>
      <c r="J522" s="1">
        <v>0.45833333333333331</v>
      </c>
      <c r="K522">
        <v>40797</v>
      </c>
      <c r="L522">
        <v>1</v>
      </c>
      <c r="M522" t="s">
        <v>2655</v>
      </c>
      <c r="O522" t="s">
        <v>15</v>
      </c>
      <c r="P522" t="s">
        <v>2801</v>
      </c>
      <c r="Q522">
        <v>30707258442</v>
      </c>
      <c r="R522" t="s">
        <v>2802</v>
      </c>
      <c r="S522" t="s">
        <v>1521</v>
      </c>
      <c r="T522" t="s">
        <v>3441</v>
      </c>
      <c r="U522">
        <v>3324</v>
      </c>
      <c r="V522" t="s">
        <v>6</v>
      </c>
      <c r="W522" t="s">
        <v>7</v>
      </c>
      <c r="X522">
        <v>376</v>
      </c>
      <c r="Y522">
        <v>4498234</v>
      </c>
      <c r="AA522">
        <v>9</v>
      </c>
      <c r="AB522">
        <v>42727</v>
      </c>
      <c r="AC522">
        <v>85454</v>
      </c>
      <c r="AD522">
        <v>0</v>
      </c>
      <c r="AE522">
        <v>200</v>
      </c>
      <c r="AF522">
        <v>384446</v>
      </c>
      <c r="AG522">
        <v>0</v>
      </c>
      <c r="AH522" t="s">
        <v>1213</v>
      </c>
      <c r="AI522" t="s">
        <v>1722</v>
      </c>
    </row>
    <row r="523" spans="1:35" hidden="1" x14ac:dyDescent="0.25">
      <c r="A523">
        <v>21742</v>
      </c>
      <c r="B523" t="s">
        <v>2254</v>
      </c>
      <c r="C523" t="s">
        <v>1859</v>
      </c>
      <c r="D523">
        <v>2014</v>
      </c>
      <c r="E523" t="s">
        <v>1128</v>
      </c>
      <c r="F523" s="8">
        <v>42174</v>
      </c>
      <c r="G523" s="1">
        <v>0.35416666666666669</v>
      </c>
      <c r="H523">
        <v>20600</v>
      </c>
      <c r="I523" s="8">
        <v>42174</v>
      </c>
      <c r="J523" s="1">
        <v>0.72916666666666663</v>
      </c>
      <c r="K523">
        <v>20600</v>
      </c>
      <c r="L523">
        <v>1</v>
      </c>
      <c r="M523" t="s">
        <v>3442</v>
      </c>
      <c r="N523" t="s">
        <v>3443</v>
      </c>
      <c r="O523" t="s">
        <v>3444</v>
      </c>
      <c r="P523" t="s">
        <v>2258</v>
      </c>
      <c r="Q523">
        <v>33538364679</v>
      </c>
      <c r="R523" t="s">
        <v>2259</v>
      </c>
      <c r="S523" t="s">
        <v>3445</v>
      </c>
      <c r="T523" t="s">
        <v>3446</v>
      </c>
      <c r="U523">
        <v>3326</v>
      </c>
      <c r="V523" t="s">
        <v>6</v>
      </c>
      <c r="W523" t="s">
        <v>7</v>
      </c>
      <c r="X523">
        <v>3743</v>
      </c>
      <c r="Y523">
        <v>488675</v>
      </c>
      <c r="AA523">
        <v>9</v>
      </c>
      <c r="AB523">
        <v>42727</v>
      </c>
      <c r="AC523">
        <v>140999</v>
      </c>
      <c r="AD523">
        <v>0</v>
      </c>
      <c r="AE523">
        <v>330</v>
      </c>
      <c r="AF523">
        <v>126944</v>
      </c>
      <c r="AG523">
        <v>0</v>
      </c>
      <c r="AH523" t="s">
        <v>1213</v>
      </c>
      <c r="AI523" t="s">
        <v>101</v>
      </c>
    </row>
    <row r="524" spans="1:35" hidden="1" x14ac:dyDescent="0.25">
      <c r="A524">
        <v>21763</v>
      </c>
      <c r="B524" t="s">
        <v>3447</v>
      </c>
      <c r="C524" t="s">
        <v>1837</v>
      </c>
      <c r="D524">
        <v>2014</v>
      </c>
      <c r="E524" t="s">
        <v>1128</v>
      </c>
      <c r="F524" s="8">
        <v>42178</v>
      </c>
      <c r="G524" s="1">
        <v>0.58333333333333337</v>
      </c>
      <c r="H524">
        <v>2120</v>
      </c>
      <c r="I524" s="8">
        <v>42178</v>
      </c>
      <c r="J524" s="1">
        <v>0.75</v>
      </c>
      <c r="K524">
        <v>2120</v>
      </c>
      <c r="L524">
        <v>1</v>
      </c>
      <c r="M524" t="s">
        <v>3448</v>
      </c>
      <c r="O524" t="s">
        <v>15</v>
      </c>
      <c r="P524" t="s">
        <v>3449</v>
      </c>
      <c r="Q524">
        <v>30672523105</v>
      </c>
      <c r="R524" t="s">
        <v>3450</v>
      </c>
      <c r="S524" t="s">
        <v>3451</v>
      </c>
      <c r="T524" t="s">
        <v>3452</v>
      </c>
      <c r="U524">
        <v>3328</v>
      </c>
      <c r="V524" t="s">
        <v>6</v>
      </c>
      <c r="W524" t="s">
        <v>7</v>
      </c>
      <c r="X524">
        <v>3743</v>
      </c>
      <c r="Y524">
        <v>15470956</v>
      </c>
      <c r="Z524" t="s">
        <v>3453</v>
      </c>
      <c r="AA524">
        <v>9</v>
      </c>
      <c r="AB524">
        <v>42727</v>
      </c>
      <c r="AC524">
        <v>42727</v>
      </c>
      <c r="AD524">
        <v>0</v>
      </c>
      <c r="AE524">
        <v>100</v>
      </c>
      <c r="AF524">
        <v>0</v>
      </c>
      <c r="AG524">
        <v>0</v>
      </c>
      <c r="AH524" t="s">
        <v>1213</v>
      </c>
      <c r="AI524" t="s">
        <v>1841</v>
      </c>
    </row>
    <row r="525" spans="1:35" hidden="1" x14ac:dyDescent="0.25">
      <c r="A525">
        <v>21434</v>
      </c>
      <c r="B525" t="s">
        <v>1836</v>
      </c>
      <c r="C525" t="s">
        <v>1837</v>
      </c>
      <c r="D525">
        <v>2015</v>
      </c>
      <c r="E525" t="s">
        <v>1128</v>
      </c>
      <c r="F525" s="8">
        <v>42129</v>
      </c>
      <c r="G525" s="1">
        <v>0.33333333333333331</v>
      </c>
      <c r="H525">
        <v>76940</v>
      </c>
      <c r="I525" s="8">
        <v>42129</v>
      </c>
      <c r="J525" s="1">
        <v>0.70833333333333337</v>
      </c>
      <c r="K525">
        <v>76940</v>
      </c>
      <c r="L525">
        <v>1</v>
      </c>
      <c r="M525" t="s">
        <v>2529</v>
      </c>
      <c r="O525" t="s">
        <v>15</v>
      </c>
      <c r="P525" t="s">
        <v>1838</v>
      </c>
      <c r="Q525">
        <v>20924372371</v>
      </c>
      <c r="R525" t="s">
        <v>1839</v>
      </c>
      <c r="S525" t="s">
        <v>3451</v>
      </c>
      <c r="T525" t="s">
        <v>3452</v>
      </c>
      <c r="U525">
        <v>3328</v>
      </c>
      <c r="V525" t="s">
        <v>6</v>
      </c>
      <c r="W525" t="s">
        <v>7</v>
      </c>
      <c r="X525">
        <v>3743</v>
      </c>
      <c r="Y525">
        <v>461032</v>
      </c>
      <c r="AA525">
        <v>9</v>
      </c>
      <c r="AB525">
        <v>42727</v>
      </c>
      <c r="AC525">
        <v>239271</v>
      </c>
      <c r="AD525">
        <v>0</v>
      </c>
      <c r="AE525">
        <v>560</v>
      </c>
      <c r="AF525">
        <v>147900</v>
      </c>
      <c r="AG525">
        <v>67473</v>
      </c>
      <c r="AH525" t="s">
        <v>1213</v>
      </c>
      <c r="AI525" t="s">
        <v>1841</v>
      </c>
    </row>
    <row r="526" spans="1:35" hidden="1" x14ac:dyDescent="0.25">
      <c r="A526">
        <v>21273</v>
      </c>
      <c r="B526" t="s">
        <v>2634</v>
      </c>
      <c r="C526" t="s">
        <v>2635</v>
      </c>
      <c r="D526">
        <v>2014</v>
      </c>
      <c r="E526" t="s">
        <v>1128</v>
      </c>
      <c r="F526" s="8">
        <v>42104</v>
      </c>
      <c r="G526" s="1">
        <v>0.33333333333333331</v>
      </c>
      <c r="H526">
        <v>10456</v>
      </c>
      <c r="I526" s="8">
        <v>42104</v>
      </c>
      <c r="J526" s="1">
        <v>0.36805555555555558</v>
      </c>
      <c r="K526">
        <v>10456</v>
      </c>
      <c r="L526">
        <v>1</v>
      </c>
      <c r="M526" t="s">
        <v>76</v>
      </c>
      <c r="O526" t="s">
        <v>2</v>
      </c>
      <c r="P526" t="s">
        <v>2636</v>
      </c>
      <c r="Q526">
        <v>27328508988</v>
      </c>
      <c r="R526" t="s">
        <v>2637</v>
      </c>
      <c r="S526" t="s">
        <v>3451</v>
      </c>
      <c r="T526" t="s">
        <v>3452</v>
      </c>
      <c r="U526">
        <v>3328</v>
      </c>
      <c r="V526" t="s">
        <v>6</v>
      </c>
      <c r="W526" t="s">
        <v>7</v>
      </c>
      <c r="X526">
        <v>3743</v>
      </c>
      <c r="Y526">
        <v>15457358</v>
      </c>
      <c r="Z526" t="s">
        <v>1455</v>
      </c>
      <c r="AA526">
        <v>9</v>
      </c>
      <c r="AB526">
        <v>42727</v>
      </c>
      <c r="AC526">
        <v>85454</v>
      </c>
      <c r="AD526">
        <v>0</v>
      </c>
      <c r="AE526">
        <v>200</v>
      </c>
      <c r="AF526">
        <v>215234</v>
      </c>
      <c r="AG526">
        <v>141456</v>
      </c>
      <c r="AH526" t="s">
        <v>1213</v>
      </c>
      <c r="AI526" t="s">
        <v>1722</v>
      </c>
    </row>
    <row r="527" spans="1:35" hidden="1" x14ac:dyDescent="0.25">
      <c r="A527">
        <v>21160</v>
      </c>
      <c r="B527" t="s">
        <v>1836</v>
      </c>
      <c r="C527" t="s">
        <v>1837</v>
      </c>
      <c r="D527">
        <v>2015</v>
      </c>
      <c r="E527" t="s">
        <v>1128</v>
      </c>
      <c r="F527" s="8">
        <v>42083</v>
      </c>
      <c r="G527" s="1">
        <v>0.33333333333333331</v>
      </c>
      <c r="H527">
        <v>76940</v>
      </c>
      <c r="I527" s="8">
        <v>42083</v>
      </c>
      <c r="J527" s="1">
        <v>0.45833333333333331</v>
      </c>
      <c r="K527">
        <v>76940</v>
      </c>
      <c r="L527">
        <v>1</v>
      </c>
      <c r="M527" t="s">
        <v>76</v>
      </c>
      <c r="O527" t="s">
        <v>15</v>
      </c>
      <c r="P527" t="s">
        <v>1838</v>
      </c>
      <c r="Q527">
        <v>20924372371</v>
      </c>
      <c r="R527" t="s">
        <v>1839</v>
      </c>
      <c r="S527" t="s">
        <v>3451</v>
      </c>
      <c r="T527" t="s">
        <v>3452</v>
      </c>
      <c r="U527">
        <v>3328</v>
      </c>
      <c r="V527" t="s">
        <v>6</v>
      </c>
      <c r="W527" t="s">
        <v>7</v>
      </c>
      <c r="X527">
        <v>3743</v>
      </c>
      <c r="Y527">
        <v>461032</v>
      </c>
      <c r="AA527">
        <v>9</v>
      </c>
      <c r="AB527">
        <v>42727</v>
      </c>
      <c r="AC527">
        <v>132454</v>
      </c>
      <c r="AD527">
        <v>0</v>
      </c>
      <c r="AE527">
        <v>310</v>
      </c>
      <c r="AF527">
        <v>154757</v>
      </c>
      <c r="AG527">
        <v>67473</v>
      </c>
      <c r="AH527" t="s">
        <v>1213</v>
      </c>
      <c r="AI527" t="s">
        <v>1841</v>
      </c>
    </row>
    <row r="528" spans="1:35" hidden="1" x14ac:dyDescent="0.25">
      <c r="A528">
        <v>21171</v>
      </c>
      <c r="B528" t="s">
        <v>3454</v>
      </c>
      <c r="C528" t="s">
        <v>1859</v>
      </c>
      <c r="D528">
        <v>2013</v>
      </c>
      <c r="E528" t="s">
        <v>1128</v>
      </c>
      <c r="F528" s="8">
        <v>42088</v>
      </c>
      <c r="G528" s="1">
        <v>0.5</v>
      </c>
      <c r="H528">
        <v>8310</v>
      </c>
      <c r="I528" s="8">
        <v>42088</v>
      </c>
      <c r="J528" s="1">
        <v>0.51250000000000007</v>
      </c>
      <c r="K528">
        <v>8310</v>
      </c>
      <c r="L528">
        <v>1</v>
      </c>
      <c r="M528" t="s">
        <v>3455</v>
      </c>
      <c r="O528" t="s">
        <v>2</v>
      </c>
      <c r="P528" t="s">
        <v>3456</v>
      </c>
      <c r="Q528">
        <v>24573612</v>
      </c>
      <c r="R528" t="s">
        <v>3457</v>
      </c>
      <c r="S528" t="s">
        <v>3451</v>
      </c>
      <c r="T528" t="s">
        <v>3452</v>
      </c>
      <c r="U528">
        <v>3328</v>
      </c>
      <c r="V528" t="s">
        <v>6</v>
      </c>
      <c r="W528" t="s">
        <v>7</v>
      </c>
      <c r="X528">
        <v>3743</v>
      </c>
      <c r="Y528">
        <v>15668910</v>
      </c>
      <c r="AA528">
        <v>9</v>
      </c>
      <c r="AB528">
        <v>42727</v>
      </c>
      <c r="AC528">
        <v>0</v>
      </c>
      <c r="AD528">
        <v>0</v>
      </c>
      <c r="AE528">
        <v>0</v>
      </c>
      <c r="AF528">
        <v>0</v>
      </c>
      <c r="AG528">
        <v>0</v>
      </c>
      <c r="AH528" t="s">
        <v>1213</v>
      </c>
      <c r="AI528" t="s">
        <v>101</v>
      </c>
    </row>
    <row r="529" spans="1:35" hidden="1" x14ac:dyDescent="0.25">
      <c r="A529">
        <v>21892</v>
      </c>
      <c r="B529" t="s">
        <v>1836</v>
      </c>
      <c r="C529" t="s">
        <v>1837</v>
      </c>
      <c r="D529">
        <v>2015</v>
      </c>
      <c r="E529" t="s">
        <v>1128</v>
      </c>
      <c r="F529" s="8">
        <v>42198</v>
      </c>
      <c r="G529" s="1">
        <v>0.38541666666666669</v>
      </c>
      <c r="H529">
        <v>76940</v>
      </c>
      <c r="I529" s="8">
        <v>42199</v>
      </c>
      <c r="J529" s="1">
        <v>0.75</v>
      </c>
      <c r="K529">
        <v>76940</v>
      </c>
      <c r="L529">
        <v>1</v>
      </c>
      <c r="M529" t="s">
        <v>2102</v>
      </c>
      <c r="O529" t="s">
        <v>15</v>
      </c>
      <c r="P529" t="s">
        <v>1838</v>
      </c>
      <c r="Q529">
        <v>20924372371</v>
      </c>
      <c r="R529" t="s">
        <v>1839</v>
      </c>
      <c r="S529" t="s">
        <v>3451</v>
      </c>
      <c r="T529" t="s">
        <v>3452</v>
      </c>
      <c r="U529">
        <v>3328</v>
      </c>
      <c r="V529" t="s">
        <v>6</v>
      </c>
      <c r="W529" t="s">
        <v>7</v>
      </c>
      <c r="X529">
        <v>3743</v>
      </c>
      <c r="Y529">
        <v>461032</v>
      </c>
      <c r="AA529">
        <v>9</v>
      </c>
      <c r="AB529">
        <v>42727</v>
      </c>
      <c r="AC529">
        <v>42727</v>
      </c>
      <c r="AD529">
        <v>0</v>
      </c>
      <c r="AE529">
        <v>100</v>
      </c>
      <c r="AF529">
        <v>23870</v>
      </c>
      <c r="AG529">
        <v>67473</v>
      </c>
      <c r="AH529" t="s">
        <v>1213</v>
      </c>
      <c r="AI529" t="s">
        <v>1841</v>
      </c>
    </row>
    <row r="530" spans="1:35" hidden="1" x14ac:dyDescent="0.25">
      <c r="A530">
        <v>21197</v>
      </c>
      <c r="B530" t="s">
        <v>2705</v>
      </c>
      <c r="C530" t="s">
        <v>2618</v>
      </c>
      <c r="D530">
        <v>2015</v>
      </c>
      <c r="E530" t="s">
        <v>1128</v>
      </c>
      <c r="F530" s="8">
        <v>42093</v>
      </c>
      <c r="G530" s="1">
        <v>0.33333333333333331</v>
      </c>
      <c r="H530">
        <v>30707</v>
      </c>
      <c r="I530" s="8">
        <v>42093</v>
      </c>
      <c r="J530" s="1">
        <v>0.5</v>
      </c>
      <c r="K530">
        <v>30707</v>
      </c>
      <c r="L530">
        <v>1</v>
      </c>
      <c r="M530" t="s">
        <v>2706</v>
      </c>
      <c r="O530" t="s">
        <v>15</v>
      </c>
      <c r="P530" t="s">
        <v>2707</v>
      </c>
      <c r="Q530">
        <v>30687913465</v>
      </c>
      <c r="R530" t="s">
        <v>2708</v>
      </c>
      <c r="S530" t="s">
        <v>3451</v>
      </c>
      <c r="T530" t="s">
        <v>3452</v>
      </c>
      <c r="U530">
        <v>3328</v>
      </c>
      <c r="V530" t="s">
        <v>6</v>
      </c>
      <c r="W530" t="s">
        <v>7</v>
      </c>
      <c r="X530">
        <v>3743</v>
      </c>
      <c r="Y530">
        <v>15411932</v>
      </c>
      <c r="AA530">
        <v>9</v>
      </c>
      <c r="AB530">
        <v>42727</v>
      </c>
      <c r="AC530">
        <v>166635</v>
      </c>
      <c r="AD530">
        <v>0</v>
      </c>
      <c r="AE530">
        <v>390</v>
      </c>
      <c r="AF530">
        <v>311392</v>
      </c>
      <c r="AG530">
        <v>119070</v>
      </c>
      <c r="AH530" t="s">
        <v>1213</v>
      </c>
      <c r="AI530" t="s">
        <v>101</v>
      </c>
    </row>
    <row r="531" spans="1:35" hidden="1" x14ac:dyDescent="0.25">
      <c r="A531">
        <v>21512</v>
      </c>
      <c r="B531" t="s">
        <v>2464</v>
      </c>
      <c r="C531" t="s">
        <v>1741</v>
      </c>
      <c r="D531">
        <v>2014</v>
      </c>
      <c r="E531" t="s">
        <v>1128</v>
      </c>
      <c r="F531" s="8">
        <v>42143</v>
      </c>
      <c r="G531" s="1">
        <v>0.33333333333333331</v>
      </c>
      <c r="H531">
        <v>10228</v>
      </c>
      <c r="I531" s="8">
        <v>42144</v>
      </c>
      <c r="J531" s="1">
        <v>0.41666666666666669</v>
      </c>
      <c r="K531">
        <v>10228</v>
      </c>
      <c r="L531">
        <v>1</v>
      </c>
      <c r="M531" t="s">
        <v>2465</v>
      </c>
      <c r="O531" t="s">
        <v>15</v>
      </c>
      <c r="P531" t="s">
        <v>993</v>
      </c>
      <c r="Q531">
        <v>20109923975</v>
      </c>
      <c r="R531" t="s">
        <v>994</v>
      </c>
      <c r="S531" t="s">
        <v>995</v>
      </c>
      <c r="U531">
        <v>3332</v>
      </c>
      <c r="V531" t="s">
        <v>6</v>
      </c>
      <c r="W531" t="s">
        <v>7</v>
      </c>
      <c r="X531">
        <v>3743</v>
      </c>
      <c r="Y531">
        <v>15414261</v>
      </c>
      <c r="Z531" t="s">
        <v>996</v>
      </c>
      <c r="AA531">
        <v>9</v>
      </c>
      <c r="AB531">
        <v>42727</v>
      </c>
      <c r="AC531">
        <v>115363</v>
      </c>
      <c r="AD531">
        <v>0</v>
      </c>
      <c r="AE531">
        <v>270</v>
      </c>
      <c r="AF531">
        <v>434416</v>
      </c>
      <c r="AG531">
        <v>0</v>
      </c>
      <c r="AH531" t="s">
        <v>1213</v>
      </c>
      <c r="AI531" t="s">
        <v>1722</v>
      </c>
    </row>
    <row r="532" spans="1:35" x14ac:dyDescent="0.25">
      <c r="A532">
        <v>21474</v>
      </c>
      <c r="B532" t="s">
        <v>1624</v>
      </c>
      <c r="C532" t="s">
        <v>1134</v>
      </c>
      <c r="D532">
        <v>2014</v>
      </c>
      <c r="E532" t="s">
        <v>1128</v>
      </c>
      <c r="F532" s="8">
        <v>42136</v>
      </c>
      <c r="G532" s="1">
        <v>0.33333333333333331</v>
      </c>
      <c r="H532">
        <v>5706</v>
      </c>
      <c r="I532" s="8">
        <v>42136</v>
      </c>
      <c r="J532" s="1">
        <v>0.54166666666666663</v>
      </c>
      <c r="K532">
        <v>5706</v>
      </c>
      <c r="L532">
        <v>1</v>
      </c>
      <c r="M532" t="s">
        <v>992</v>
      </c>
      <c r="O532" t="s">
        <v>15</v>
      </c>
      <c r="P532" t="s">
        <v>993</v>
      </c>
      <c r="Q532">
        <v>20109923975</v>
      </c>
      <c r="R532" t="s">
        <v>994</v>
      </c>
      <c r="S532" t="s">
        <v>995</v>
      </c>
      <c r="U532">
        <v>3332</v>
      </c>
      <c r="V532" t="s">
        <v>6</v>
      </c>
      <c r="W532" t="s">
        <v>7</v>
      </c>
      <c r="X532">
        <v>3743</v>
      </c>
      <c r="Y532">
        <v>15414261</v>
      </c>
      <c r="Z532" t="s">
        <v>996</v>
      </c>
      <c r="AA532">
        <v>9</v>
      </c>
      <c r="AB532">
        <v>42727</v>
      </c>
      <c r="AC532">
        <v>68363</v>
      </c>
      <c r="AD532">
        <v>0</v>
      </c>
      <c r="AE532">
        <v>160</v>
      </c>
      <c r="AF532">
        <v>147925</v>
      </c>
      <c r="AG532">
        <v>0</v>
      </c>
      <c r="AH532" t="s">
        <v>1213</v>
      </c>
      <c r="AI532" t="s">
        <v>10</v>
      </c>
    </row>
    <row r="533" spans="1:35" x14ac:dyDescent="0.25">
      <c r="A533">
        <v>21603</v>
      </c>
      <c r="B533" t="s">
        <v>1461</v>
      </c>
      <c r="C533" t="s">
        <v>1137</v>
      </c>
      <c r="D533">
        <v>2010</v>
      </c>
      <c r="E533" t="s">
        <v>1128</v>
      </c>
      <c r="F533" s="8">
        <v>42156</v>
      </c>
      <c r="G533" s="1">
        <v>0.60972222222222217</v>
      </c>
      <c r="H533">
        <v>95146</v>
      </c>
      <c r="I533" s="8">
        <v>42156</v>
      </c>
      <c r="J533" s="1">
        <v>0.66666666666666663</v>
      </c>
      <c r="K533">
        <v>95146</v>
      </c>
      <c r="L533">
        <v>1</v>
      </c>
      <c r="M533" t="s">
        <v>807</v>
      </c>
      <c r="O533" t="s">
        <v>15</v>
      </c>
      <c r="P533" t="s">
        <v>801</v>
      </c>
      <c r="Q533">
        <v>20146671137</v>
      </c>
      <c r="R533" t="s">
        <v>802</v>
      </c>
      <c r="S533" t="s">
        <v>1462</v>
      </c>
      <c r="T533" t="s">
        <v>3458</v>
      </c>
      <c r="U533">
        <v>3334</v>
      </c>
      <c r="V533" t="s">
        <v>6</v>
      </c>
      <c r="W533" t="s">
        <v>7</v>
      </c>
      <c r="X533">
        <v>3743</v>
      </c>
      <c r="Y533">
        <v>420658</v>
      </c>
      <c r="AA533">
        <v>9</v>
      </c>
      <c r="AB533">
        <v>48471</v>
      </c>
      <c r="AC533">
        <v>135719</v>
      </c>
      <c r="AD533">
        <v>0</v>
      </c>
      <c r="AE533">
        <v>280</v>
      </c>
      <c r="AF533">
        <v>1790446</v>
      </c>
      <c r="AG533">
        <v>0</v>
      </c>
      <c r="AH533" t="s">
        <v>1213</v>
      </c>
      <c r="AI533" t="s">
        <v>10</v>
      </c>
    </row>
    <row r="534" spans="1:35" hidden="1" x14ac:dyDescent="0.25">
      <c r="A534">
        <v>21718</v>
      </c>
      <c r="B534" t="s">
        <v>3459</v>
      </c>
      <c r="C534" t="s">
        <v>2031</v>
      </c>
      <c r="D534">
        <v>2011</v>
      </c>
      <c r="E534" t="s">
        <v>1128</v>
      </c>
      <c r="F534" s="8">
        <v>42171</v>
      </c>
      <c r="G534" s="1">
        <v>0.34375</v>
      </c>
      <c r="H534">
        <v>207782</v>
      </c>
      <c r="I534" s="8">
        <v>42171</v>
      </c>
      <c r="J534" s="1">
        <v>0.54166666666666663</v>
      </c>
      <c r="K534">
        <v>207782</v>
      </c>
      <c r="L534">
        <v>1</v>
      </c>
      <c r="M534" t="s">
        <v>3460</v>
      </c>
      <c r="O534" t="s">
        <v>15</v>
      </c>
      <c r="P534" t="s">
        <v>36</v>
      </c>
      <c r="Q534">
        <v>30672358430</v>
      </c>
      <c r="R534" t="s">
        <v>37</v>
      </c>
      <c r="S534" t="s">
        <v>1570</v>
      </c>
      <c r="T534" t="s">
        <v>15</v>
      </c>
      <c r="U534">
        <v>3334</v>
      </c>
      <c r="V534" t="s">
        <v>6</v>
      </c>
      <c r="W534" t="s">
        <v>7</v>
      </c>
      <c r="X534">
        <v>3743</v>
      </c>
      <c r="Y534">
        <v>491444</v>
      </c>
      <c r="AA534">
        <v>9</v>
      </c>
      <c r="AB534">
        <v>42727</v>
      </c>
      <c r="AC534">
        <v>140999</v>
      </c>
      <c r="AD534">
        <v>0</v>
      </c>
      <c r="AE534">
        <v>330</v>
      </c>
      <c r="AF534">
        <v>0</v>
      </c>
      <c r="AG534">
        <v>0</v>
      </c>
      <c r="AH534" t="s">
        <v>1213</v>
      </c>
      <c r="AI534" t="s">
        <v>101</v>
      </c>
    </row>
    <row r="535" spans="1:35" hidden="1" x14ac:dyDescent="0.25">
      <c r="A535">
        <v>21163</v>
      </c>
      <c r="B535" t="s">
        <v>2186</v>
      </c>
      <c r="C535" t="s">
        <v>2187</v>
      </c>
      <c r="D535">
        <v>2014</v>
      </c>
      <c r="E535" t="s">
        <v>1128</v>
      </c>
      <c r="F535" s="8">
        <v>42088</v>
      </c>
      <c r="G535" s="1">
        <v>0.58333333333333337</v>
      </c>
      <c r="H535">
        <v>175583</v>
      </c>
      <c r="I535" s="8">
        <v>42088</v>
      </c>
      <c r="J535" s="1">
        <v>0.39513888888888887</v>
      </c>
      <c r="K535">
        <v>175583</v>
      </c>
      <c r="L535">
        <v>1</v>
      </c>
      <c r="M535" t="s">
        <v>76</v>
      </c>
      <c r="O535" t="s">
        <v>15</v>
      </c>
      <c r="P535" t="s">
        <v>2188</v>
      </c>
      <c r="Q535">
        <v>30543297042</v>
      </c>
      <c r="R535" t="s">
        <v>2189</v>
      </c>
      <c r="S535" t="s">
        <v>1462</v>
      </c>
      <c r="T535" t="s">
        <v>3458</v>
      </c>
      <c r="U535">
        <v>3334</v>
      </c>
      <c r="V535" t="s">
        <v>6</v>
      </c>
      <c r="W535" t="s">
        <v>7</v>
      </c>
      <c r="X535">
        <v>3743</v>
      </c>
      <c r="Y535">
        <v>477216</v>
      </c>
      <c r="AA535">
        <v>9</v>
      </c>
      <c r="AB535">
        <v>42727</v>
      </c>
      <c r="AC535">
        <v>0</v>
      </c>
      <c r="AD535">
        <v>0</v>
      </c>
      <c r="AE535">
        <v>0</v>
      </c>
      <c r="AF535">
        <v>0</v>
      </c>
      <c r="AG535">
        <v>0</v>
      </c>
      <c r="AH535" t="s">
        <v>1213</v>
      </c>
      <c r="AI535" t="s">
        <v>101</v>
      </c>
    </row>
    <row r="536" spans="1:35" hidden="1" x14ac:dyDescent="0.25">
      <c r="A536">
        <v>21795</v>
      </c>
      <c r="B536" t="s">
        <v>2216</v>
      </c>
      <c r="C536" t="s">
        <v>1763</v>
      </c>
      <c r="D536">
        <v>2013</v>
      </c>
      <c r="E536" t="s">
        <v>1128</v>
      </c>
      <c r="F536" s="8">
        <v>42181</v>
      </c>
      <c r="G536" s="1">
        <v>0.35416666666666669</v>
      </c>
      <c r="H536">
        <v>93608</v>
      </c>
      <c r="I536" s="8">
        <v>42181</v>
      </c>
      <c r="J536" s="1">
        <v>0.4375</v>
      </c>
      <c r="K536">
        <v>93608</v>
      </c>
      <c r="L536">
        <v>1</v>
      </c>
      <c r="M536" t="s">
        <v>2217</v>
      </c>
      <c r="O536" t="s">
        <v>15</v>
      </c>
      <c r="P536" t="s">
        <v>2218</v>
      </c>
      <c r="Q536">
        <v>30714336475</v>
      </c>
      <c r="R536" t="s">
        <v>2219</v>
      </c>
      <c r="S536" t="s">
        <v>1462</v>
      </c>
      <c r="T536" t="s">
        <v>3458</v>
      </c>
      <c r="U536">
        <v>3334</v>
      </c>
      <c r="V536" t="s">
        <v>6</v>
      </c>
      <c r="W536" t="s">
        <v>7</v>
      </c>
      <c r="X536">
        <v>3743</v>
      </c>
      <c r="Y536">
        <v>15481363</v>
      </c>
      <c r="Z536" t="s">
        <v>2220</v>
      </c>
      <c r="AA536">
        <v>9</v>
      </c>
      <c r="AB536">
        <v>42727</v>
      </c>
      <c r="AC536">
        <v>0</v>
      </c>
      <c r="AD536">
        <v>0</v>
      </c>
      <c r="AE536">
        <v>0</v>
      </c>
      <c r="AF536">
        <v>0</v>
      </c>
      <c r="AG536">
        <v>0</v>
      </c>
      <c r="AH536" t="s">
        <v>1213</v>
      </c>
      <c r="AI536" t="s">
        <v>1722</v>
      </c>
    </row>
    <row r="537" spans="1:35" hidden="1" x14ac:dyDescent="0.25">
      <c r="A537">
        <v>21734</v>
      </c>
      <c r="B537" t="s">
        <v>2261</v>
      </c>
      <c r="C537" t="s">
        <v>2262</v>
      </c>
      <c r="D537">
        <v>2015</v>
      </c>
      <c r="E537" t="s">
        <v>1128</v>
      </c>
      <c r="F537" s="8">
        <v>42173</v>
      </c>
      <c r="G537" s="1">
        <v>0.33333333333333331</v>
      </c>
      <c r="H537">
        <v>24618</v>
      </c>
      <c r="I537" s="8">
        <v>42173</v>
      </c>
      <c r="J537" s="1">
        <v>0.54166666666666663</v>
      </c>
      <c r="K537">
        <v>24618</v>
      </c>
      <c r="L537">
        <v>1</v>
      </c>
      <c r="M537" t="s">
        <v>76</v>
      </c>
      <c r="O537" t="s">
        <v>15</v>
      </c>
      <c r="P537" t="s">
        <v>36</v>
      </c>
      <c r="Q537">
        <v>30672358430</v>
      </c>
      <c r="R537" t="s">
        <v>37</v>
      </c>
      <c r="S537" t="s">
        <v>1570</v>
      </c>
      <c r="T537" t="s">
        <v>15</v>
      </c>
      <c r="U537">
        <v>3334</v>
      </c>
      <c r="V537" t="s">
        <v>6</v>
      </c>
      <c r="W537" t="s">
        <v>7</v>
      </c>
      <c r="X537">
        <v>3743</v>
      </c>
      <c r="Y537">
        <v>491444</v>
      </c>
      <c r="AA537">
        <v>9</v>
      </c>
      <c r="AB537">
        <v>42727</v>
      </c>
      <c r="AC537">
        <v>128181</v>
      </c>
      <c r="AD537">
        <v>0</v>
      </c>
      <c r="AE537">
        <v>300</v>
      </c>
      <c r="AF537">
        <v>964138</v>
      </c>
      <c r="AG537">
        <v>0</v>
      </c>
      <c r="AH537" t="s">
        <v>1213</v>
      </c>
      <c r="AI537" t="s">
        <v>101</v>
      </c>
    </row>
    <row r="538" spans="1:35" hidden="1" x14ac:dyDescent="0.25">
      <c r="A538">
        <v>21967</v>
      </c>
      <c r="B538" t="s">
        <v>2023</v>
      </c>
      <c r="C538" t="s">
        <v>1741</v>
      </c>
      <c r="D538">
        <v>2013</v>
      </c>
      <c r="E538" t="s">
        <v>1128</v>
      </c>
      <c r="F538" s="8">
        <v>42208</v>
      </c>
      <c r="G538" s="1">
        <v>0.625</v>
      </c>
      <c r="H538">
        <v>181396</v>
      </c>
      <c r="I538" s="8">
        <v>42209</v>
      </c>
      <c r="J538" s="1">
        <v>0.75</v>
      </c>
      <c r="K538">
        <v>181396</v>
      </c>
      <c r="L538">
        <v>1</v>
      </c>
      <c r="M538" t="s">
        <v>2024</v>
      </c>
      <c r="O538" t="s">
        <v>15</v>
      </c>
      <c r="P538" t="s">
        <v>1983</v>
      </c>
      <c r="Q538">
        <v>20179522633</v>
      </c>
      <c r="R538" t="s">
        <v>1984</v>
      </c>
      <c r="S538" t="s">
        <v>1462</v>
      </c>
      <c r="T538" t="s">
        <v>3458</v>
      </c>
      <c r="U538">
        <v>3334</v>
      </c>
      <c r="V538" t="s">
        <v>6</v>
      </c>
      <c r="W538" t="s">
        <v>7</v>
      </c>
      <c r="X538">
        <v>3743</v>
      </c>
      <c r="Y538">
        <v>476384</v>
      </c>
      <c r="Z538" t="s">
        <v>1985</v>
      </c>
      <c r="AA538">
        <v>9</v>
      </c>
      <c r="AB538">
        <v>42727</v>
      </c>
      <c r="AC538">
        <v>132454</v>
      </c>
      <c r="AD538">
        <v>0</v>
      </c>
      <c r="AE538">
        <v>310</v>
      </c>
      <c r="AF538">
        <v>410535</v>
      </c>
      <c r="AG538">
        <v>0</v>
      </c>
      <c r="AH538" t="s">
        <v>1213</v>
      </c>
      <c r="AI538" t="s">
        <v>1722</v>
      </c>
    </row>
    <row r="539" spans="1:35" hidden="1" x14ac:dyDescent="0.25">
      <c r="A539">
        <v>21412</v>
      </c>
      <c r="B539" t="s">
        <v>2186</v>
      </c>
      <c r="C539" t="s">
        <v>2187</v>
      </c>
      <c r="D539">
        <v>2014</v>
      </c>
      <c r="E539" t="s">
        <v>1128</v>
      </c>
      <c r="F539" s="8">
        <v>42123</v>
      </c>
      <c r="G539" s="1">
        <v>0.66597222222222219</v>
      </c>
      <c r="H539">
        <v>175583</v>
      </c>
      <c r="I539" s="8">
        <v>42123</v>
      </c>
      <c r="J539" s="1">
        <v>0.66666666666666663</v>
      </c>
      <c r="K539">
        <v>175583</v>
      </c>
      <c r="L539">
        <v>1</v>
      </c>
      <c r="M539" t="s">
        <v>2534</v>
      </c>
      <c r="O539" t="s">
        <v>15</v>
      </c>
      <c r="P539" t="s">
        <v>2188</v>
      </c>
      <c r="Q539">
        <v>30543297042</v>
      </c>
      <c r="R539" t="s">
        <v>2189</v>
      </c>
      <c r="S539" t="s">
        <v>1462</v>
      </c>
      <c r="T539" t="s">
        <v>3458</v>
      </c>
      <c r="U539">
        <v>3334</v>
      </c>
      <c r="V539" t="s">
        <v>6</v>
      </c>
      <c r="W539" t="s">
        <v>7</v>
      </c>
      <c r="X539">
        <v>3743</v>
      </c>
      <c r="Y539">
        <v>477216</v>
      </c>
      <c r="AA539">
        <v>9</v>
      </c>
      <c r="AB539">
        <v>42727</v>
      </c>
      <c r="AC539">
        <v>29909</v>
      </c>
      <c r="AD539">
        <v>0</v>
      </c>
      <c r="AE539">
        <v>70</v>
      </c>
      <c r="AF539">
        <v>168547</v>
      </c>
      <c r="AG539">
        <v>0</v>
      </c>
      <c r="AH539" t="s">
        <v>1213</v>
      </c>
      <c r="AI539" t="s">
        <v>101</v>
      </c>
    </row>
    <row r="540" spans="1:35" hidden="1" x14ac:dyDescent="0.25">
      <c r="A540">
        <v>21709</v>
      </c>
      <c r="B540" t="s">
        <v>3461</v>
      </c>
      <c r="C540" t="s">
        <v>3462</v>
      </c>
      <c r="D540">
        <v>2012</v>
      </c>
      <c r="E540" t="s">
        <v>1128</v>
      </c>
      <c r="F540" s="8">
        <v>42170</v>
      </c>
      <c r="G540" s="1">
        <v>0.33333333333333331</v>
      </c>
      <c r="H540">
        <v>39993</v>
      </c>
      <c r="I540" s="8">
        <v>42170</v>
      </c>
      <c r="J540" s="1">
        <v>0.54166666666666663</v>
      </c>
      <c r="K540">
        <v>39993</v>
      </c>
      <c r="L540">
        <v>1</v>
      </c>
      <c r="M540" t="s">
        <v>76</v>
      </c>
      <c r="O540" t="s">
        <v>15</v>
      </c>
      <c r="P540" t="s">
        <v>2961</v>
      </c>
      <c r="Q540">
        <v>30610466725</v>
      </c>
      <c r="R540" t="s">
        <v>2962</v>
      </c>
      <c r="S540" t="s">
        <v>1570</v>
      </c>
      <c r="T540" t="s">
        <v>15</v>
      </c>
      <c r="U540">
        <v>3334</v>
      </c>
      <c r="V540" t="s">
        <v>6</v>
      </c>
      <c r="W540" t="s">
        <v>7</v>
      </c>
      <c r="X540">
        <v>3743</v>
      </c>
      <c r="Y540">
        <v>491015</v>
      </c>
      <c r="Z540" t="s">
        <v>2963</v>
      </c>
      <c r="AA540">
        <v>9</v>
      </c>
      <c r="AB540">
        <v>42727</v>
      </c>
      <c r="AC540">
        <v>149545</v>
      </c>
      <c r="AD540">
        <v>0</v>
      </c>
      <c r="AE540">
        <v>350</v>
      </c>
      <c r="AF540">
        <v>0</v>
      </c>
      <c r="AG540">
        <v>0</v>
      </c>
      <c r="AH540" t="s">
        <v>1213</v>
      </c>
      <c r="AI540" t="s">
        <v>101</v>
      </c>
    </row>
    <row r="541" spans="1:35" hidden="1" x14ac:dyDescent="0.25">
      <c r="A541">
        <v>21147</v>
      </c>
      <c r="B541" t="s">
        <v>2261</v>
      </c>
      <c r="C541" t="s">
        <v>2262</v>
      </c>
      <c r="D541">
        <v>2015</v>
      </c>
      <c r="E541" t="s">
        <v>1128</v>
      </c>
      <c r="F541" s="8">
        <v>42082</v>
      </c>
      <c r="G541" s="1">
        <v>0.38750000000000001</v>
      </c>
      <c r="H541">
        <v>24618</v>
      </c>
      <c r="I541" s="8">
        <v>42082</v>
      </c>
      <c r="J541" s="1">
        <v>0.38750000000000001</v>
      </c>
      <c r="K541">
        <v>24618</v>
      </c>
      <c r="L541">
        <v>1</v>
      </c>
      <c r="M541" t="s">
        <v>2735</v>
      </c>
      <c r="O541" t="s">
        <v>15</v>
      </c>
      <c r="P541" t="s">
        <v>36</v>
      </c>
      <c r="Q541">
        <v>30672358430</v>
      </c>
      <c r="R541" t="s">
        <v>37</v>
      </c>
      <c r="S541" t="s">
        <v>1570</v>
      </c>
      <c r="T541" t="s">
        <v>15</v>
      </c>
      <c r="U541">
        <v>3334</v>
      </c>
      <c r="V541" t="s">
        <v>6</v>
      </c>
      <c r="W541" t="s">
        <v>7</v>
      </c>
      <c r="X541">
        <v>3743</v>
      </c>
      <c r="Y541">
        <v>491444</v>
      </c>
      <c r="AA541">
        <v>9</v>
      </c>
      <c r="AB541">
        <v>42727</v>
      </c>
      <c r="AC541">
        <v>1337355</v>
      </c>
      <c r="AD541">
        <v>0</v>
      </c>
      <c r="AE541">
        <v>3130</v>
      </c>
      <c r="AF541">
        <v>202394</v>
      </c>
      <c r="AG541">
        <v>0</v>
      </c>
      <c r="AH541" t="s">
        <v>1213</v>
      </c>
      <c r="AI541" t="s">
        <v>101</v>
      </c>
    </row>
    <row r="542" spans="1:35" x14ac:dyDescent="0.25">
      <c r="A542">
        <v>21284</v>
      </c>
      <c r="B542" t="s">
        <v>1461</v>
      </c>
      <c r="C542" t="s">
        <v>1137</v>
      </c>
      <c r="D542">
        <v>2010</v>
      </c>
      <c r="E542" t="s">
        <v>1128</v>
      </c>
      <c r="F542" s="8">
        <v>42107</v>
      </c>
      <c r="G542" s="1">
        <v>0.33333333333333331</v>
      </c>
      <c r="H542">
        <v>95146</v>
      </c>
      <c r="I542" s="8">
        <v>42107</v>
      </c>
      <c r="J542" s="1">
        <v>0.41666666666666669</v>
      </c>
      <c r="K542">
        <v>95146</v>
      </c>
      <c r="L542">
        <v>1</v>
      </c>
      <c r="M542" t="s">
        <v>805</v>
      </c>
      <c r="O542" t="s">
        <v>15</v>
      </c>
      <c r="P542" t="s">
        <v>801</v>
      </c>
      <c r="Q542">
        <v>20146671137</v>
      </c>
      <c r="R542" t="s">
        <v>802</v>
      </c>
      <c r="S542" t="s">
        <v>1462</v>
      </c>
      <c r="T542" t="s">
        <v>3458</v>
      </c>
      <c r="U542">
        <v>3334</v>
      </c>
      <c r="V542" t="s">
        <v>6</v>
      </c>
      <c r="W542" t="s">
        <v>7</v>
      </c>
      <c r="X542">
        <v>3743</v>
      </c>
      <c r="Y542">
        <v>420658</v>
      </c>
      <c r="AA542">
        <v>9</v>
      </c>
      <c r="AB542">
        <v>48471</v>
      </c>
      <c r="AC542">
        <v>96942</v>
      </c>
      <c r="AD542">
        <v>0</v>
      </c>
      <c r="AE542">
        <v>200</v>
      </c>
      <c r="AF542">
        <v>2066</v>
      </c>
      <c r="AG542">
        <v>0</v>
      </c>
      <c r="AH542" t="s">
        <v>1213</v>
      </c>
      <c r="AI542" t="s">
        <v>10</v>
      </c>
    </row>
    <row r="543" spans="1:35" x14ac:dyDescent="0.25">
      <c r="A543">
        <v>21076</v>
      </c>
      <c r="B543" t="s">
        <v>1461</v>
      </c>
      <c r="C543" t="s">
        <v>1137</v>
      </c>
      <c r="D543">
        <v>2010</v>
      </c>
      <c r="E543" t="s">
        <v>1128</v>
      </c>
      <c r="F543" s="8">
        <v>42073</v>
      </c>
      <c r="G543" s="1">
        <v>0.54166666666666663</v>
      </c>
      <c r="H543">
        <v>95146</v>
      </c>
      <c r="I543" s="8">
        <v>42073</v>
      </c>
      <c r="J543" s="1">
        <v>0.70833333333333337</v>
      </c>
      <c r="K543">
        <v>95146</v>
      </c>
      <c r="L543">
        <v>1</v>
      </c>
      <c r="M543" t="s">
        <v>800</v>
      </c>
      <c r="O543" t="s">
        <v>15</v>
      </c>
      <c r="P543" t="s">
        <v>801</v>
      </c>
      <c r="Q543">
        <v>20146671137</v>
      </c>
      <c r="R543" t="s">
        <v>802</v>
      </c>
      <c r="S543" t="s">
        <v>1462</v>
      </c>
      <c r="T543" t="s">
        <v>3458</v>
      </c>
      <c r="U543">
        <v>3334</v>
      </c>
      <c r="V543" t="s">
        <v>6</v>
      </c>
      <c r="W543" t="s">
        <v>7</v>
      </c>
      <c r="X543">
        <v>3743</v>
      </c>
      <c r="Y543">
        <v>420658</v>
      </c>
      <c r="AA543">
        <v>9</v>
      </c>
      <c r="AB543">
        <v>48471</v>
      </c>
      <c r="AC543">
        <v>53318</v>
      </c>
      <c r="AD543">
        <v>0</v>
      </c>
      <c r="AE543">
        <v>110</v>
      </c>
      <c r="AF543">
        <v>989180</v>
      </c>
      <c r="AG543">
        <v>0</v>
      </c>
      <c r="AH543" t="s">
        <v>1213</v>
      </c>
      <c r="AI543" t="s">
        <v>10</v>
      </c>
    </row>
    <row r="544" spans="1:35" hidden="1" x14ac:dyDescent="0.25">
      <c r="A544">
        <v>21708</v>
      </c>
      <c r="B544" t="s">
        <v>2958</v>
      </c>
      <c r="C544" t="s">
        <v>2959</v>
      </c>
      <c r="D544">
        <v>2013</v>
      </c>
      <c r="E544" t="s">
        <v>1128</v>
      </c>
      <c r="F544" s="8">
        <v>42170</v>
      </c>
      <c r="G544" s="1">
        <v>0.33333333333333331</v>
      </c>
      <c r="H544">
        <v>25535</v>
      </c>
      <c r="I544" s="8">
        <v>42170</v>
      </c>
      <c r="J544" s="1">
        <v>0.54166666666666663</v>
      </c>
      <c r="K544">
        <v>25535</v>
      </c>
      <c r="L544">
        <v>1</v>
      </c>
      <c r="M544" t="s">
        <v>3463</v>
      </c>
      <c r="O544" t="s">
        <v>15</v>
      </c>
      <c r="P544" t="s">
        <v>2961</v>
      </c>
      <c r="Q544">
        <v>30610466725</v>
      </c>
      <c r="R544" t="s">
        <v>2962</v>
      </c>
      <c r="S544" t="s">
        <v>1570</v>
      </c>
      <c r="T544" t="s">
        <v>15</v>
      </c>
      <c r="U544">
        <v>3334</v>
      </c>
      <c r="V544" t="s">
        <v>6</v>
      </c>
      <c r="W544" t="s">
        <v>7</v>
      </c>
      <c r="X544">
        <v>3743</v>
      </c>
      <c r="Y544">
        <v>491015</v>
      </c>
      <c r="Z544" t="s">
        <v>2963</v>
      </c>
      <c r="AA544">
        <v>9</v>
      </c>
      <c r="AB544">
        <v>42727</v>
      </c>
      <c r="AC544">
        <v>213635</v>
      </c>
      <c r="AD544">
        <v>0</v>
      </c>
      <c r="AE544">
        <v>500</v>
      </c>
      <c r="AF544">
        <v>0</v>
      </c>
      <c r="AG544">
        <v>0</v>
      </c>
      <c r="AH544" t="s">
        <v>1213</v>
      </c>
      <c r="AI544" t="s">
        <v>101</v>
      </c>
    </row>
    <row r="545" spans="1:35" hidden="1" x14ac:dyDescent="0.25">
      <c r="A545">
        <v>21166</v>
      </c>
      <c r="B545" t="s">
        <v>2186</v>
      </c>
      <c r="C545" t="s">
        <v>2187</v>
      </c>
      <c r="D545">
        <v>2014</v>
      </c>
      <c r="E545" t="s">
        <v>1128</v>
      </c>
      <c r="F545" s="8">
        <v>42088</v>
      </c>
      <c r="G545" s="1">
        <v>0.40277777777777773</v>
      </c>
      <c r="H545">
        <v>175583</v>
      </c>
      <c r="I545" s="8">
        <v>42088</v>
      </c>
      <c r="J545" s="1">
        <v>0.40277777777777773</v>
      </c>
      <c r="K545">
        <v>175583</v>
      </c>
      <c r="L545">
        <v>1</v>
      </c>
      <c r="M545" t="s">
        <v>76</v>
      </c>
      <c r="O545" t="s">
        <v>15</v>
      </c>
      <c r="P545" t="s">
        <v>2188</v>
      </c>
      <c r="Q545">
        <v>30543297042</v>
      </c>
      <c r="R545" t="s">
        <v>2189</v>
      </c>
      <c r="S545" t="s">
        <v>1462</v>
      </c>
      <c r="T545" t="s">
        <v>3458</v>
      </c>
      <c r="U545">
        <v>3334</v>
      </c>
      <c r="V545" t="s">
        <v>6</v>
      </c>
      <c r="W545" t="s">
        <v>7</v>
      </c>
      <c r="X545">
        <v>3743</v>
      </c>
      <c r="Y545">
        <v>477216</v>
      </c>
      <c r="AA545">
        <v>9</v>
      </c>
      <c r="AB545">
        <v>42727</v>
      </c>
      <c r="AC545">
        <v>123908</v>
      </c>
      <c r="AD545">
        <v>0</v>
      </c>
      <c r="AE545">
        <v>290</v>
      </c>
      <c r="AF545">
        <v>285221</v>
      </c>
      <c r="AG545">
        <v>119070</v>
      </c>
      <c r="AH545" t="s">
        <v>1213</v>
      </c>
      <c r="AI545" t="s">
        <v>101</v>
      </c>
    </row>
    <row r="546" spans="1:35" hidden="1" x14ac:dyDescent="0.25">
      <c r="A546">
        <v>21833</v>
      </c>
      <c r="B546" t="s">
        <v>2186</v>
      </c>
      <c r="C546" t="s">
        <v>2187</v>
      </c>
      <c r="D546">
        <v>2014</v>
      </c>
      <c r="E546" t="s">
        <v>1128</v>
      </c>
      <c r="F546" s="8">
        <v>42187</v>
      </c>
      <c r="G546" s="1">
        <v>0.34375</v>
      </c>
      <c r="H546">
        <v>175583</v>
      </c>
      <c r="I546" s="8">
        <v>42187</v>
      </c>
      <c r="J546" s="1">
        <v>0.3756944444444445</v>
      </c>
      <c r="K546">
        <v>175583</v>
      </c>
      <c r="L546">
        <v>1</v>
      </c>
      <c r="M546" t="s">
        <v>76</v>
      </c>
      <c r="O546" t="s">
        <v>15</v>
      </c>
      <c r="P546" t="s">
        <v>2188</v>
      </c>
      <c r="Q546">
        <v>30543297042</v>
      </c>
      <c r="R546" t="s">
        <v>2189</v>
      </c>
      <c r="S546" t="s">
        <v>1462</v>
      </c>
      <c r="T546" t="s">
        <v>3458</v>
      </c>
      <c r="U546">
        <v>3334</v>
      </c>
      <c r="V546" t="s">
        <v>6</v>
      </c>
      <c r="W546" t="s">
        <v>7</v>
      </c>
      <c r="X546">
        <v>3743</v>
      </c>
      <c r="Y546">
        <v>477216</v>
      </c>
      <c r="AA546">
        <v>9</v>
      </c>
      <c r="AB546">
        <v>42727</v>
      </c>
      <c r="AC546">
        <v>123908</v>
      </c>
      <c r="AD546">
        <v>0</v>
      </c>
      <c r="AE546">
        <v>290</v>
      </c>
      <c r="AF546">
        <v>396756</v>
      </c>
      <c r="AG546">
        <v>119070</v>
      </c>
      <c r="AH546" t="s">
        <v>1213</v>
      </c>
      <c r="AI546" t="s">
        <v>101</v>
      </c>
    </row>
    <row r="547" spans="1:35" hidden="1" x14ac:dyDescent="0.25">
      <c r="A547">
        <v>21164</v>
      </c>
      <c r="B547" t="s">
        <v>2186</v>
      </c>
      <c r="C547" t="s">
        <v>2187</v>
      </c>
      <c r="D547">
        <v>2014</v>
      </c>
      <c r="E547" t="s">
        <v>1128</v>
      </c>
      <c r="F547" s="8">
        <v>42088</v>
      </c>
      <c r="G547" s="1">
        <v>0.58333333333333337</v>
      </c>
      <c r="H547">
        <v>175583</v>
      </c>
      <c r="I547" s="8">
        <v>42088</v>
      </c>
      <c r="J547" s="1">
        <v>0.39513888888888887</v>
      </c>
      <c r="K547">
        <v>175583</v>
      </c>
      <c r="L547">
        <v>1</v>
      </c>
      <c r="M547" t="s">
        <v>76</v>
      </c>
      <c r="O547" t="s">
        <v>15</v>
      </c>
      <c r="P547" t="s">
        <v>2188</v>
      </c>
      <c r="Q547">
        <v>30543297042</v>
      </c>
      <c r="R547" t="s">
        <v>2189</v>
      </c>
      <c r="S547" t="s">
        <v>1462</v>
      </c>
      <c r="T547" t="s">
        <v>3458</v>
      </c>
      <c r="U547">
        <v>3334</v>
      </c>
      <c r="V547" t="s">
        <v>6</v>
      </c>
      <c r="W547" t="s">
        <v>7</v>
      </c>
      <c r="X547">
        <v>3743</v>
      </c>
      <c r="Y547">
        <v>477216</v>
      </c>
      <c r="AA547">
        <v>9</v>
      </c>
      <c r="AB547">
        <v>42727</v>
      </c>
      <c r="AC547">
        <v>0</v>
      </c>
      <c r="AD547">
        <v>0</v>
      </c>
      <c r="AE547">
        <v>0</v>
      </c>
      <c r="AF547">
        <v>0</v>
      </c>
      <c r="AG547">
        <v>0</v>
      </c>
      <c r="AH547" t="s">
        <v>1213</v>
      </c>
      <c r="AI547" t="s">
        <v>101</v>
      </c>
    </row>
    <row r="548" spans="1:35" hidden="1" x14ac:dyDescent="0.25">
      <c r="A548">
        <v>21345</v>
      </c>
      <c r="B548" t="s">
        <v>1982</v>
      </c>
      <c r="C548" t="s">
        <v>1795</v>
      </c>
      <c r="D548">
        <v>2010</v>
      </c>
      <c r="E548" t="s">
        <v>1128</v>
      </c>
      <c r="F548" s="8">
        <v>42116</v>
      </c>
      <c r="G548" s="1">
        <v>0.33333333333333331</v>
      </c>
      <c r="H548">
        <v>90017</v>
      </c>
      <c r="I548" s="8">
        <v>42116</v>
      </c>
      <c r="J548" s="1">
        <v>0.5</v>
      </c>
      <c r="K548">
        <v>90017</v>
      </c>
      <c r="L548">
        <v>1</v>
      </c>
      <c r="M548" t="s">
        <v>2559</v>
      </c>
      <c r="O548" t="s">
        <v>15</v>
      </c>
      <c r="P548" t="s">
        <v>1983</v>
      </c>
      <c r="Q548">
        <v>20179522633</v>
      </c>
      <c r="R548" t="s">
        <v>1984</v>
      </c>
      <c r="S548" t="s">
        <v>1462</v>
      </c>
      <c r="T548" t="s">
        <v>3458</v>
      </c>
      <c r="U548">
        <v>3334</v>
      </c>
      <c r="V548" t="s">
        <v>6</v>
      </c>
      <c r="W548" t="s">
        <v>7</v>
      </c>
      <c r="X548">
        <v>3743</v>
      </c>
      <c r="Y548">
        <v>476384</v>
      </c>
      <c r="Z548" t="s">
        <v>1985</v>
      </c>
      <c r="AA548">
        <v>9</v>
      </c>
      <c r="AB548">
        <v>42727</v>
      </c>
      <c r="AC548">
        <v>192272</v>
      </c>
      <c r="AD548">
        <v>0</v>
      </c>
      <c r="AE548">
        <v>450</v>
      </c>
      <c r="AF548">
        <v>598160</v>
      </c>
      <c r="AG548">
        <v>35721</v>
      </c>
      <c r="AH548" t="s">
        <v>1213</v>
      </c>
      <c r="AI548" t="s">
        <v>1722</v>
      </c>
    </row>
    <row r="549" spans="1:35" hidden="1" x14ac:dyDescent="0.25">
      <c r="A549">
        <v>21794</v>
      </c>
      <c r="B549" t="s">
        <v>2216</v>
      </c>
      <c r="C549" t="s">
        <v>1763</v>
      </c>
      <c r="D549">
        <v>2013</v>
      </c>
      <c r="E549" t="s">
        <v>1128</v>
      </c>
      <c r="F549" s="8">
        <v>42181</v>
      </c>
      <c r="G549" s="1">
        <v>0.35416666666666669</v>
      </c>
      <c r="H549">
        <v>93608</v>
      </c>
      <c r="I549" s="8">
        <v>42181</v>
      </c>
      <c r="J549" s="1">
        <v>0.4375</v>
      </c>
      <c r="K549">
        <v>93608</v>
      </c>
      <c r="L549">
        <v>1</v>
      </c>
      <c r="M549" t="s">
        <v>2217</v>
      </c>
      <c r="O549" t="s">
        <v>15</v>
      </c>
      <c r="P549" t="s">
        <v>2218</v>
      </c>
      <c r="Q549">
        <v>30714336475</v>
      </c>
      <c r="R549" t="s">
        <v>2219</v>
      </c>
      <c r="S549" t="s">
        <v>1462</v>
      </c>
      <c r="T549" t="s">
        <v>3458</v>
      </c>
      <c r="U549">
        <v>3334</v>
      </c>
      <c r="V549" t="s">
        <v>6</v>
      </c>
      <c r="W549" t="s">
        <v>7</v>
      </c>
      <c r="X549">
        <v>3743</v>
      </c>
      <c r="Y549">
        <v>15481363</v>
      </c>
      <c r="Z549" t="s">
        <v>2220</v>
      </c>
      <c r="AA549">
        <v>9</v>
      </c>
      <c r="AB549">
        <v>42727</v>
      </c>
      <c r="AC549">
        <v>145272</v>
      </c>
      <c r="AD549">
        <v>0</v>
      </c>
      <c r="AE549">
        <v>340</v>
      </c>
      <c r="AF549">
        <v>595343</v>
      </c>
      <c r="AG549">
        <v>0</v>
      </c>
      <c r="AH549" t="s">
        <v>1213</v>
      </c>
      <c r="AI549" t="s">
        <v>1722</v>
      </c>
    </row>
    <row r="550" spans="1:35" hidden="1" x14ac:dyDescent="0.25">
      <c r="A550">
        <v>22006</v>
      </c>
      <c r="B550" t="s">
        <v>1982</v>
      </c>
      <c r="C550" t="s">
        <v>1795</v>
      </c>
      <c r="D550">
        <v>2010</v>
      </c>
      <c r="E550" t="s">
        <v>1128</v>
      </c>
      <c r="F550" s="8">
        <v>42215</v>
      </c>
      <c r="G550" s="1">
        <v>0.34375</v>
      </c>
      <c r="H550">
        <v>90017</v>
      </c>
      <c r="I550" s="8">
        <v>42215</v>
      </c>
      <c r="J550" s="1">
        <v>0.54166666666666663</v>
      </c>
      <c r="K550">
        <v>90017</v>
      </c>
      <c r="L550">
        <v>1</v>
      </c>
      <c r="M550" t="s">
        <v>76</v>
      </c>
      <c r="O550" t="s">
        <v>15</v>
      </c>
      <c r="P550" t="s">
        <v>1983</v>
      </c>
      <c r="Q550">
        <v>20179522633</v>
      </c>
      <c r="R550" t="s">
        <v>1984</v>
      </c>
      <c r="S550" t="s">
        <v>1462</v>
      </c>
      <c r="T550" t="s">
        <v>3458</v>
      </c>
      <c r="U550">
        <v>3334</v>
      </c>
      <c r="V550" t="s">
        <v>6</v>
      </c>
      <c r="W550" t="s">
        <v>7</v>
      </c>
      <c r="X550">
        <v>3743</v>
      </c>
      <c r="Y550">
        <v>476384</v>
      </c>
      <c r="Z550" t="s">
        <v>1985</v>
      </c>
      <c r="AA550">
        <v>9</v>
      </c>
      <c r="AB550">
        <v>42727</v>
      </c>
      <c r="AC550">
        <v>128181</v>
      </c>
      <c r="AD550">
        <v>0</v>
      </c>
      <c r="AE550">
        <v>300</v>
      </c>
      <c r="AF550">
        <v>122481</v>
      </c>
      <c r="AG550">
        <v>35721</v>
      </c>
      <c r="AH550" t="s">
        <v>1213</v>
      </c>
      <c r="AI550" t="s">
        <v>1722</v>
      </c>
    </row>
    <row r="551" spans="1:35" hidden="1" x14ac:dyDescent="0.25">
      <c r="A551">
        <v>21641</v>
      </c>
      <c r="B551" t="s">
        <v>2323</v>
      </c>
      <c r="C551" t="s">
        <v>1724</v>
      </c>
      <c r="D551">
        <v>2013</v>
      </c>
      <c r="E551" t="s">
        <v>1128</v>
      </c>
      <c r="F551" s="8">
        <v>42160</v>
      </c>
      <c r="G551" s="1">
        <v>0.34375</v>
      </c>
      <c r="H551">
        <v>326896</v>
      </c>
      <c r="I551" s="8">
        <v>42160</v>
      </c>
      <c r="J551" s="1">
        <v>0.54166666666666663</v>
      </c>
      <c r="K551">
        <v>326896</v>
      </c>
      <c r="L551">
        <v>1</v>
      </c>
      <c r="M551" t="s">
        <v>2324</v>
      </c>
      <c r="O551" t="s">
        <v>15</v>
      </c>
      <c r="P551" t="s">
        <v>2325</v>
      </c>
      <c r="Q551">
        <v>30711142572</v>
      </c>
      <c r="R551" t="s">
        <v>2326</v>
      </c>
      <c r="S551" t="s">
        <v>1462</v>
      </c>
      <c r="T551" t="s">
        <v>3458</v>
      </c>
      <c r="U551">
        <v>3334</v>
      </c>
      <c r="V551" t="s">
        <v>6</v>
      </c>
      <c r="W551" t="s">
        <v>7</v>
      </c>
      <c r="X551">
        <v>3743</v>
      </c>
      <c r="Y551">
        <v>420322</v>
      </c>
      <c r="AA551">
        <v>9</v>
      </c>
      <c r="AB551">
        <v>42727</v>
      </c>
      <c r="AC551">
        <v>42727</v>
      </c>
      <c r="AD551">
        <v>0</v>
      </c>
      <c r="AE551">
        <v>100</v>
      </c>
      <c r="AF551">
        <v>8348</v>
      </c>
      <c r="AG551">
        <v>0</v>
      </c>
      <c r="AH551" t="s">
        <v>1213</v>
      </c>
      <c r="AI551" t="s">
        <v>101</v>
      </c>
    </row>
    <row r="552" spans="1:35" hidden="1" x14ac:dyDescent="0.25">
      <c r="A552">
        <v>21165</v>
      </c>
      <c r="B552" t="s">
        <v>2186</v>
      </c>
      <c r="C552" t="s">
        <v>2187</v>
      </c>
      <c r="D552">
        <v>2014</v>
      </c>
      <c r="E552" t="s">
        <v>1128</v>
      </c>
      <c r="F552" s="8">
        <v>42088</v>
      </c>
      <c r="G552" s="1">
        <v>0.58333333333333337</v>
      </c>
      <c r="H552">
        <v>175583</v>
      </c>
      <c r="I552" s="8">
        <v>42088</v>
      </c>
      <c r="J552" s="1">
        <v>0.39513888888888887</v>
      </c>
      <c r="K552">
        <v>175583</v>
      </c>
      <c r="L552">
        <v>1</v>
      </c>
      <c r="M552" t="s">
        <v>76</v>
      </c>
      <c r="O552" t="s">
        <v>15</v>
      </c>
      <c r="P552" t="s">
        <v>2188</v>
      </c>
      <c r="Q552">
        <v>30543297042</v>
      </c>
      <c r="R552" t="s">
        <v>2189</v>
      </c>
      <c r="S552" t="s">
        <v>1462</v>
      </c>
      <c r="T552" t="s">
        <v>3458</v>
      </c>
      <c r="U552">
        <v>3334</v>
      </c>
      <c r="V552" t="s">
        <v>6</v>
      </c>
      <c r="W552" t="s">
        <v>7</v>
      </c>
      <c r="X552">
        <v>3743</v>
      </c>
      <c r="Y552">
        <v>477216</v>
      </c>
      <c r="AA552">
        <v>9</v>
      </c>
      <c r="AB552">
        <v>42727</v>
      </c>
      <c r="AC552">
        <v>0</v>
      </c>
      <c r="AD552">
        <v>0</v>
      </c>
      <c r="AE552">
        <v>0</v>
      </c>
      <c r="AF552">
        <v>0</v>
      </c>
      <c r="AG552">
        <v>0</v>
      </c>
      <c r="AH552" t="s">
        <v>1213</v>
      </c>
      <c r="AI552" t="s">
        <v>101</v>
      </c>
    </row>
    <row r="553" spans="1:35" x14ac:dyDescent="0.25">
      <c r="A553">
        <v>21679</v>
      </c>
      <c r="B553" t="s">
        <v>1569</v>
      </c>
      <c r="C553" t="s">
        <v>1160</v>
      </c>
      <c r="D553">
        <v>2013</v>
      </c>
      <c r="E553" t="s">
        <v>1128</v>
      </c>
      <c r="F553" s="8">
        <v>42165</v>
      </c>
      <c r="G553" s="1">
        <v>0.66666666666666663</v>
      </c>
      <c r="H553">
        <v>134811</v>
      </c>
      <c r="I553" s="8">
        <v>42166</v>
      </c>
      <c r="J553" s="1">
        <v>0.75</v>
      </c>
      <c r="K553">
        <v>134811</v>
      </c>
      <c r="L553">
        <v>1</v>
      </c>
      <c r="M553" t="s">
        <v>35</v>
      </c>
      <c r="O553" t="s">
        <v>15</v>
      </c>
      <c r="P553" t="s">
        <v>36</v>
      </c>
      <c r="Q553">
        <v>30672358430</v>
      </c>
      <c r="R553" t="s">
        <v>37</v>
      </c>
      <c r="S553" t="s">
        <v>1570</v>
      </c>
      <c r="T553" t="s">
        <v>15</v>
      </c>
      <c r="U553">
        <v>3334</v>
      </c>
      <c r="V553" t="s">
        <v>6</v>
      </c>
      <c r="W553" t="s">
        <v>7</v>
      </c>
      <c r="X553">
        <v>3743</v>
      </c>
      <c r="Y553">
        <v>491444</v>
      </c>
      <c r="AA553">
        <v>9</v>
      </c>
      <c r="AB553">
        <v>48471</v>
      </c>
      <c r="AC553">
        <v>615582</v>
      </c>
      <c r="AD553">
        <v>617498</v>
      </c>
      <c r="AE553">
        <v>1270</v>
      </c>
      <c r="AF553">
        <v>5165070</v>
      </c>
      <c r="AG553">
        <v>0</v>
      </c>
      <c r="AH553" t="s">
        <v>1213</v>
      </c>
      <c r="AI553" t="s">
        <v>10</v>
      </c>
    </row>
    <row r="554" spans="1:35" hidden="1" x14ac:dyDescent="0.25">
      <c r="A554">
        <v>21784</v>
      </c>
      <c r="B554" t="s">
        <v>3464</v>
      </c>
      <c r="C554" t="s">
        <v>1887</v>
      </c>
      <c r="D554">
        <v>2015</v>
      </c>
      <c r="E554" t="s">
        <v>1128</v>
      </c>
      <c r="F554" s="8">
        <v>42180</v>
      </c>
      <c r="G554" s="1">
        <v>0.33333333333333331</v>
      </c>
      <c r="H554">
        <v>962</v>
      </c>
      <c r="I554" s="8">
        <v>42180</v>
      </c>
      <c r="J554" s="1">
        <v>0.54166666666666663</v>
      </c>
      <c r="K554">
        <v>962</v>
      </c>
      <c r="L554">
        <v>1</v>
      </c>
      <c r="M554" t="s">
        <v>3465</v>
      </c>
      <c r="O554" t="s">
        <v>15</v>
      </c>
      <c r="P554" t="s">
        <v>36</v>
      </c>
      <c r="Q554">
        <v>30672358430</v>
      </c>
      <c r="R554" t="s">
        <v>37</v>
      </c>
      <c r="S554" t="s">
        <v>1570</v>
      </c>
      <c r="T554" t="s">
        <v>15</v>
      </c>
      <c r="U554">
        <v>3334</v>
      </c>
      <c r="V554" t="s">
        <v>6</v>
      </c>
      <c r="W554" t="s">
        <v>7</v>
      </c>
      <c r="X554">
        <v>3743</v>
      </c>
      <c r="Y554">
        <v>491444</v>
      </c>
      <c r="AA554">
        <v>9</v>
      </c>
      <c r="AB554">
        <v>42727</v>
      </c>
      <c r="AC554">
        <v>213635</v>
      </c>
      <c r="AD554">
        <v>0</v>
      </c>
      <c r="AE554">
        <v>500</v>
      </c>
      <c r="AF554">
        <v>0</v>
      </c>
      <c r="AG554">
        <v>0</v>
      </c>
      <c r="AH554" t="s">
        <v>1213</v>
      </c>
      <c r="AI554" t="s">
        <v>2333</v>
      </c>
    </row>
    <row r="555" spans="1:35" hidden="1" x14ac:dyDescent="0.25">
      <c r="A555">
        <v>21748</v>
      </c>
      <c r="B555" t="s">
        <v>1982</v>
      </c>
      <c r="C555" t="s">
        <v>1795</v>
      </c>
      <c r="D555">
        <v>2010</v>
      </c>
      <c r="E555" t="s">
        <v>1128</v>
      </c>
      <c r="F555" s="8">
        <v>42177</v>
      </c>
      <c r="G555" s="1">
        <v>0.375</v>
      </c>
      <c r="H555">
        <v>90017</v>
      </c>
      <c r="I555" s="8">
        <v>42177</v>
      </c>
      <c r="J555" s="1">
        <v>0.54166666666666663</v>
      </c>
      <c r="K555">
        <v>90017</v>
      </c>
      <c r="L555">
        <v>1</v>
      </c>
      <c r="M555" t="s">
        <v>76</v>
      </c>
      <c r="O555" t="s">
        <v>15</v>
      </c>
      <c r="P555" t="s">
        <v>1983</v>
      </c>
      <c r="Q555">
        <v>20179522633</v>
      </c>
      <c r="R555" t="s">
        <v>1984</v>
      </c>
      <c r="S555" t="s">
        <v>1462</v>
      </c>
      <c r="T555" t="s">
        <v>3458</v>
      </c>
      <c r="U555">
        <v>3334</v>
      </c>
      <c r="V555" t="s">
        <v>6</v>
      </c>
      <c r="W555" t="s">
        <v>7</v>
      </c>
      <c r="X555">
        <v>3743</v>
      </c>
      <c r="Y555">
        <v>476384</v>
      </c>
      <c r="Z555" t="s">
        <v>1985</v>
      </c>
      <c r="AA555">
        <v>9</v>
      </c>
      <c r="AB555">
        <v>42727</v>
      </c>
      <c r="AC555">
        <v>153817</v>
      </c>
      <c r="AD555">
        <v>0</v>
      </c>
      <c r="AE555">
        <v>360</v>
      </c>
      <c r="AF555">
        <v>155086</v>
      </c>
      <c r="AG555">
        <v>35721</v>
      </c>
      <c r="AH555" t="s">
        <v>1213</v>
      </c>
      <c r="AI555" t="s">
        <v>1722</v>
      </c>
    </row>
    <row r="556" spans="1:35" hidden="1" x14ac:dyDescent="0.25">
      <c r="A556">
        <v>21234</v>
      </c>
      <c r="B556" t="s">
        <v>2665</v>
      </c>
      <c r="C556" t="s">
        <v>1805</v>
      </c>
      <c r="D556">
        <v>2010</v>
      </c>
      <c r="E556" t="s">
        <v>1128</v>
      </c>
      <c r="F556" s="8">
        <v>42100</v>
      </c>
      <c r="G556" s="1">
        <v>0.33333333333333331</v>
      </c>
      <c r="H556">
        <v>793188</v>
      </c>
      <c r="I556" s="8">
        <v>42101</v>
      </c>
      <c r="J556" s="1">
        <v>0.75</v>
      </c>
      <c r="K556">
        <v>793188</v>
      </c>
      <c r="L556">
        <v>1</v>
      </c>
      <c r="M556" t="s">
        <v>3466</v>
      </c>
      <c r="N556" t="s">
        <v>3467</v>
      </c>
      <c r="O556" t="s">
        <v>15</v>
      </c>
      <c r="P556" t="s">
        <v>2325</v>
      </c>
      <c r="Q556">
        <v>30711142572</v>
      </c>
      <c r="R556" t="s">
        <v>2326</v>
      </c>
      <c r="S556" t="s">
        <v>1462</v>
      </c>
      <c r="T556" t="s">
        <v>3458</v>
      </c>
      <c r="U556">
        <v>3334</v>
      </c>
      <c r="V556" t="s">
        <v>6</v>
      </c>
      <c r="W556" t="s">
        <v>7</v>
      </c>
      <c r="X556">
        <v>3743</v>
      </c>
      <c r="Y556">
        <v>420322</v>
      </c>
      <c r="AA556">
        <v>9</v>
      </c>
      <c r="AB556">
        <v>42727</v>
      </c>
      <c r="AC556">
        <v>636632</v>
      </c>
      <c r="AD556">
        <v>175500</v>
      </c>
      <c r="AE556">
        <v>1490</v>
      </c>
      <c r="AF556">
        <v>3146978</v>
      </c>
      <c r="AG556">
        <v>81558</v>
      </c>
      <c r="AH556" t="s">
        <v>1213</v>
      </c>
      <c r="AI556" t="s">
        <v>101</v>
      </c>
    </row>
    <row r="557" spans="1:35" hidden="1" x14ac:dyDescent="0.25">
      <c r="A557">
        <v>21785</v>
      </c>
      <c r="B557" t="s">
        <v>3468</v>
      </c>
      <c r="C557" t="s">
        <v>1887</v>
      </c>
      <c r="D557">
        <v>2015</v>
      </c>
      <c r="E557" t="s">
        <v>1128</v>
      </c>
      <c r="F557" s="8">
        <v>42180</v>
      </c>
      <c r="G557" s="1">
        <v>0.33333333333333331</v>
      </c>
      <c r="H557">
        <v>1067</v>
      </c>
      <c r="I557" s="8">
        <v>42180</v>
      </c>
      <c r="J557" s="1">
        <v>0.54166666666666663</v>
      </c>
      <c r="K557">
        <v>1067</v>
      </c>
      <c r="L557">
        <v>1</v>
      </c>
      <c r="M557" t="s">
        <v>3469</v>
      </c>
      <c r="O557" t="s">
        <v>15</v>
      </c>
      <c r="P557" t="s">
        <v>36</v>
      </c>
      <c r="Q557">
        <v>30672358430</v>
      </c>
      <c r="R557" t="s">
        <v>37</v>
      </c>
      <c r="S557" t="s">
        <v>1570</v>
      </c>
      <c r="T557" t="s">
        <v>15</v>
      </c>
      <c r="U557">
        <v>3334</v>
      </c>
      <c r="V557" t="s">
        <v>6</v>
      </c>
      <c r="W557" t="s">
        <v>7</v>
      </c>
      <c r="X557">
        <v>3743</v>
      </c>
      <c r="Y557">
        <v>491444</v>
      </c>
      <c r="AA557">
        <v>9</v>
      </c>
      <c r="AB557">
        <v>42727</v>
      </c>
      <c r="AC557">
        <v>213635</v>
      </c>
      <c r="AD557">
        <v>0</v>
      </c>
      <c r="AE557">
        <v>500</v>
      </c>
      <c r="AF557">
        <v>0</v>
      </c>
      <c r="AG557">
        <v>0</v>
      </c>
      <c r="AH557" t="s">
        <v>1213</v>
      </c>
      <c r="AI557" t="s">
        <v>2333</v>
      </c>
    </row>
    <row r="558" spans="1:35" hidden="1" x14ac:dyDescent="0.25">
      <c r="A558">
        <v>21710</v>
      </c>
      <c r="B558" t="s">
        <v>3470</v>
      </c>
      <c r="C558" t="s">
        <v>2959</v>
      </c>
      <c r="D558">
        <v>2014</v>
      </c>
      <c r="E558" t="s">
        <v>1128</v>
      </c>
      <c r="F558" s="8">
        <v>42170</v>
      </c>
      <c r="G558" s="1">
        <v>0.33333333333333331</v>
      </c>
      <c r="H558">
        <v>37449</v>
      </c>
      <c r="I558" s="8">
        <v>42170</v>
      </c>
      <c r="J558" s="1">
        <v>0.54166666666666663</v>
      </c>
      <c r="K558">
        <v>37449</v>
      </c>
      <c r="L558">
        <v>1</v>
      </c>
      <c r="M558" t="s">
        <v>76</v>
      </c>
      <c r="O558" t="s">
        <v>15</v>
      </c>
      <c r="P558" t="s">
        <v>2961</v>
      </c>
      <c r="Q558">
        <v>30610466725</v>
      </c>
      <c r="R558" t="s">
        <v>2962</v>
      </c>
      <c r="S558" t="s">
        <v>1570</v>
      </c>
      <c r="T558" t="s">
        <v>15</v>
      </c>
      <c r="U558">
        <v>3334</v>
      </c>
      <c r="V558" t="s">
        <v>6</v>
      </c>
      <c r="W558" t="s">
        <v>7</v>
      </c>
      <c r="X558">
        <v>3743</v>
      </c>
      <c r="Y558">
        <v>491015</v>
      </c>
      <c r="Z558" t="s">
        <v>2963</v>
      </c>
      <c r="AA558">
        <v>9</v>
      </c>
      <c r="AB558">
        <v>42727</v>
      </c>
      <c r="AC558">
        <v>166635</v>
      </c>
      <c r="AD558">
        <v>0</v>
      </c>
      <c r="AE558">
        <v>390</v>
      </c>
      <c r="AF558">
        <v>0</v>
      </c>
      <c r="AG558">
        <v>0</v>
      </c>
      <c r="AH558" t="s">
        <v>1213</v>
      </c>
      <c r="AI558" t="s">
        <v>101</v>
      </c>
    </row>
    <row r="559" spans="1:35" hidden="1" x14ac:dyDescent="0.25">
      <c r="A559">
        <v>21302</v>
      </c>
      <c r="B559" t="s">
        <v>2023</v>
      </c>
      <c r="C559" t="s">
        <v>1741</v>
      </c>
      <c r="D559">
        <v>2013</v>
      </c>
      <c r="E559" t="s">
        <v>1128</v>
      </c>
      <c r="F559" s="8">
        <v>42109</v>
      </c>
      <c r="G559" s="1">
        <v>0.5</v>
      </c>
      <c r="H559">
        <v>181396</v>
      </c>
      <c r="I559" s="8">
        <v>42109</v>
      </c>
      <c r="J559" s="1">
        <v>0.70833333333333337</v>
      </c>
      <c r="K559">
        <v>181396</v>
      </c>
      <c r="L559">
        <v>1</v>
      </c>
      <c r="M559" t="s">
        <v>2597</v>
      </c>
      <c r="O559" t="s">
        <v>15</v>
      </c>
      <c r="P559" t="s">
        <v>1983</v>
      </c>
      <c r="Q559">
        <v>20179522633</v>
      </c>
      <c r="R559" t="s">
        <v>1984</v>
      </c>
      <c r="S559" t="s">
        <v>1462</v>
      </c>
      <c r="T559" t="s">
        <v>3458</v>
      </c>
      <c r="U559">
        <v>3334</v>
      </c>
      <c r="V559" t="s">
        <v>6</v>
      </c>
      <c r="W559" t="s">
        <v>7</v>
      </c>
      <c r="X559">
        <v>3743</v>
      </c>
      <c r="Y559">
        <v>476384</v>
      </c>
      <c r="Z559" t="s">
        <v>1985</v>
      </c>
      <c r="AA559">
        <v>9</v>
      </c>
      <c r="AB559">
        <v>42727</v>
      </c>
      <c r="AC559">
        <v>81181</v>
      </c>
      <c r="AD559">
        <v>0</v>
      </c>
      <c r="AE559">
        <v>190</v>
      </c>
      <c r="AF559">
        <v>236062</v>
      </c>
      <c r="AG559">
        <v>141456</v>
      </c>
      <c r="AH559" t="s">
        <v>1213</v>
      </c>
      <c r="AI559" t="s">
        <v>1722</v>
      </c>
    </row>
    <row r="560" spans="1:35" hidden="1" x14ac:dyDescent="0.25">
      <c r="A560">
        <v>21711</v>
      </c>
      <c r="B560" t="s">
        <v>2023</v>
      </c>
      <c r="C560" t="s">
        <v>1741</v>
      </c>
      <c r="D560">
        <v>2013</v>
      </c>
      <c r="E560" t="s">
        <v>1128</v>
      </c>
      <c r="F560" s="8">
        <v>42171</v>
      </c>
      <c r="G560" s="1">
        <v>0.33333333333333331</v>
      </c>
      <c r="H560">
        <v>181396</v>
      </c>
      <c r="I560" s="8">
        <v>42171</v>
      </c>
      <c r="J560" s="1">
        <v>0.54166666666666663</v>
      </c>
      <c r="K560">
        <v>181396</v>
      </c>
      <c r="L560">
        <v>1</v>
      </c>
      <c r="M560" t="s">
        <v>2173</v>
      </c>
      <c r="O560" t="s">
        <v>15</v>
      </c>
      <c r="P560" t="s">
        <v>1983</v>
      </c>
      <c r="Q560">
        <v>20179522633</v>
      </c>
      <c r="R560" t="s">
        <v>1984</v>
      </c>
      <c r="S560" t="s">
        <v>1462</v>
      </c>
      <c r="T560" t="s">
        <v>3458</v>
      </c>
      <c r="U560">
        <v>3334</v>
      </c>
      <c r="V560" t="s">
        <v>6</v>
      </c>
      <c r="W560" t="s">
        <v>7</v>
      </c>
      <c r="X560">
        <v>3743</v>
      </c>
      <c r="Y560">
        <v>476384</v>
      </c>
      <c r="Z560" t="s">
        <v>1985</v>
      </c>
      <c r="AA560">
        <v>9</v>
      </c>
      <c r="AB560">
        <v>42727</v>
      </c>
      <c r="AC560">
        <v>98272</v>
      </c>
      <c r="AD560">
        <v>0</v>
      </c>
      <c r="AE560">
        <v>230</v>
      </c>
      <c r="AF560">
        <v>480845</v>
      </c>
      <c r="AG560">
        <v>0</v>
      </c>
      <c r="AH560" t="s">
        <v>1213</v>
      </c>
      <c r="AI560" t="s">
        <v>1722</v>
      </c>
    </row>
    <row r="561" spans="1:35" hidden="1" x14ac:dyDescent="0.25">
      <c r="A561">
        <v>21052</v>
      </c>
      <c r="B561" t="s">
        <v>3471</v>
      </c>
      <c r="C561" t="s">
        <v>1887</v>
      </c>
      <c r="D561">
        <v>2014</v>
      </c>
      <c r="E561" t="s">
        <v>1128</v>
      </c>
      <c r="F561" s="8">
        <v>42072</v>
      </c>
      <c r="G561" s="1">
        <v>0.33333333333333331</v>
      </c>
      <c r="H561">
        <v>14198</v>
      </c>
      <c r="I561" s="8">
        <v>42072</v>
      </c>
      <c r="J561" s="1">
        <v>0.45833333333333331</v>
      </c>
      <c r="K561">
        <v>14198</v>
      </c>
      <c r="L561">
        <v>1</v>
      </c>
      <c r="M561" t="s">
        <v>48</v>
      </c>
      <c r="O561" t="s">
        <v>15</v>
      </c>
      <c r="P561" t="s">
        <v>2241</v>
      </c>
      <c r="Q561">
        <v>30714484873</v>
      </c>
      <c r="R561" t="s">
        <v>2242</v>
      </c>
      <c r="S561" t="s">
        <v>3472</v>
      </c>
      <c r="T561" t="s">
        <v>3473</v>
      </c>
      <c r="U561">
        <v>3340</v>
      </c>
      <c r="V561" t="s">
        <v>88</v>
      </c>
      <c r="W561" t="s">
        <v>7</v>
      </c>
      <c r="X561" t="s">
        <v>593</v>
      </c>
      <c r="Y561">
        <v>54149355</v>
      </c>
      <c r="AA561">
        <v>9</v>
      </c>
      <c r="AB561">
        <v>42727</v>
      </c>
      <c r="AC561">
        <v>149545</v>
      </c>
      <c r="AD561">
        <v>0</v>
      </c>
      <c r="AE561">
        <v>350</v>
      </c>
      <c r="AF561">
        <v>114203</v>
      </c>
      <c r="AG561">
        <v>0</v>
      </c>
      <c r="AH561" t="s">
        <v>1213</v>
      </c>
      <c r="AI561" t="s">
        <v>101</v>
      </c>
    </row>
    <row r="562" spans="1:35" hidden="1" x14ac:dyDescent="0.25">
      <c r="A562">
        <v>21051</v>
      </c>
      <c r="B562" t="s">
        <v>3474</v>
      </c>
      <c r="C562" t="s">
        <v>1887</v>
      </c>
      <c r="D562">
        <v>2014</v>
      </c>
      <c r="E562" t="s">
        <v>1128</v>
      </c>
      <c r="F562" s="8">
        <v>42072</v>
      </c>
      <c r="G562" s="1">
        <v>0.33333333333333331</v>
      </c>
      <c r="H562">
        <v>14378</v>
      </c>
      <c r="I562" s="8">
        <v>42072</v>
      </c>
      <c r="J562" s="1">
        <v>0.45833333333333331</v>
      </c>
      <c r="K562">
        <v>14378</v>
      </c>
      <c r="L562">
        <v>1</v>
      </c>
      <c r="M562" t="s">
        <v>48</v>
      </c>
      <c r="O562" t="s">
        <v>15</v>
      </c>
      <c r="P562" t="s">
        <v>2241</v>
      </c>
      <c r="Q562">
        <v>30714484873</v>
      </c>
      <c r="R562" t="s">
        <v>2242</v>
      </c>
      <c r="S562" t="s">
        <v>3472</v>
      </c>
      <c r="T562" t="s">
        <v>3473</v>
      </c>
      <c r="U562">
        <v>3340</v>
      </c>
      <c r="V562" t="s">
        <v>88</v>
      </c>
      <c r="W562" t="s">
        <v>7</v>
      </c>
      <c r="X562" t="s">
        <v>593</v>
      </c>
      <c r="Y562">
        <v>54149355</v>
      </c>
      <c r="AA562">
        <v>9</v>
      </c>
      <c r="AB562">
        <v>42727</v>
      </c>
      <c r="AC562">
        <v>149545</v>
      </c>
      <c r="AD562">
        <v>0</v>
      </c>
      <c r="AE562">
        <v>350</v>
      </c>
      <c r="AF562">
        <v>114531</v>
      </c>
      <c r="AG562">
        <v>0</v>
      </c>
      <c r="AH562" t="s">
        <v>1213</v>
      </c>
      <c r="AI562" t="s">
        <v>101</v>
      </c>
    </row>
    <row r="563" spans="1:35" hidden="1" x14ac:dyDescent="0.25">
      <c r="A563">
        <v>21185</v>
      </c>
      <c r="B563" t="s">
        <v>2238</v>
      </c>
      <c r="C563">
        <v>2636</v>
      </c>
      <c r="D563">
        <v>2014</v>
      </c>
      <c r="E563" t="s">
        <v>1128</v>
      </c>
      <c r="F563" s="8">
        <v>42089</v>
      </c>
      <c r="G563" s="1">
        <v>0.33333333333333331</v>
      </c>
      <c r="H563">
        <v>142794</v>
      </c>
      <c r="I563" s="8">
        <v>42089</v>
      </c>
      <c r="J563" s="1">
        <v>0.54166666666666663</v>
      </c>
      <c r="K563">
        <v>142794</v>
      </c>
      <c r="L563">
        <v>1</v>
      </c>
      <c r="M563" t="s">
        <v>2328</v>
      </c>
      <c r="O563" t="s">
        <v>15</v>
      </c>
      <c r="P563" t="s">
        <v>2241</v>
      </c>
      <c r="Q563">
        <v>30714484873</v>
      </c>
      <c r="R563" t="s">
        <v>2242</v>
      </c>
      <c r="S563" t="s">
        <v>3472</v>
      </c>
      <c r="T563" t="s">
        <v>3473</v>
      </c>
      <c r="U563">
        <v>3340</v>
      </c>
      <c r="V563" t="s">
        <v>88</v>
      </c>
      <c r="W563" t="s">
        <v>7</v>
      </c>
      <c r="X563" t="s">
        <v>593</v>
      </c>
      <c r="Y563">
        <v>54149355</v>
      </c>
      <c r="AA563">
        <v>9</v>
      </c>
      <c r="AB563">
        <v>42727</v>
      </c>
      <c r="AC563">
        <v>170908</v>
      </c>
      <c r="AD563">
        <v>0</v>
      </c>
      <c r="AE563">
        <v>400</v>
      </c>
      <c r="AF563">
        <v>0</v>
      </c>
      <c r="AG563">
        <v>0</v>
      </c>
      <c r="AH563" t="s">
        <v>1213</v>
      </c>
      <c r="AI563" t="s">
        <v>101</v>
      </c>
    </row>
    <row r="564" spans="1:35" hidden="1" x14ac:dyDescent="0.25">
      <c r="A564">
        <v>21138</v>
      </c>
      <c r="B564" t="s">
        <v>2238</v>
      </c>
      <c r="C564">
        <v>2636</v>
      </c>
      <c r="D564">
        <v>2014</v>
      </c>
      <c r="E564" t="s">
        <v>1128</v>
      </c>
      <c r="F564" s="8">
        <v>42080</v>
      </c>
      <c r="G564" s="1">
        <v>0.33333333333333331</v>
      </c>
      <c r="H564">
        <v>142794</v>
      </c>
      <c r="I564" s="8">
        <v>42080</v>
      </c>
      <c r="J564" s="1">
        <v>0.75</v>
      </c>
      <c r="K564">
        <v>142794</v>
      </c>
      <c r="L564">
        <v>1</v>
      </c>
      <c r="M564" t="s">
        <v>2743</v>
      </c>
      <c r="O564" t="s">
        <v>15</v>
      </c>
      <c r="P564" t="s">
        <v>2241</v>
      </c>
      <c r="Q564">
        <v>30714484873</v>
      </c>
      <c r="R564" t="s">
        <v>2242</v>
      </c>
      <c r="S564" t="s">
        <v>3472</v>
      </c>
      <c r="T564" t="s">
        <v>3473</v>
      </c>
      <c r="U564">
        <v>3340</v>
      </c>
      <c r="V564" t="s">
        <v>88</v>
      </c>
      <c r="W564" t="s">
        <v>7</v>
      </c>
      <c r="X564" t="s">
        <v>593</v>
      </c>
      <c r="Y564">
        <v>54149355</v>
      </c>
      <c r="AA564">
        <v>9</v>
      </c>
      <c r="AB564">
        <v>42727</v>
      </c>
      <c r="AC564">
        <v>205090</v>
      </c>
      <c r="AD564">
        <v>0</v>
      </c>
      <c r="AE564">
        <v>480</v>
      </c>
      <c r="AF564">
        <v>24798</v>
      </c>
      <c r="AG564">
        <v>0</v>
      </c>
      <c r="AH564" t="s">
        <v>1213</v>
      </c>
      <c r="AI564" t="s">
        <v>101</v>
      </c>
    </row>
    <row r="565" spans="1:35" hidden="1" x14ac:dyDescent="0.25">
      <c r="A565">
        <v>21758</v>
      </c>
      <c r="B565" t="s">
        <v>2238</v>
      </c>
      <c r="C565">
        <v>2636</v>
      </c>
      <c r="D565">
        <v>2014</v>
      </c>
      <c r="E565" t="s">
        <v>1128</v>
      </c>
      <c r="F565" s="8">
        <v>42178</v>
      </c>
      <c r="G565" s="1">
        <v>0.34375</v>
      </c>
      <c r="H565">
        <v>142794</v>
      </c>
      <c r="I565" s="8">
        <v>42179</v>
      </c>
      <c r="J565" s="1">
        <v>0.75</v>
      </c>
      <c r="K565">
        <v>142794</v>
      </c>
      <c r="L565">
        <v>1</v>
      </c>
      <c r="M565" t="s">
        <v>3475</v>
      </c>
      <c r="N565" t="s">
        <v>3476</v>
      </c>
      <c r="O565" t="s">
        <v>15</v>
      </c>
      <c r="P565" t="s">
        <v>2241</v>
      </c>
      <c r="Q565">
        <v>30714484873</v>
      </c>
      <c r="R565" t="s">
        <v>2242</v>
      </c>
      <c r="S565" t="s">
        <v>3472</v>
      </c>
      <c r="T565" t="s">
        <v>3473</v>
      </c>
      <c r="U565">
        <v>3340</v>
      </c>
      <c r="V565" t="s">
        <v>88</v>
      </c>
      <c r="W565" t="s">
        <v>7</v>
      </c>
      <c r="X565" t="s">
        <v>593</v>
      </c>
      <c r="Y565">
        <v>54149355</v>
      </c>
      <c r="AA565">
        <v>9</v>
      </c>
      <c r="AB565">
        <v>42727</v>
      </c>
      <c r="AC565">
        <v>730632</v>
      </c>
      <c r="AD565">
        <v>0</v>
      </c>
      <c r="AE565">
        <v>1710</v>
      </c>
      <c r="AF565">
        <v>1271109</v>
      </c>
      <c r="AG565">
        <v>81558</v>
      </c>
      <c r="AH565" t="s">
        <v>1213</v>
      </c>
      <c r="AI565" t="s">
        <v>101</v>
      </c>
    </row>
    <row r="566" spans="1:35" hidden="1" x14ac:dyDescent="0.25">
      <c r="A566">
        <v>21050</v>
      </c>
      <c r="B566" t="s">
        <v>3477</v>
      </c>
      <c r="C566" t="s">
        <v>1887</v>
      </c>
      <c r="D566">
        <v>2014</v>
      </c>
      <c r="E566" t="s">
        <v>1128</v>
      </c>
      <c r="F566" s="8">
        <v>42072</v>
      </c>
      <c r="G566" s="1">
        <v>0.33333333333333331</v>
      </c>
      <c r="H566">
        <v>15476</v>
      </c>
      <c r="I566" s="8">
        <v>42072</v>
      </c>
      <c r="J566" s="1">
        <v>0.45833333333333331</v>
      </c>
      <c r="K566">
        <v>15476</v>
      </c>
      <c r="L566">
        <v>1</v>
      </c>
      <c r="M566" t="s">
        <v>76</v>
      </c>
      <c r="O566" t="s">
        <v>15</v>
      </c>
      <c r="P566" t="s">
        <v>2241</v>
      </c>
      <c r="Q566">
        <v>30714484873</v>
      </c>
      <c r="R566" t="s">
        <v>2242</v>
      </c>
      <c r="S566" t="s">
        <v>3472</v>
      </c>
      <c r="T566" t="s">
        <v>3473</v>
      </c>
      <c r="U566">
        <v>3340</v>
      </c>
      <c r="V566" t="s">
        <v>88</v>
      </c>
      <c r="W566" t="s">
        <v>7</v>
      </c>
      <c r="X566" t="s">
        <v>593</v>
      </c>
      <c r="Y566">
        <v>54149355</v>
      </c>
      <c r="AA566">
        <v>9</v>
      </c>
      <c r="AB566">
        <v>42727</v>
      </c>
      <c r="AC566">
        <v>149545</v>
      </c>
      <c r="AD566">
        <v>0</v>
      </c>
      <c r="AE566">
        <v>350</v>
      </c>
      <c r="AF566">
        <v>114531</v>
      </c>
      <c r="AG566">
        <v>0</v>
      </c>
      <c r="AH566" t="s">
        <v>1213</v>
      </c>
      <c r="AI566" t="s">
        <v>101</v>
      </c>
    </row>
    <row r="567" spans="1:35" hidden="1" x14ac:dyDescent="0.25">
      <c r="A567">
        <v>21013</v>
      </c>
      <c r="B567" t="s">
        <v>2535</v>
      </c>
      <c r="C567" t="s">
        <v>1777</v>
      </c>
      <c r="D567">
        <v>2014</v>
      </c>
      <c r="E567" t="s">
        <v>1128</v>
      </c>
      <c r="F567" s="8">
        <v>42066</v>
      </c>
      <c r="G567" s="1">
        <v>0.41666666666666669</v>
      </c>
      <c r="H567">
        <v>32991</v>
      </c>
      <c r="I567" s="8">
        <v>42066</v>
      </c>
      <c r="J567" s="1">
        <v>0.70833333333333337</v>
      </c>
      <c r="K567">
        <v>32991</v>
      </c>
      <c r="L567">
        <v>1</v>
      </c>
      <c r="M567" t="s">
        <v>2817</v>
      </c>
      <c r="O567" t="s">
        <v>15</v>
      </c>
      <c r="P567" t="s">
        <v>2536</v>
      </c>
      <c r="Q567">
        <v>27214684891</v>
      </c>
      <c r="R567" t="s">
        <v>2537</v>
      </c>
      <c r="S567" t="s">
        <v>1524</v>
      </c>
      <c r="T567" t="s">
        <v>3478</v>
      </c>
      <c r="U567">
        <v>3342</v>
      </c>
      <c r="V567" t="s">
        <v>88</v>
      </c>
      <c r="W567" t="s">
        <v>7</v>
      </c>
      <c r="X567">
        <v>3751</v>
      </c>
      <c r="Y567">
        <v>15413302</v>
      </c>
      <c r="AA567">
        <v>9</v>
      </c>
      <c r="AB567">
        <v>42727</v>
      </c>
      <c r="AC567">
        <v>205090</v>
      </c>
      <c r="AD567">
        <v>0</v>
      </c>
      <c r="AE567">
        <v>480</v>
      </c>
      <c r="AF567">
        <v>235992</v>
      </c>
      <c r="AG567">
        <v>141456</v>
      </c>
      <c r="AH567" t="s">
        <v>1213</v>
      </c>
      <c r="AI567" t="s">
        <v>1722</v>
      </c>
    </row>
    <row r="568" spans="1:35" hidden="1" x14ac:dyDescent="0.25">
      <c r="A568">
        <v>21085</v>
      </c>
      <c r="B568" t="s">
        <v>2535</v>
      </c>
      <c r="C568" t="s">
        <v>1777</v>
      </c>
      <c r="D568">
        <v>2014</v>
      </c>
      <c r="E568" t="s">
        <v>1128</v>
      </c>
      <c r="F568" s="8">
        <v>42074</v>
      </c>
      <c r="G568" s="1">
        <v>0.4236111111111111</v>
      </c>
      <c r="H568">
        <v>32991</v>
      </c>
      <c r="I568" s="8">
        <v>42075</v>
      </c>
      <c r="J568" s="1">
        <v>0.75</v>
      </c>
      <c r="K568">
        <v>32991</v>
      </c>
      <c r="L568">
        <v>1</v>
      </c>
      <c r="M568" t="s">
        <v>2767</v>
      </c>
      <c r="O568" t="s">
        <v>15</v>
      </c>
      <c r="P568" t="s">
        <v>2536</v>
      </c>
      <c r="Q568">
        <v>27214684891</v>
      </c>
      <c r="R568" t="s">
        <v>2537</v>
      </c>
      <c r="S568" t="s">
        <v>1524</v>
      </c>
      <c r="T568" t="s">
        <v>3478</v>
      </c>
      <c r="U568">
        <v>3342</v>
      </c>
      <c r="V568" t="s">
        <v>88</v>
      </c>
      <c r="W568" t="s">
        <v>7</v>
      </c>
      <c r="X568">
        <v>3751</v>
      </c>
      <c r="Y568">
        <v>15413302</v>
      </c>
      <c r="AA568">
        <v>9</v>
      </c>
      <c r="AB568">
        <v>42727</v>
      </c>
      <c r="AC568">
        <v>256362</v>
      </c>
      <c r="AD568">
        <v>0</v>
      </c>
      <c r="AE568">
        <v>600</v>
      </c>
      <c r="AF568">
        <v>2861520</v>
      </c>
      <c r="AG568">
        <v>0</v>
      </c>
      <c r="AH568" t="s">
        <v>1213</v>
      </c>
      <c r="AI568" t="s">
        <v>1722</v>
      </c>
    </row>
    <row r="569" spans="1:35" hidden="1" x14ac:dyDescent="0.25">
      <c r="A569">
        <v>21407</v>
      </c>
      <c r="B569" t="s">
        <v>2535</v>
      </c>
      <c r="C569" t="s">
        <v>1777</v>
      </c>
      <c r="D569">
        <v>2014</v>
      </c>
      <c r="E569" t="s">
        <v>1128</v>
      </c>
      <c r="F569" s="8">
        <v>42123</v>
      </c>
      <c r="G569" s="1">
        <v>0.58333333333333337</v>
      </c>
      <c r="H569">
        <v>32991</v>
      </c>
      <c r="I569" s="8">
        <v>42123</v>
      </c>
      <c r="J569" s="1">
        <v>0.66666666666666663</v>
      </c>
      <c r="K569">
        <v>32991</v>
      </c>
      <c r="L569">
        <v>1</v>
      </c>
      <c r="M569" t="s">
        <v>2114</v>
      </c>
      <c r="O569" t="s">
        <v>15</v>
      </c>
      <c r="P569" t="s">
        <v>2536</v>
      </c>
      <c r="Q569">
        <v>27214684891</v>
      </c>
      <c r="R569" t="s">
        <v>2537</v>
      </c>
      <c r="S569" t="s">
        <v>1524</v>
      </c>
      <c r="T569" t="s">
        <v>3478</v>
      </c>
      <c r="U569">
        <v>3342</v>
      </c>
      <c r="V569" t="s">
        <v>88</v>
      </c>
      <c r="W569" t="s">
        <v>7</v>
      </c>
      <c r="X569">
        <v>3751</v>
      </c>
      <c r="Y569">
        <v>15413302</v>
      </c>
      <c r="AA569">
        <v>9</v>
      </c>
      <c r="AB569">
        <v>42727</v>
      </c>
      <c r="AC569">
        <v>21364</v>
      </c>
      <c r="AD569">
        <v>0</v>
      </c>
      <c r="AE569">
        <v>50</v>
      </c>
      <c r="AF569">
        <v>5188</v>
      </c>
      <c r="AG569">
        <v>0</v>
      </c>
      <c r="AH569" t="s">
        <v>1213</v>
      </c>
      <c r="AI569" t="s">
        <v>1722</v>
      </c>
    </row>
    <row r="570" spans="1:35" hidden="1" x14ac:dyDescent="0.25">
      <c r="A570">
        <v>21629</v>
      </c>
      <c r="B570" t="s">
        <v>2343</v>
      </c>
      <c r="C570" t="s">
        <v>2117</v>
      </c>
      <c r="D570">
        <v>2014</v>
      </c>
      <c r="E570" t="s">
        <v>1128</v>
      </c>
      <c r="F570" s="8">
        <v>42159</v>
      </c>
      <c r="G570" s="1">
        <v>0.33333333333333331</v>
      </c>
      <c r="H570">
        <v>122761</v>
      </c>
      <c r="I570" s="8">
        <v>42159</v>
      </c>
      <c r="J570" s="1">
        <v>0.54166666666666663</v>
      </c>
      <c r="K570">
        <v>122761</v>
      </c>
      <c r="L570">
        <v>1</v>
      </c>
      <c r="M570" t="s">
        <v>2344</v>
      </c>
      <c r="O570" t="s">
        <v>15</v>
      </c>
      <c r="P570" t="s">
        <v>1813</v>
      </c>
      <c r="Q570">
        <v>20124856567</v>
      </c>
      <c r="R570" t="s">
        <v>1814</v>
      </c>
      <c r="S570" t="s">
        <v>3479</v>
      </c>
      <c r="T570" t="s">
        <v>3480</v>
      </c>
      <c r="U570">
        <v>3342</v>
      </c>
      <c r="V570" t="s">
        <v>88</v>
      </c>
      <c r="W570" t="s">
        <v>7</v>
      </c>
      <c r="X570">
        <v>3757</v>
      </c>
      <c r="Y570">
        <v>15672118</v>
      </c>
      <c r="AA570">
        <v>9</v>
      </c>
      <c r="AB570">
        <v>42727</v>
      </c>
      <c r="AC570">
        <v>260635</v>
      </c>
      <c r="AD570">
        <v>0</v>
      </c>
      <c r="AE570">
        <v>610</v>
      </c>
      <c r="AF570">
        <v>1291746</v>
      </c>
      <c r="AG570">
        <v>240318</v>
      </c>
      <c r="AH570" t="s">
        <v>1213</v>
      </c>
      <c r="AI570" t="s">
        <v>101</v>
      </c>
    </row>
    <row r="571" spans="1:35" hidden="1" x14ac:dyDescent="0.25">
      <c r="A571">
        <v>21303</v>
      </c>
      <c r="B571" t="s">
        <v>1811</v>
      </c>
      <c r="C571" t="s">
        <v>1783</v>
      </c>
      <c r="D571">
        <v>2014</v>
      </c>
      <c r="E571" t="s">
        <v>1128</v>
      </c>
      <c r="F571" s="8">
        <v>42109</v>
      </c>
      <c r="G571" s="1">
        <v>0.53263888888888888</v>
      </c>
      <c r="H571">
        <v>155599</v>
      </c>
      <c r="I571" s="8">
        <v>42109</v>
      </c>
      <c r="J571" s="1">
        <v>0.75</v>
      </c>
      <c r="K571">
        <v>155599</v>
      </c>
      <c r="L571">
        <v>1</v>
      </c>
      <c r="M571" t="s">
        <v>76</v>
      </c>
      <c r="O571" t="s">
        <v>15</v>
      </c>
      <c r="P571" t="s">
        <v>1813</v>
      </c>
      <c r="Q571">
        <v>20124856567</v>
      </c>
      <c r="R571" t="s">
        <v>1814</v>
      </c>
      <c r="S571" t="s">
        <v>3479</v>
      </c>
      <c r="T571" t="s">
        <v>3480</v>
      </c>
      <c r="U571">
        <v>3342</v>
      </c>
      <c r="V571" t="s">
        <v>88</v>
      </c>
      <c r="W571" t="s">
        <v>7</v>
      </c>
      <c r="X571">
        <v>3757</v>
      </c>
      <c r="Y571">
        <v>15672118</v>
      </c>
      <c r="AA571">
        <v>9</v>
      </c>
      <c r="AB571">
        <v>42727</v>
      </c>
      <c r="AC571">
        <v>243544</v>
      </c>
      <c r="AD571">
        <v>0</v>
      </c>
      <c r="AE571">
        <v>570</v>
      </c>
      <c r="AF571">
        <v>391925</v>
      </c>
      <c r="AG571">
        <v>240318</v>
      </c>
      <c r="AH571" t="s">
        <v>1213</v>
      </c>
      <c r="AI571" t="s">
        <v>101</v>
      </c>
    </row>
    <row r="572" spans="1:35" hidden="1" x14ac:dyDescent="0.25">
      <c r="A572">
        <v>21589</v>
      </c>
      <c r="B572" t="s">
        <v>2389</v>
      </c>
      <c r="C572" t="s">
        <v>1724</v>
      </c>
      <c r="D572">
        <v>2014</v>
      </c>
      <c r="E572" t="s">
        <v>1128</v>
      </c>
      <c r="F572" s="8">
        <v>42153</v>
      </c>
      <c r="G572" s="1">
        <v>0.36458333333333331</v>
      </c>
      <c r="H572">
        <v>83777</v>
      </c>
      <c r="I572" s="8">
        <v>42153</v>
      </c>
      <c r="J572" s="1">
        <v>0.70833333333333337</v>
      </c>
      <c r="K572">
        <v>83777</v>
      </c>
      <c r="L572">
        <v>1</v>
      </c>
      <c r="M572" t="s">
        <v>76</v>
      </c>
      <c r="O572" t="s">
        <v>15</v>
      </c>
      <c r="P572" t="s">
        <v>2390</v>
      </c>
      <c r="Q572">
        <v>30711603421</v>
      </c>
      <c r="R572" t="s">
        <v>2391</v>
      </c>
      <c r="S572" t="s">
        <v>1524</v>
      </c>
      <c r="T572" t="s">
        <v>3478</v>
      </c>
      <c r="U572">
        <v>3342</v>
      </c>
      <c r="V572" t="s">
        <v>394</v>
      </c>
      <c r="W572" t="s">
        <v>7</v>
      </c>
      <c r="X572">
        <v>3756</v>
      </c>
      <c r="Y572">
        <v>15502561</v>
      </c>
      <c r="Z572" t="s">
        <v>1455</v>
      </c>
      <c r="AA572">
        <v>9</v>
      </c>
      <c r="AB572">
        <v>42727</v>
      </c>
      <c r="AC572">
        <v>187999</v>
      </c>
      <c r="AD572">
        <v>0</v>
      </c>
      <c r="AE572">
        <v>440</v>
      </c>
      <c r="AF572">
        <v>1356101</v>
      </c>
      <c r="AG572">
        <v>240318</v>
      </c>
      <c r="AH572" t="s">
        <v>1213</v>
      </c>
      <c r="AI572" t="s">
        <v>101</v>
      </c>
    </row>
    <row r="573" spans="1:35" x14ac:dyDescent="0.25">
      <c r="A573">
        <v>21394</v>
      </c>
      <c r="B573" t="s">
        <v>1522</v>
      </c>
      <c r="C573" t="s">
        <v>1147</v>
      </c>
      <c r="D573">
        <v>2013</v>
      </c>
      <c r="E573" t="s">
        <v>1128</v>
      </c>
      <c r="F573" s="8">
        <v>42122</v>
      </c>
      <c r="G573" s="1">
        <v>0.33333333333333331</v>
      </c>
      <c r="H573">
        <v>55341</v>
      </c>
      <c r="I573" s="8">
        <v>42122</v>
      </c>
      <c r="J573" s="1">
        <v>0.63194444444444442</v>
      </c>
      <c r="K573">
        <v>55341</v>
      </c>
      <c r="L573">
        <v>1</v>
      </c>
      <c r="M573" t="s">
        <v>699</v>
      </c>
      <c r="O573" t="s">
        <v>2</v>
      </c>
      <c r="P573" t="s">
        <v>700</v>
      </c>
      <c r="Q573">
        <v>24659282</v>
      </c>
      <c r="R573" t="s">
        <v>1523</v>
      </c>
      <c r="S573" t="s">
        <v>1524</v>
      </c>
      <c r="T573" t="s">
        <v>3478</v>
      </c>
      <c r="U573">
        <v>3342</v>
      </c>
      <c r="V573" t="s">
        <v>88</v>
      </c>
      <c r="W573" t="s">
        <v>7</v>
      </c>
      <c r="X573">
        <v>3756</v>
      </c>
      <c r="Y573">
        <v>15617541</v>
      </c>
      <c r="AA573">
        <v>9</v>
      </c>
      <c r="AB573">
        <v>42727</v>
      </c>
      <c r="AC573">
        <v>21364</v>
      </c>
      <c r="AD573">
        <v>0</v>
      </c>
      <c r="AE573">
        <v>50</v>
      </c>
      <c r="AF573">
        <v>0</v>
      </c>
      <c r="AG573">
        <v>0</v>
      </c>
      <c r="AH573" t="s">
        <v>1213</v>
      </c>
      <c r="AI573" t="s">
        <v>10</v>
      </c>
    </row>
    <row r="574" spans="1:35" hidden="1" x14ac:dyDescent="0.25">
      <c r="A574">
        <v>21080</v>
      </c>
      <c r="B574" t="s">
        <v>2343</v>
      </c>
      <c r="C574" t="s">
        <v>2117</v>
      </c>
      <c r="D574">
        <v>2014</v>
      </c>
      <c r="E574" t="s">
        <v>1128</v>
      </c>
      <c r="F574" s="8">
        <v>42074</v>
      </c>
      <c r="G574" s="1">
        <v>0.35416666666666669</v>
      </c>
      <c r="H574">
        <v>122761</v>
      </c>
      <c r="I574" s="8">
        <v>42074</v>
      </c>
      <c r="J574" s="1">
        <v>0.52083333333333337</v>
      </c>
      <c r="K574">
        <v>122761</v>
      </c>
      <c r="L574">
        <v>1</v>
      </c>
      <c r="M574" t="s">
        <v>76</v>
      </c>
      <c r="O574" t="s">
        <v>15</v>
      </c>
      <c r="P574" t="s">
        <v>1813</v>
      </c>
      <c r="Q574">
        <v>20124856567</v>
      </c>
      <c r="R574" t="s">
        <v>1814</v>
      </c>
      <c r="S574" t="s">
        <v>3479</v>
      </c>
      <c r="T574" t="s">
        <v>3480</v>
      </c>
      <c r="U574">
        <v>3342</v>
      </c>
      <c r="V574" t="s">
        <v>88</v>
      </c>
      <c r="W574" t="s">
        <v>7</v>
      </c>
      <c r="X574">
        <v>3757</v>
      </c>
      <c r="Y574">
        <v>15672118</v>
      </c>
      <c r="AA574">
        <v>9</v>
      </c>
      <c r="AB574">
        <v>42727</v>
      </c>
      <c r="AC574">
        <v>158090</v>
      </c>
      <c r="AD574">
        <v>0</v>
      </c>
      <c r="AE574">
        <v>370</v>
      </c>
      <c r="AF574">
        <v>458884</v>
      </c>
      <c r="AG574">
        <v>0</v>
      </c>
      <c r="AH574" t="s">
        <v>1213</v>
      </c>
      <c r="AI574" t="s">
        <v>101</v>
      </c>
    </row>
    <row r="575" spans="1:35" hidden="1" x14ac:dyDescent="0.25">
      <c r="A575">
        <v>21529</v>
      </c>
      <c r="B575" t="s">
        <v>2452</v>
      </c>
      <c r="C575">
        <v>2636</v>
      </c>
      <c r="D575">
        <v>2014</v>
      </c>
      <c r="E575" t="s">
        <v>1128</v>
      </c>
      <c r="F575" s="8">
        <v>42144</v>
      </c>
      <c r="G575" s="1">
        <v>0.66527777777777775</v>
      </c>
      <c r="H575">
        <v>119988</v>
      </c>
      <c r="I575" s="8">
        <v>42144</v>
      </c>
      <c r="J575" s="1">
        <v>0.72916666666666663</v>
      </c>
      <c r="K575">
        <v>119988</v>
      </c>
      <c r="L575">
        <v>1</v>
      </c>
      <c r="M575" t="s">
        <v>76</v>
      </c>
      <c r="O575" t="s">
        <v>15</v>
      </c>
      <c r="P575" t="s">
        <v>1813</v>
      </c>
      <c r="Q575">
        <v>20124856567</v>
      </c>
      <c r="R575" t="s">
        <v>1814</v>
      </c>
      <c r="S575" t="s">
        <v>3479</v>
      </c>
      <c r="T575" t="s">
        <v>3480</v>
      </c>
      <c r="U575">
        <v>3342</v>
      </c>
      <c r="V575" t="s">
        <v>88</v>
      </c>
      <c r="W575" t="s">
        <v>7</v>
      </c>
      <c r="X575">
        <v>3757</v>
      </c>
      <c r="Y575">
        <v>15672118</v>
      </c>
      <c r="AA575">
        <v>9</v>
      </c>
      <c r="AB575">
        <v>42727</v>
      </c>
      <c r="AC575">
        <v>102545</v>
      </c>
      <c r="AD575">
        <v>0</v>
      </c>
      <c r="AE575">
        <v>240</v>
      </c>
      <c r="AF575">
        <v>763098</v>
      </c>
      <c r="AG575">
        <v>0</v>
      </c>
      <c r="AH575" t="s">
        <v>1213</v>
      </c>
      <c r="AI575" t="s">
        <v>101</v>
      </c>
    </row>
    <row r="576" spans="1:35" hidden="1" x14ac:dyDescent="0.25">
      <c r="A576">
        <v>21535</v>
      </c>
      <c r="B576" t="s">
        <v>3481</v>
      </c>
      <c r="C576">
        <v>710</v>
      </c>
      <c r="D576">
        <v>2014</v>
      </c>
      <c r="E576" t="s">
        <v>1128</v>
      </c>
      <c r="F576" s="8">
        <v>42145</v>
      </c>
      <c r="G576" s="1">
        <v>0.48125000000000001</v>
      </c>
      <c r="H576">
        <v>11125</v>
      </c>
      <c r="I576" s="8">
        <v>42145</v>
      </c>
      <c r="J576" s="1">
        <v>0.66666666666666663</v>
      </c>
      <c r="K576">
        <v>11125</v>
      </c>
      <c r="L576">
        <v>1</v>
      </c>
      <c r="M576" t="s">
        <v>3482</v>
      </c>
      <c r="O576" t="s">
        <v>15</v>
      </c>
      <c r="P576" t="s">
        <v>3483</v>
      </c>
      <c r="Q576">
        <v>30633601875</v>
      </c>
      <c r="R576" t="s">
        <v>3484</v>
      </c>
      <c r="S576" t="s">
        <v>3485</v>
      </c>
      <c r="U576">
        <v>3346</v>
      </c>
      <c r="V576" t="s">
        <v>394</v>
      </c>
      <c r="W576" t="s">
        <v>7</v>
      </c>
      <c r="X576">
        <v>3772</v>
      </c>
      <c r="Y576">
        <v>491600</v>
      </c>
      <c r="Z576" t="s">
        <v>1455</v>
      </c>
      <c r="AA576">
        <v>9</v>
      </c>
      <c r="AB576">
        <v>42727</v>
      </c>
      <c r="AC576">
        <v>145272</v>
      </c>
      <c r="AD576">
        <v>0</v>
      </c>
      <c r="AE576">
        <v>340</v>
      </c>
      <c r="AF576">
        <v>115520</v>
      </c>
      <c r="AG576">
        <v>0</v>
      </c>
      <c r="AH576" t="s">
        <v>1213</v>
      </c>
      <c r="AI576" t="s">
        <v>101</v>
      </c>
    </row>
    <row r="577" spans="1:35" x14ac:dyDescent="0.25">
      <c r="A577">
        <v>21874</v>
      </c>
      <c r="B577" t="s">
        <v>1559</v>
      </c>
      <c r="C577" t="s">
        <v>1157</v>
      </c>
      <c r="D577">
        <v>2008</v>
      </c>
      <c r="E577" t="s">
        <v>1128</v>
      </c>
      <c r="F577" s="8">
        <v>42193</v>
      </c>
      <c r="G577" s="1">
        <v>0.33333333333333331</v>
      </c>
      <c r="H577">
        <v>109736</v>
      </c>
      <c r="I577" s="8">
        <v>42193</v>
      </c>
      <c r="J577" s="1">
        <v>0.54166666666666663</v>
      </c>
      <c r="K577">
        <v>109736</v>
      </c>
      <c r="L577">
        <v>1</v>
      </c>
      <c r="M577" t="s">
        <v>3486</v>
      </c>
      <c r="N577" t="s">
        <v>3487</v>
      </c>
      <c r="O577" t="s">
        <v>15</v>
      </c>
      <c r="P577" t="s">
        <v>485</v>
      </c>
      <c r="Q577">
        <v>20075420235</v>
      </c>
      <c r="R577" t="s">
        <v>486</v>
      </c>
      <c r="S577" t="s">
        <v>1477</v>
      </c>
      <c r="T577" t="s">
        <v>3056</v>
      </c>
      <c r="U577">
        <v>3350</v>
      </c>
      <c r="V577" t="s">
        <v>6</v>
      </c>
      <c r="W577" t="s">
        <v>7</v>
      </c>
      <c r="X577">
        <v>3758</v>
      </c>
      <c r="Y577">
        <v>422726</v>
      </c>
      <c r="AA577">
        <v>9</v>
      </c>
      <c r="AB577">
        <v>48471</v>
      </c>
      <c r="AC577">
        <v>121178</v>
      </c>
      <c r="AD577">
        <v>0</v>
      </c>
      <c r="AE577">
        <v>250</v>
      </c>
      <c r="AF577">
        <v>0</v>
      </c>
      <c r="AG577">
        <v>0</v>
      </c>
      <c r="AH577" t="s">
        <v>1213</v>
      </c>
      <c r="AI577" t="s">
        <v>10</v>
      </c>
    </row>
    <row r="578" spans="1:35" hidden="1" x14ac:dyDescent="0.25">
      <c r="A578">
        <v>21455</v>
      </c>
      <c r="B578" t="s">
        <v>2515</v>
      </c>
      <c r="C578" t="s">
        <v>2516</v>
      </c>
      <c r="D578">
        <v>2008</v>
      </c>
      <c r="E578" t="s">
        <v>1128</v>
      </c>
      <c r="F578" s="8">
        <v>42131</v>
      </c>
      <c r="G578" s="1">
        <v>0.375</v>
      </c>
      <c r="H578">
        <v>188707</v>
      </c>
      <c r="I578" s="8">
        <v>42131</v>
      </c>
      <c r="J578" s="1">
        <v>0.66666666666666663</v>
      </c>
      <c r="K578">
        <v>188707</v>
      </c>
      <c r="L578">
        <v>1</v>
      </c>
      <c r="M578" t="s">
        <v>2517</v>
      </c>
      <c r="O578" t="s">
        <v>2</v>
      </c>
      <c r="P578" t="s">
        <v>2518</v>
      </c>
      <c r="Q578">
        <v>28313490</v>
      </c>
      <c r="R578" t="s">
        <v>2519</v>
      </c>
      <c r="S578" t="s">
        <v>1477</v>
      </c>
      <c r="T578" t="s">
        <v>3056</v>
      </c>
      <c r="U578">
        <v>3350</v>
      </c>
      <c r="V578" t="s">
        <v>6</v>
      </c>
      <c r="W578" t="s">
        <v>7</v>
      </c>
      <c r="X578">
        <v>3758</v>
      </c>
      <c r="Y578">
        <v>15408052</v>
      </c>
      <c r="Z578" t="s">
        <v>2520</v>
      </c>
      <c r="AA578">
        <v>9</v>
      </c>
      <c r="AB578">
        <v>42727</v>
      </c>
      <c r="AC578">
        <v>145272</v>
      </c>
      <c r="AD578">
        <v>0</v>
      </c>
      <c r="AE578">
        <v>340</v>
      </c>
      <c r="AF578">
        <v>181478</v>
      </c>
      <c r="AG578">
        <v>49314</v>
      </c>
      <c r="AH578" t="s">
        <v>1213</v>
      </c>
      <c r="AI578" t="s">
        <v>1722</v>
      </c>
    </row>
    <row r="579" spans="1:35" hidden="1" x14ac:dyDescent="0.25">
      <c r="A579">
        <v>21245</v>
      </c>
      <c r="B579" t="s">
        <v>2654</v>
      </c>
      <c r="C579" t="s">
        <v>1975</v>
      </c>
      <c r="D579">
        <v>2012</v>
      </c>
      <c r="E579" t="s">
        <v>1128</v>
      </c>
      <c r="F579" s="8">
        <v>42102</v>
      </c>
      <c r="G579" s="1">
        <v>0.33333333333333331</v>
      </c>
      <c r="H579">
        <v>19068</v>
      </c>
      <c r="I579" s="8">
        <v>42102</v>
      </c>
      <c r="J579" s="1">
        <v>0.54166666666666663</v>
      </c>
      <c r="K579">
        <v>19068</v>
      </c>
      <c r="L579">
        <v>1</v>
      </c>
      <c r="M579" t="s">
        <v>2655</v>
      </c>
      <c r="O579" t="s">
        <v>15</v>
      </c>
      <c r="P579" t="s">
        <v>2589</v>
      </c>
      <c r="Q579">
        <v>30522250356</v>
      </c>
      <c r="R579" t="s">
        <v>431</v>
      </c>
      <c r="S579" t="s">
        <v>1477</v>
      </c>
      <c r="T579" t="s">
        <v>3056</v>
      </c>
      <c r="U579">
        <v>3350</v>
      </c>
      <c r="V579" t="s">
        <v>6</v>
      </c>
      <c r="W579" t="s">
        <v>7</v>
      </c>
      <c r="X579">
        <v>3758</v>
      </c>
      <c r="Y579">
        <v>422220</v>
      </c>
      <c r="Z579" t="s">
        <v>432</v>
      </c>
      <c r="AA579">
        <v>9</v>
      </c>
      <c r="AB579">
        <v>42727</v>
      </c>
      <c r="AC579">
        <v>89727</v>
      </c>
      <c r="AD579">
        <v>0</v>
      </c>
      <c r="AE579">
        <v>210</v>
      </c>
      <c r="AF579">
        <v>215234</v>
      </c>
      <c r="AG579">
        <v>141456</v>
      </c>
      <c r="AH579" t="s">
        <v>1213</v>
      </c>
      <c r="AI579" t="s">
        <v>1722</v>
      </c>
    </row>
    <row r="580" spans="1:35" x14ac:dyDescent="0.25">
      <c r="A580">
        <v>21983</v>
      </c>
      <c r="B580" t="s">
        <v>1559</v>
      </c>
      <c r="C580" t="s">
        <v>1157</v>
      </c>
      <c r="D580">
        <v>2008</v>
      </c>
      <c r="E580" t="s">
        <v>1128</v>
      </c>
      <c r="F580" s="8">
        <v>42212</v>
      </c>
      <c r="G580" s="1">
        <v>0.58333333333333337</v>
      </c>
      <c r="H580">
        <v>109736</v>
      </c>
      <c r="I580" s="8">
        <v>42213</v>
      </c>
      <c r="J580" s="1">
        <v>0.75</v>
      </c>
      <c r="K580">
        <v>109736</v>
      </c>
      <c r="L580">
        <v>1</v>
      </c>
      <c r="M580" t="s">
        <v>495</v>
      </c>
      <c r="O580" t="s">
        <v>15</v>
      </c>
      <c r="P580" t="s">
        <v>485</v>
      </c>
      <c r="Q580">
        <v>20075420235</v>
      </c>
      <c r="R580" t="s">
        <v>486</v>
      </c>
      <c r="S580" t="s">
        <v>1477</v>
      </c>
      <c r="T580" t="s">
        <v>3056</v>
      </c>
      <c r="U580">
        <v>3350</v>
      </c>
      <c r="V580" t="s">
        <v>6</v>
      </c>
      <c r="W580" t="s">
        <v>7</v>
      </c>
      <c r="X580">
        <v>3758</v>
      </c>
      <c r="Y580">
        <v>422726</v>
      </c>
      <c r="AA580">
        <v>9</v>
      </c>
      <c r="AB580">
        <v>48471</v>
      </c>
      <c r="AC580">
        <v>9694</v>
      </c>
      <c r="AD580">
        <v>0</v>
      </c>
      <c r="AE580">
        <v>20</v>
      </c>
      <c r="AF580">
        <v>6185</v>
      </c>
      <c r="AG580">
        <v>0</v>
      </c>
      <c r="AH580" t="s">
        <v>1213</v>
      </c>
      <c r="AI580" t="s">
        <v>10</v>
      </c>
    </row>
    <row r="581" spans="1:35" x14ac:dyDescent="0.25">
      <c r="A581">
        <v>21840</v>
      </c>
      <c r="B581" t="s">
        <v>1530</v>
      </c>
      <c r="C581" t="s">
        <v>1149</v>
      </c>
      <c r="D581">
        <v>2013</v>
      </c>
      <c r="E581" t="s">
        <v>1128</v>
      </c>
      <c r="F581" s="8">
        <v>42187</v>
      </c>
      <c r="G581" s="1">
        <v>0.33333333333333331</v>
      </c>
      <c r="H581">
        <v>26157</v>
      </c>
      <c r="I581" s="8">
        <v>42187</v>
      </c>
      <c r="J581" s="1">
        <v>0.68125000000000002</v>
      </c>
      <c r="K581">
        <v>26157</v>
      </c>
      <c r="L581">
        <v>1</v>
      </c>
      <c r="M581" t="s">
        <v>309</v>
      </c>
      <c r="O581" t="s">
        <v>15</v>
      </c>
      <c r="P581" t="s">
        <v>302</v>
      </c>
      <c r="Q581">
        <v>30687841081</v>
      </c>
      <c r="R581" t="s">
        <v>303</v>
      </c>
      <c r="S581" t="s">
        <v>1477</v>
      </c>
      <c r="T581" t="s">
        <v>3056</v>
      </c>
      <c r="U581">
        <v>3350</v>
      </c>
      <c r="V581" t="s">
        <v>6</v>
      </c>
      <c r="W581" t="s">
        <v>7</v>
      </c>
      <c r="X581">
        <v>376</v>
      </c>
      <c r="Y581">
        <v>4456516</v>
      </c>
      <c r="AA581">
        <v>9</v>
      </c>
      <c r="AB581">
        <v>42727</v>
      </c>
      <c r="AC581">
        <v>38454</v>
      </c>
      <c r="AD581">
        <v>907500</v>
      </c>
      <c r="AE581">
        <v>90</v>
      </c>
      <c r="AF581">
        <v>961894</v>
      </c>
      <c r="AG581">
        <v>0</v>
      </c>
      <c r="AH581" t="s">
        <v>1213</v>
      </c>
      <c r="AI581" t="s">
        <v>10</v>
      </c>
    </row>
    <row r="582" spans="1:35" x14ac:dyDescent="0.25">
      <c r="A582">
        <v>21663</v>
      </c>
      <c r="B582" t="s">
        <v>1530</v>
      </c>
      <c r="C582" t="s">
        <v>1149</v>
      </c>
      <c r="D582">
        <v>2013</v>
      </c>
      <c r="E582" t="s">
        <v>1128</v>
      </c>
      <c r="F582" s="8">
        <v>42164</v>
      </c>
      <c r="G582" s="1">
        <v>0.375</v>
      </c>
      <c r="H582">
        <v>26157</v>
      </c>
      <c r="I582" s="8">
        <v>42165</v>
      </c>
      <c r="J582" s="1">
        <v>0.75</v>
      </c>
      <c r="K582">
        <v>26157</v>
      </c>
      <c r="L582">
        <v>1</v>
      </c>
      <c r="M582" t="s">
        <v>301</v>
      </c>
      <c r="O582" t="s">
        <v>15</v>
      </c>
      <c r="P582" t="s">
        <v>302</v>
      </c>
      <c r="Q582">
        <v>30687841081</v>
      </c>
      <c r="R582" t="s">
        <v>303</v>
      </c>
      <c r="S582" t="s">
        <v>1477</v>
      </c>
      <c r="T582" t="s">
        <v>3056</v>
      </c>
      <c r="U582">
        <v>3350</v>
      </c>
      <c r="V582" t="s">
        <v>6</v>
      </c>
      <c r="W582" t="s">
        <v>7</v>
      </c>
      <c r="X582">
        <v>376</v>
      </c>
      <c r="Y582">
        <v>4456516</v>
      </c>
      <c r="AA582">
        <v>9</v>
      </c>
      <c r="AB582">
        <v>42727</v>
      </c>
      <c r="AC582">
        <v>0</v>
      </c>
      <c r="AD582">
        <v>974050</v>
      </c>
      <c r="AE582">
        <v>0</v>
      </c>
      <c r="AF582">
        <v>2296665</v>
      </c>
      <c r="AG582">
        <v>0</v>
      </c>
      <c r="AH582" t="s">
        <v>1213</v>
      </c>
      <c r="AI582" t="s">
        <v>10</v>
      </c>
    </row>
    <row r="583" spans="1:35" x14ac:dyDescent="0.25">
      <c r="A583">
        <v>21173</v>
      </c>
      <c r="B583" t="s">
        <v>1530</v>
      </c>
      <c r="C583" t="s">
        <v>1149</v>
      </c>
      <c r="D583">
        <v>2013</v>
      </c>
      <c r="E583" t="s">
        <v>1128</v>
      </c>
      <c r="F583" s="8">
        <v>42088</v>
      </c>
      <c r="G583" s="1">
        <v>0.33333333333333331</v>
      </c>
      <c r="H583">
        <v>26157</v>
      </c>
      <c r="I583" s="8">
        <v>42088</v>
      </c>
      <c r="J583" s="1">
        <v>0.61597222222222225</v>
      </c>
      <c r="K583">
        <v>26157</v>
      </c>
      <c r="L583">
        <v>1</v>
      </c>
      <c r="M583" t="s">
        <v>21</v>
      </c>
      <c r="O583" t="s">
        <v>15</v>
      </c>
      <c r="P583" t="s">
        <v>302</v>
      </c>
      <c r="Q583">
        <v>30687841081</v>
      </c>
      <c r="R583" t="s">
        <v>303</v>
      </c>
      <c r="S583" t="s">
        <v>1477</v>
      </c>
      <c r="T583" t="s">
        <v>3056</v>
      </c>
      <c r="U583">
        <v>3350</v>
      </c>
      <c r="V583" t="s">
        <v>6</v>
      </c>
      <c r="W583" t="s">
        <v>7</v>
      </c>
      <c r="X583">
        <v>376</v>
      </c>
      <c r="Y583">
        <v>4456516</v>
      </c>
      <c r="AA583">
        <v>9</v>
      </c>
      <c r="AB583">
        <v>48471</v>
      </c>
      <c r="AC583">
        <v>92095</v>
      </c>
      <c r="AD583">
        <v>0</v>
      </c>
      <c r="AE583">
        <v>190</v>
      </c>
      <c r="AF583">
        <v>387392</v>
      </c>
      <c r="AG583">
        <v>0</v>
      </c>
      <c r="AH583" t="s">
        <v>1213</v>
      </c>
      <c r="AI583" t="s">
        <v>10</v>
      </c>
    </row>
    <row r="584" spans="1:35" x14ac:dyDescent="0.25">
      <c r="A584">
        <v>21001</v>
      </c>
      <c r="B584" t="s">
        <v>1559</v>
      </c>
      <c r="C584" t="s">
        <v>1157</v>
      </c>
      <c r="D584">
        <v>2008</v>
      </c>
      <c r="E584" t="s">
        <v>1128</v>
      </c>
      <c r="F584" s="8">
        <v>42065</v>
      </c>
      <c r="G584" s="1">
        <v>0.3354166666666667</v>
      </c>
      <c r="H584">
        <v>109736</v>
      </c>
      <c r="I584" s="8">
        <v>42065</v>
      </c>
      <c r="J584" s="1">
        <v>0.3354166666666667</v>
      </c>
      <c r="K584">
        <v>109736</v>
      </c>
      <c r="L584">
        <v>1</v>
      </c>
      <c r="M584" t="s">
        <v>3488</v>
      </c>
      <c r="N584" t="s">
        <v>3489</v>
      </c>
      <c r="O584" t="s">
        <v>3490</v>
      </c>
      <c r="P584" t="s">
        <v>485</v>
      </c>
      <c r="Q584">
        <v>20075420235</v>
      </c>
      <c r="R584" t="s">
        <v>486</v>
      </c>
      <c r="S584" t="s">
        <v>1477</v>
      </c>
      <c r="T584" t="s">
        <v>3056</v>
      </c>
      <c r="U584">
        <v>3350</v>
      </c>
      <c r="V584" t="s">
        <v>6</v>
      </c>
      <c r="W584" t="s">
        <v>7</v>
      </c>
      <c r="X584">
        <v>3758</v>
      </c>
      <c r="Y584">
        <v>422726</v>
      </c>
      <c r="AA584">
        <v>9</v>
      </c>
      <c r="AB584">
        <v>42727</v>
      </c>
      <c r="AC584">
        <v>8545</v>
      </c>
      <c r="AD584">
        <v>0</v>
      </c>
      <c r="AE584">
        <v>20</v>
      </c>
      <c r="AF584">
        <v>0</v>
      </c>
      <c r="AG584">
        <v>0</v>
      </c>
      <c r="AH584" t="s">
        <v>1213</v>
      </c>
      <c r="AI584" t="s">
        <v>10</v>
      </c>
    </row>
    <row r="585" spans="1:35" hidden="1" x14ac:dyDescent="0.25">
      <c r="A585">
        <v>21635</v>
      </c>
      <c r="B585" t="s">
        <v>3491</v>
      </c>
      <c r="C585" t="s">
        <v>3492</v>
      </c>
      <c r="D585">
        <v>2014</v>
      </c>
      <c r="E585" t="s">
        <v>1128</v>
      </c>
      <c r="F585" s="8">
        <v>42159</v>
      </c>
      <c r="G585" s="1">
        <v>0.58333333333333337</v>
      </c>
      <c r="H585">
        <v>760114</v>
      </c>
      <c r="I585" s="8">
        <v>42159</v>
      </c>
      <c r="J585" s="1">
        <v>0.66666666666666663</v>
      </c>
      <c r="K585">
        <v>760114</v>
      </c>
      <c r="L585">
        <v>1</v>
      </c>
      <c r="M585" t="s">
        <v>3493</v>
      </c>
      <c r="O585" t="s">
        <v>15</v>
      </c>
      <c r="P585" t="s">
        <v>3494</v>
      </c>
      <c r="Q585">
        <v>20233931005</v>
      </c>
      <c r="R585" t="s">
        <v>3495</v>
      </c>
      <c r="S585" t="s">
        <v>1477</v>
      </c>
      <c r="T585" t="s">
        <v>3056</v>
      </c>
      <c r="U585">
        <v>3350</v>
      </c>
      <c r="V585" t="s">
        <v>6</v>
      </c>
      <c r="W585" t="s">
        <v>7</v>
      </c>
      <c r="X585">
        <v>3758</v>
      </c>
      <c r="Y585">
        <v>15453928</v>
      </c>
      <c r="Z585" t="s">
        <v>3496</v>
      </c>
      <c r="AA585">
        <v>9</v>
      </c>
      <c r="AB585">
        <v>42727</v>
      </c>
      <c r="AC585">
        <v>85454</v>
      </c>
      <c r="AD585">
        <v>0</v>
      </c>
      <c r="AE585">
        <v>200</v>
      </c>
      <c r="AF585">
        <v>0</v>
      </c>
      <c r="AG585">
        <v>0</v>
      </c>
      <c r="AH585" t="s">
        <v>1213</v>
      </c>
      <c r="AI585" t="s">
        <v>101</v>
      </c>
    </row>
    <row r="586" spans="1:35" hidden="1" x14ac:dyDescent="0.25">
      <c r="A586">
        <v>21043</v>
      </c>
      <c r="B586" t="s">
        <v>2790</v>
      </c>
      <c r="C586" t="s">
        <v>1727</v>
      </c>
      <c r="D586">
        <v>2014</v>
      </c>
      <c r="E586" t="s">
        <v>1128</v>
      </c>
      <c r="F586" s="8">
        <v>42069</v>
      </c>
      <c r="G586" s="1">
        <v>0.38541666666666669</v>
      </c>
      <c r="H586">
        <v>15156</v>
      </c>
      <c r="I586" s="8">
        <v>42069</v>
      </c>
      <c r="J586" s="1">
        <v>0.54166666666666663</v>
      </c>
      <c r="K586">
        <v>15156</v>
      </c>
      <c r="L586">
        <v>1</v>
      </c>
      <c r="M586" t="s">
        <v>76</v>
      </c>
      <c r="O586" t="s">
        <v>15</v>
      </c>
      <c r="P586" t="s">
        <v>2791</v>
      </c>
      <c r="Q586">
        <v>20119412472</v>
      </c>
      <c r="R586" t="s">
        <v>2792</v>
      </c>
      <c r="S586" t="s">
        <v>1477</v>
      </c>
      <c r="T586" t="s">
        <v>3056</v>
      </c>
      <c r="U586">
        <v>3350</v>
      </c>
      <c r="V586" t="s">
        <v>6</v>
      </c>
      <c r="W586" t="s">
        <v>7</v>
      </c>
      <c r="X586">
        <v>3758</v>
      </c>
      <c r="Y586">
        <v>425568</v>
      </c>
      <c r="AA586">
        <v>9</v>
      </c>
      <c r="AB586">
        <v>42727</v>
      </c>
      <c r="AC586">
        <v>128181</v>
      </c>
      <c r="AD586">
        <v>0</v>
      </c>
      <c r="AE586">
        <v>300</v>
      </c>
      <c r="AF586">
        <v>165746</v>
      </c>
      <c r="AG586">
        <v>63504</v>
      </c>
      <c r="AH586" t="s">
        <v>1213</v>
      </c>
      <c r="AI586" t="s">
        <v>101</v>
      </c>
    </row>
    <row r="587" spans="1:35" x14ac:dyDescent="0.25">
      <c r="A587">
        <v>21280</v>
      </c>
      <c r="B587" t="s">
        <v>1559</v>
      </c>
      <c r="C587" t="s">
        <v>1157</v>
      </c>
      <c r="D587">
        <v>2008</v>
      </c>
      <c r="E587" t="s">
        <v>1128</v>
      </c>
      <c r="F587" s="8">
        <v>42107</v>
      </c>
      <c r="G587" s="1">
        <v>0.33333333333333331</v>
      </c>
      <c r="H587">
        <v>109736</v>
      </c>
      <c r="I587" s="8">
        <v>42107</v>
      </c>
      <c r="J587" s="1">
        <v>0.75</v>
      </c>
      <c r="K587">
        <v>109736</v>
      </c>
      <c r="L587">
        <v>1</v>
      </c>
      <c r="M587" t="s">
        <v>3497</v>
      </c>
      <c r="N587" t="s">
        <v>3498</v>
      </c>
      <c r="O587" t="s">
        <v>15</v>
      </c>
      <c r="P587" t="s">
        <v>485</v>
      </c>
      <c r="Q587">
        <v>20075420235</v>
      </c>
      <c r="R587" t="s">
        <v>486</v>
      </c>
      <c r="S587" t="s">
        <v>1477</v>
      </c>
      <c r="T587" t="s">
        <v>3056</v>
      </c>
      <c r="U587">
        <v>3350</v>
      </c>
      <c r="V587" t="s">
        <v>6</v>
      </c>
      <c r="W587" t="s">
        <v>7</v>
      </c>
      <c r="X587">
        <v>3758</v>
      </c>
      <c r="Y587">
        <v>422726</v>
      </c>
      <c r="AA587">
        <v>9</v>
      </c>
      <c r="AB587">
        <v>42727</v>
      </c>
      <c r="AC587">
        <v>51272</v>
      </c>
      <c r="AD587">
        <v>0</v>
      </c>
      <c r="AE587">
        <v>120</v>
      </c>
      <c r="AF587">
        <v>852</v>
      </c>
      <c r="AG587">
        <v>0</v>
      </c>
      <c r="AH587" t="s">
        <v>1213</v>
      </c>
      <c r="AI587" t="s">
        <v>10</v>
      </c>
    </row>
    <row r="588" spans="1:35" x14ac:dyDescent="0.25">
      <c r="A588">
        <v>21056</v>
      </c>
      <c r="B588" t="s">
        <v>1567</v>
      </c>
      <c r="C588" t="s">
        <v>1159</v>
      </c>
      <c r="D588">
        <v>2008</v>
      </c>
      <c r="E588" t="s">
        <v>1128</v>
      </c>
      <c r="F588" s="8">
        <v>42072</v>
      </c>
      <c r="G588" s="1">
        <v>0.33333333333333331</v>
      </c>
      <c r="H588">
        <v>76726</v>
      </c>
      <c r="I588" s="8">
        <v>42072</v>
      </c>
      <c r="J588" s="1">
        <v>0.4375</v>
      </c>
      <c r="K588">
        <v>76726</v>
      </c>
      <c r="L588">
        <v>1</v>
      </c>
      <c r="M588" t="s">
        <v>810</v>
      </c>
      <c r="O588" t="s">
        <v>2</v>
      </c>
      <c r="P588" t="s">
        <v>811</v>
      </c>
      <c r="Q588">
        <v>17090149</v>
      </c>
      <c r="R588" t="s">
        <v>812</v>
      </c>
      <c r="S588" t="s">
        <v>1477</v>
      </c>
      <c r="T588" t="s">
        <v>3056</v>
      </c>
      <c r="U588">
        <v>3350</v>
      </c>
      <c r="V588" t="s">
        <v>6</v>
      </c>
      <c r="W588" t="s">
        <v>7</v>
      </c>
      <c r="X588">
        <v>3758</v>
      </c>
      <c r="Y588">
        <v>423210</v>
      </c>
      <c r="Z588" t="s">
        <v>1568</v>
      </c>
      <c r="AA588">
        <v>9</v>
      </c>
      <c r="AB588">
        <v>48471</v>
      </c>
      <c r="AC588">
        <v>87248</v>
      </c>
      <c r="AD588">
        <v>0</v>
      </c>
      <c r="AE588">
        <v>180</v>
      </c>
      <c r="AF588">
        <v>226144</v>
      </c>
      <c r="AG588">
        <v>0</v>
      </c>
      <c r="AH588" t="s">
        <v>1213</v>
      </c>
      <c r="AI588" t="s">
        <v>10</v>
      </c>
    </row>
    <row r="589" spans="1:35" hidden="1" x14ac:dyDescent="0.25">
      <c r="A589">
        <v>21907</v>
      </c>
      <c r="B589" t="s">
        <v>2080</v>
      </c>
      <c r="C589" t="s">
        <v>1741</v>
      </c>
      <c r="D589">
        <v>2012</v>
      </c>
      <c r="E589" t="s">
        <v>1128</v>
      </c>
      <c r="F589" s="8">
        <v>42199</v>
      </c>
      <c r="G589" s="1">
        <v>0.41666666666666669</v>
      </c>
      <c r="H589">
        <v>77945</v>
      </c>
      <c r="I589" s="8">
        <v>42199</v>
      </c>
      <c r="J589" s="1">
        <v>0.70833333333333337</v>
      </c>
      <c r="K589">
        <v>77945</v>
      </c>
      <c r="L589">
        <v>1</v>
      </c>
      <c r="M589" t="s">
        <v>76</v>
      </c>
      <c r="O589" t="s">
        <v>15</v>
      </c>
      <c r="P589" t="s">
        <v>2081</v>
      </c>
      <c r="Q589">
        <v>27927828583</v>
      </c>
      <c r="R589" t="s">
        <v>2082</v>
      </c>
      <c r="S589" t="s">
        <v>1477</v>
      </c>
      <c r="T589" t="s">
        <v>3056</v>
      </c>
      <c r="U589">
        <v>3350</v>
      </c>
      <c r="V589" t="s">
        <v>6</v>
      </c>
      <c r="W589" t="s">
        <v>7</v>
      </c>
      <c r="X589">
        <v>3758</v>
      </c>
      <c r="Y589">
        <v>15527187</v>
      </c>
      <c r="AA589">
        <v>9</v>
      </c>
      <c r="AB589">
        <v>42727</v>
      </c>
      <c r="AC589">
        <v>93999</v>
      </c>
      <c r="AD589">
        <v>0</v>
      </c>
      <c r="AE589">
        <v>220</v>
      </c>
      <c r="AF589">
        <v>446275</v>
      </c>
      <c r="AG589">
        <v>0</v>
      </c>
      <c r="AH589" t="s">
        <v>1213</v>
      </c>
      <c r="AI589" t="s">
        <v>1722</v>
      </c>
    </row>
    <row r="590" spans="1:35" hidden="1" x14ac:dyDescent="0.25">
      <c r="A590">
        <v>21567</v>
      </c>
      <c r="B590" t="s">
        <v>3499</v>
      </c>
      <c r="C590" t="s">
        <v>1741</v>
      </c>
      <c r="D590">
        <v>2014</v>
      </c>
      <c r="E590" t="s">
        <v>1128</v>
      </c>
      <c r="F590" s="8">
        <v>42151</v>
      </c>
      <c r="G590" s="1">
        <v>0.33333333333333331</v>
      </c>
      <c r="H590">
        <v>17377</v>
      </c>
      <c r="I590" s="8">
        <v>42152</v>
      </c>
      <c r="J590" s="1">
        <v>0.75</v>
      </c>
      <c r="K590">
        <v>17377</v>
      </c>
      <c r="L590">
        <v>1</v>
      </c>
      <c r="M590" t="s">
        <v>3500</v>
      </c>
      <c r="O590" t="s">
        <v>15</v>
      </c>
      <c r="P590" t="s">
        <v>302</v>
      </c>
      <c r="Q590">
        <v>30687841081</v>
      </c>
      <c r="R590" t="s">
        <v>303</v>
      </c>
      <c r="S590" t="s">
        <v>1477</v>
      </c>
      <c r="T590" t="s">
        <v>3056</v>
      </c>
      <c r="U590">
        <v>3350</v>
      </c>
      <c r="V590" t="s">
        <v>6</v>
      </c>
      <c r="W590" t="s">
        <v>7</v>
      </c>
      <c r="X590">
        <v>376</v>
      </c>
      <c r="Y590">
        <v>4456516</v>
      </c>
      <c r="AA590">
        <v>9</v>
      </c>
      <c r="AB590">
        <v>42727</v>
      </c>
      <c r="AC590">
        <v>42727</v>
      </c>
      <c r="AD590">
        <v>0</v>
      </c>
      <c r="AE590">
        <v>100</v>
      </c>
      <c r="AF590">
        <v>83566</v>
      </c>
      <c r="AG590">
        <v>0</v>
      </c>
      <c r="AH590" t="s">
        <v>1213</v>
      </c>
      <c r="AI590" t="s">
        <v>1722</v>
      </c>
    </row>
    <row r="591" spans="1:35" x14ac:dyDescent="0.25">
      <c r="A591">
        <v>21319</v>
      </c>
      <c r="B591" t="s">
        <v>1476</v>
      </c>
      <c r="C591" t="s">
        <v>1144</v>
      </c>
      <c r="D591">
        <v>2007</v>
      </c>
      <c r="E591" t="s">
        <v>1128</v>
      </c>
      <c r="F591" s="8">
        <v>42111</v>
      </c>
      <c r="G591" s="1">
        <v>0.33333333333333331</v>
      </c>
      <c r="H591">
        <v>44557</v>
      </c>
      <c r="I591" s="8">
        <v>42111</v>
      </c>
      <c r="J591" s="1">
        <v>0.66666666666666663</v>
      </c>
      <c r="K591">
        <v>44557</v>
      </c>
      <c r="L591">
        <v>1</v>
      </c>
      <c r="M591" t="s">
        <v>429</v>
      </c>
      <c r="O591" t="s">
        <v>15</v>
      </c>
      <c r="P591" t="s">
        <v>2589</v>
      </c>
      <c r="Q591">
        <v>30522250356</v>
      </c>
      <c r="R591" t="s">
        <v>431</v>
      </c>
      <c r="S591" t="s">
        <v>1477</v>
      </c>
      <c r="T591" t="s">
        <v>3056</v>
      </c>
      <c r="U591">
        <v>3350</v>
      </c>
      <c r="V591" t="s">
        <v>6</v>
      </c>
      <c r="W591" t="s">
        <v>7</v>
      </c>
      <c r="X591">
        <v>3758</v>
      </c>
      <c r="Y591">
        <v>422220</v>
      </c>
      <c r="Z591" t="s">
        <v>432</v>
      </c>
      <c r="AA591">
        <v>9</v>
      </c>
      <c r="AB591">
        <v>48471</v>
      </c>
      <c r="AC591">
        <v>87248</v>
      </c>
      <c r="AD591">
        <v>0</v>
      </c>
      <c r="AE591">
        <v>180</v>
      </c>
      <c r="AF591">
        <v>520726</v>
      </c>
      <c r="AG591">
        <v>0</v>
      </c>
      <c r="AH591" t="s">
        <v>1213</v>
      </c>
      <c r="AI591" t="s">
        <v>10</v>
      </c>
    </row>
    <row r="592" spans="1:35" x14ac:dyDescent="0.25">
      <c r="A592">
        <v>21903</v>
      </c>
      <c r="B592" t="s">
        <v>1558</v>
      </c>
      <c r="C592" t="s">
        <v>1157</v>
      </c>
      <c r="D592">
        <v>2013</v>
      </c>
      <c r="E592" t="s">
        <v>1128</v>
      </c>
      <c r="F592" s="8">
        <v>42199</v>
      </c>
      <c r="G592" s="1">
        <v>0.35416666666666669</v>
      </c>
      <c r="H592">
        <v>100010</v>
      </c>
      <c r="I592" s="8">
        <v>42199</v>
      </c>
      <c r="J592" s="1">
        <v>0.54166666666666663</v>
      </c>
      <c r="K592">
        <v>100010</v>
      </c>
      <c r="L592">
        <v>1</v>
      </c>
      <c r="M592" t="s">
        <v>1099</v>
      </c>
      <c r="O592" t="s">
        <v>15</v>
      </c>
      <c r="P592" t="s">
        <v>1100</v>
      </c>
      <c r="Q592">
        <v>20140360571</v>
      </c>
      <c r="R592" t="s">
        <v>1101</v>
      </c>
      <c r="S592" t="s">
        <v>1477</v>
      </c>
      <c r="T592" t="s">
        <v>3056</v>
      </c>
      <c r="U592">
        <v>3350</v>
      </c>
      <c r="V592" t="s">
        <v>6</v>
      </c>
      <c r="W592" t="s">
        <v>7</v>
      </c>
      <c r="X592">
        <v>3758</v>
      </c>
      <c r="Y592">
        <v>422691</v>
      </c>
      <c r="AA592">
        <v>9</v>
      </c>
      <c r="AB592">
        <v>42727</v>
      </c>
      <c r="AC592">
        <v>8545</v>
      </c>
      <c r="AD592">
        <v>0</v>
      </c>
      <c r="AE592">
        <v>20</v>
      </c>
      <c r="AF592">
        <v>0</v>
      </c>
      <c r="AG592">
        <v>0</v>
      </c>
      <c r="AH592" t="s">
        <v>1213</v>
      </c>
      <c r="AI592" t="s">
        <v>10</v>
      </c>
    </row>
    <row r="593" spans="1:35" x14ac:dyDescent="0.25">
      <c r="A593">
        <v>21153</v>
      </c>
      <c r="B593" t="s">
        <v>1485</v>
      </c>
      <c r="C593" t="s">
        <v>1145</v>
      </c>
      <c r="D593">
        <v>2014</v>
      </c>
      <c r="E593" t="s">
        <v>1128</v>
      </c>
      <c r="F593" s="8">
        <v>42082</v>
      </c>
      <c r="G593" s="1">
        <v>0.58333333333333337</v>
      </c>
      <c r="H593">
        <v>35205</v>
      </c>
      <c r="I593" s="8">
        <v>42082</v>
      </c>
      <c r="J593" s="1">
        <v>0.6875</v>
      </c>
      <c r="K593">
        <v>35205</v>
      </c>
      <c r="L593">
        <v>1</v>
      </c>
      <c r="M593" t="s">
        <v>834</v>
      </c>
      <c r="O593" t="s">
        <v>15</v>
      </c>
      <c r="P593" t="s">
        <v>302</v>
      </c>
      <c r="Q593">
        <v>30687841081</v>
      </c>
      <c r="R593" t="s">
        <v>303</v>
      </c>
      <c r="S593" t="s">
        <v>1477</v>
      </c>
      <c r="T593" t="s">
        <v>3056</v>
      </c>
      <c r="U593">
        <v>3350</v>
      </c>
      <c r="V593" t="s">
        <v>6</v>
      </c>
      <c r="W593" t="s">
        <v>7</v>
      </c>
      <c r="X593">
        <v>376</v>
      </c>
      <c r="Y593">
        <v>4456516</v>
      </c>
      <c r="AA593">
        <v>9</v>
      </c>
      <c r="AB593">
        <v>42727</v>
      </c>
      <c r="AC593">
        <v>111090</v>
      </c>
      <c r="AD593">
        <v>0</v>
      </c>
      <c r="AE593">
        <v>260</v>
      </c>
      <c r="AF593">
        <v>507091</v>
      </c>
      <c r="AG593">
        <v>0</v>
      </c>
      <c r="AH593" t="s">
        <v>1213</v>
      </c>
      <c r="AI593" t="s">
        <v>10</v>
      </c>
    </row>
    <row r="594" spans="1:35" hidden="1" x14ac:dyDescent="0.25">
      <c r="A594">
        <v>21127</v>
      </c>
      <c r="B594" t="s">
        <v>3499</v>
      </c>
      <c r="C594" t="s">
        <v>1741</v>
      </c>
      <c r="D594">
        <v>2014</v>
      </c>
      <c r="E594" t="s">
        <v>1128</v>
      </c>
      <c r="F594" s="8">
        <v>42079</v>
      </c>
      <c r="G594" s="1">
        <v>0.74722222222222223</v>
      </c>
      <c r="H594">
        <v>17377</v>
      </c>
      <c r="I594" s="8">
        <v>42079</v>
      </c>
      <c r="J594" s="1">
        <v>0.74722222222222223</v>
      </c>
      <c r="K594">
        <v>17377</v>
      </c>
      <c r="L594">
        <v>1</v>
      </c>
      <c r="M594" t="s">
        <v>3501</v>
      </c>
      <c r="O594" t="s">
        <v>15</v>
      </c>
      <c r="P594" t="s">
        <v>302</v>
      </c>
      <c r="Q594">
        <v>30687841081</v>
      </c>
      <c r="R594" t="s">
        <v>303</v>
      </c>
      <c r="S594" t="s">
        <v>1477</v>
      </c>
      <c r="T594" t="s">
        <v>3056</v>
      </c>
      <c r="U594">
        <v>3350</v>
      </c>
      <c r="V594" t="s">
        <v>6</v>
      </c>
      <c r="W594" t="s">
        <v>7</v>
      </c>
      <c r="X594">
        <v>376</v>
      </c>
      <c r="Y594">
        <v>4456516</v>
      </c>
      <c r="AA594">
        <v>9</v>
      </c>
      <c r="AB594">
        <v>42727</v>
      </c>
      <c r="AC594">
        <v>42727</v>
      </c>
      <c r="AD594">
        <v>0</v>
      </c>
      <c r="AE594">
        <v>100</v>
      </c>
      <c r="AF594">
        <v>56356</v>
      </c>
      <c r="AG594">
        <v>0</v>
      </c>
      <c r="AH594" t="s">
        <v>1213</v>
      </c>
      <c r="AI594" t="s">
        <v>1722</v>
      </c>
    </row>
    <row r="595" spans="1:35" x14ac:dyDescent="0.25">
      <c r="A595">
        <v>21601</v>
      </c>
      <c r="B595" t="s">
        <v>1485</v>
      </c>
      <c r="C595" t="s">
        <v>1145</v>
      </c>
      <c r="D595">
        <v>2014</v>
      </c>
      <c r="E595" t="s">
        <v>1128</v>
      </c>
      <c r="F595" s="8">
        <v>42156</v>
      </c>
      <c r="G595" s="1">
        <v>0.46388888888888885</v>
      </c>
      <c r="H595">
        <v>35205</v>
      </c>
      <c r="I595" s="8">
        <v>42158</v>
      </c>
      <c r="J595" s="1">
        <v>0.75</v>
      </c>
      <c r="K595">
        <v>35205</v>
      </c>
      <c r="L595">
        <v>1</v>
      </c>
      <c r="M595" t="s">
        <v>831</v>
      </c>
      <c r="O595" t="s">
        <v>15</v>
      </c>
      <c r="P595" t="s">
        <v>302</v>
      </c>
      <c r="Q595">
        <v>30687841081</v>
      </c>
      <c r="R595" t="s">
        <v>303</v>
      </c>
      <c r="S595" t="s">
        <v>1477</v>
      </c>
      <c r="T595" t="s">
        <v>3056</v>
      </c>
      <c r="U595">
        <v>3350</v>
      </c>
      <c r="V595" t="s">
        <v>6</v>
      </c>
      <c r="W595" t="s">
        <v>7</v>
      </c>
      <c r="X595">
        <v>376</v>
      </c>
      <c r="Y595">
        <v>4456516</v>
      </c>
      <c r="AA595">
        <v>9</v>
      </c>
      <c r="AB595">
        <v>48471</v>
      </c>
      <c r="AC595">
        <v>164801</v>
      </c>
      <c r="AD595">
        <v>629200</v>
      </c>
      <c r="AE595">
        <v>340</v>
      </c>
      <c r="AF595">
        <v>3354568</v>
      </c>
      <c r="AG595">
        <v>0</v>
      </c>
      <c r="AH595" t="s">
        <v>1213</v>
      </c>
      <c r="AI595" t="s">
        <v>10</v>
      </c>
    </row>
    <row r="596" spans="1:35" x14ac:dyDescent="0.25">
      <c r="A596">
        <v>21660</v>
      </c>
      <c r="B596" t="s">
        <v>1567</v>
      </c>
      <c r="C596" t="s">
        <v>1159</v>
      </c>
      <c r="D596">
        <v>2008</v>
      </c>
      <c r="E596" t="s">
        <v>1128</v>
      </c>
      <c r="F596" s="8">
        <v>42163</v>
      </c>
      <c r="G596" s="1">
        <v>0.625</v>
      </c>
      <c r="H596">
        <v>76726</v>
      </c>
      <c r="I596" s="8">
        <v>42164</v>
      </c>
      <c r="J596" s="1">
        <v>0.66666666666666663</v>
      </c>
      <c r="K596">
        <v>76726</v>
      </c>
      <c r="L596">
        <v>1</v>
      </c>
      <c r="M596" t="s">
        <v>815</v>
      </c>
      <c r="O596" t="s">
        <v>2</v>
      </c>
      <c r="P596" t="s">
        <v>811</v>
      </c>
      <c r="Q596">
        <v>17090149</v>
      </c>
      <c r="R596" t="s">
        <v>812</v>
      </c>
      <c r="S596" t="s">
        <v>1477</v>
      </c>
      <c r="T596" t="s">
        <v>3056</v>
      </c>
      <c r="U596">
        <v>3350</v>
      </c>
      <c r="V596" t="s">
        <v>6</v>
      </c>
      <c r="W596" t="s">
        <v>7</v>
      </c>
      <c r="X596">
        <v>3758</v>
      </c>
      <c r="Y596">
        <v>423210</v>
      </c>
      <c r="Z596" t="s">
        <v>1568</v>
      </c>
      <c r="AA596">
        <v>9</v>
      </c>
      <c r="AB596">
        <v>42727</v>
      </c>
      <c r="AC596">
        <v>76909</v>
      </c>
      <c r="AD596">
        <v>0</v>
      </c>
      <c r="AE596">
        <v>180</v>
      </c>
      <c r="AF596">
        <v>551705</v>
      </c>
      <c r="AG596">
        <v>0</v>
      </c>
      <c r="AH596" t="s">
        <v>1213</v>
      </c>
      <c r="AI596" t="s">
        <v>10</v>
      </c>
    </row>
    <row r="597" spans="1:35" hidden="1" x14ac:dyDescent="0.25">
      <c r="A597">
        <v>21754</v>
      </c>
      <c r="B597" t="s">
        <v>2246</v>
      </c>
      <c r="C597" t="s">
        <v>2247</v>
      </c>
      <c r="D597">
        <v>2012</v>
      </c>
      <c r="E597" t="s">
        <v>1128</v>
      </c>
      <c r="F597" s="8">
        <v>42178</v>
      </c>
      <c r="G597" s="1">
        <v>0.375</v>
      </c>
      <c r="H597">
        <v>80852</v>
      </c>
      <c r="I597" s="8">
        <v>42178</v>
      </c>
      <c r="J597" s="1">
        <v>0.54166666666666663</v>
      </c>
      <c r="K597">
        <v>80852</v>
      </c>
      <c r="L597">
        <v>1</v>
      </c>
      <c r="M597" t="s">
        <v>2248</v>
      </c>
      <c r="O597" t="s">
        <v>2</v>
      </c>
      <c r="P597" t="s">
        <v>2249</v>
      </c>
      <c r="Q597">
        <v>4214113</v>
      </c>
      <c r="R597" t="s">
        <v>2250</v>
      </c>
      <c r="S597" t="s">
        <v>3502</v>
      </c>
      <c r="T597" t="s">
        <v>3503</v>
      </c>
      <c r="U597">
        <v>3353</v>
      </c>
      <c r="V597" t="s">
        <v>6</v>
      </c>
      <c r="W597" t="s">
        <v>7</v>
      </c>
      <c r="X597">
        <v>3758</v>
      </c>
      <c r="Y597">
        <v>15402038</v>
      </c>
      <c r="AA597">
        <v>9</v>
      </c>
      <c r="AB597">
        <v>42727</v>
      </c>
      <c r="AC597">
        <v>200817</v>
      </c>
      <c r="AD597">
        <v>0</v>
      </c>
      <c r="AE597">
        <v>470</v>
      </c>
      <c r="AF597">
        <v>407447</v>
      </c>
      <c r="AG597">
        <v>35721</v>
      </c>
      <c r="AH597" t="s">
        <v>1213</v>
      </c>
      <c r="AI597" t="s">
        <v>10</v>
      </c>
    </row>
    <row r="598" spans="1:35" hidden="1" x14ac:dyDescent="0.25">
      <c r="A598">
        <v>21145</v>
      </c>
      <c r="B598" t="s">
        <v>2246</v>
      </c>
      <c r="C598" t="s">
        <v>2247</v>
      </c>
      <c r="D598">
        <v>2012</v>
      </c>
      <c r="E598" t="s">
        <v>1128</v>
      </c>
      <c r="F598" s="8">
        <v>42082</v>
      </c>
      <c r="G598" s="1">
        <v>0.33333333333333331</v>
      </c>
      <c r="H598">
        <v>80852</v>
      </c>
      <c r="I598" s="8">
        <v>42082</v>
      </c>
      <c r="J598" s="1">
        <v>0.4375</v>
      </c>
      <c r="K598">
        <v>80852</v>
      </c>
      <c r="L598">
        <v>1</v>
      </c>
      <c r="M598" t="s">
        <v>2736</v>
      </c>
      <c r="O598" t="s">
        <v>2</v>
      </c>
      <c r="P598" t="s">
        <v>2249</v>
      </c>
      <c r="Q598">
        <v>4214113</v>
      </c>
      <c r="R598" t="s">
        <v>2250</v>
      </c>
      <c r="S598" t="s">
        <v>3502</v>
      </c>
      <c r="T598" t="s">
        <v>3503</v>
      </c>
      <c r="U598">
        <v>3353</v>
      </c>
      <c r="V598" t="s">
        <v>6</v>
      </c>
      <c r="W598" t="s">
        <v>7</v>
      </c>
      <c r="X598">
        <v>3758</v>
      </c>
      <c r="Y598">
        <v>15402038</v>
      </c>
      <c r="AA598">
        <v>9</v>
      </c>
      <c r="AB598">
        <v>42727</v>
      </c>
      <c r="AC598">
        <v>111090</v>
      </c>
      <c r="AD598">
        <v>0</v>
      </c>
      <c r="AE598">
        <v>260</v>
      </c>
      <c r="AF598">
        <v>207062</v>
      </c>
      <c r="AG598">
        <v>35721</v>
      </c>
      <c r="AH598" t="s">
        <v>1213</v>
      </c>
      <c r="AI598" t="s">
        <v>10</v>
      </c>
    </row>
    <row r="599" spans="1:35" x14ac:dyDescent="0.25">
      <c r="A599">
        <v>21058</v>
      </c>
      <c r="B599" t="s">
        <v>1656</v>
      </c>
      <c r="C599" t="s">
        <v>1164</v>
      </c>
      <c r="D599">
        <v>2013</v>
      </c>
      <c r="E599" t="s">
        <v>1128</v>
      </c>
      <c r="F599" s="8">
        <v>42072</v>
      </c>
      <c r="G599" s="1">
        <v>0.41666666666666669</v>
      </c>
      <c r="H599">
        <v>19459</v>
      </c>
      <c r="I599" s="8">
        <v>42072</v>
      </c>
      <c r="J599" s="1">
        <v>0.54166666666666663</v>
      </c>
      <c r="K599">
        <v>19459</v>
      </c>
      <c r="L599">
        <v>1</v>
      </c>
      <c r="M599" t="s">
        <v>76</v>
      </c>
      <c r="O599" t="s">
        <v>2</v>
      </c>
      <c r="P599" t="s">
        <v>573</v>
      </c>
      <c r="Q599">
        <v>14082888</v>
      </c>
      <c r="R599" t="s">
        <v>1657</v>
      </c>
      <c r="S599" t="s">
        <v>1658</v>
      </c>
      <c r="T599" t="s">
        <v>3504</v>
      </c>
      <c r="U599">
        <v>3357</v>
      </c>
      <c r="V599" t="s">
        <v>6</v>
      </c>
      <c r="W599" t="s">
        <v>7</v>
      </c>
      <c r="X599">
        <v>3757</v>
      </c>
      <c r="Y599">
        <v>15408549</v>
      </c>
      <c r="Z599" t="s">
        <v>1659</v>
      </c>
      <c r="AA599">
        <v>9</v>
      </c>
      <c r="AB599">
        <v>48471</v>
      </c>
      <c r="AC599">
        <v>116330</v>
      </c>
      <c r="AD599">
        <v>0</v>
      </c>
      <c r="AE599">
        <v>240</v>
      </c>
      <c r="AF599">
        <v>263684</v>
      </c>
      <c r="AG599">
        <v>0</v>
      </c>
      <c r="AH599" t="s">
        <v>1213</v>
      </c>
      <c r="AI599" t="s">
        <v>10</v>
      </c>
    </row>
    <row r="600" spans="1:35" hidden="1" x14ac:dyDescent="0.25">
      <c r="A600">
        <v>21752</v>
      </c>
      <c r="B600" t="s">
        <v>3505</v>
      </c>
      <c r="C600" t="s">
        <v>2067</v>
      </c>
      <c r="D600">
        <v>2015</v>
      </c>
      <c r="E600" t="s">
        <v>1128</v>
      </c>
      <c r="F600" s="8">
        <v>42177</v>
      </c>
      <c r="G600" s="1">
        <v>0.62916666666666665</v>
      </c>
      <c r="H600">
        <v>2679</v>
      </c>
      <c r="I600" s="8">
        <v>42177</v>
      </c>
      <c r="J600" s="1">
        <v>0.62916666666666665</v>
      </c>
      <c r="K600">
        <v>2679</v>
      </c>
      <c r="L600">
        <v>1</v>
      </c>
      <c r="M600" t="s">
        <v>3506</v>
      </c>
      <c r="O600" t="s">
        <v>15</v>
      </c>
      <c r="P600" t="s">
        <v>3507</v>
      </c>
      <c r="Q600">
        <v>30708335459</v>
      </c>
      <c r="R600" t="s">
        <v>3508</v>
      </c>
      <c r="S600" t="s">
        <v>1658</v>
      </c>
      <c r="T600" t="s">
        <v>3504</v>
      </c>
      <c r="U600">
        <v>3357</v>
      </c>
      <c r="V600" t="s">
        <v>6</v>
      </c>
      <c r="W600" t="s">
        <v>7</v>
      </c>
      <c r="X600">
        <v>376</v>
      </c>
      <c r="Y600">
        <v>4364681</v>
      </c>
      <c r="AA600">
        <v>9</v>
      </c>
      <c r="AB600">
        <v>42727</v>
      </c>
      <c r="AC600">
        <v>226453</v>
      </c>
      <c r="AD600">
        <v>0</v>
      </c>
      <c r="AE600">
        <v>530</v>
      </c>
      <c r="AF600">
        <v>3383662</v>
      </c>
      <c r="AG600">
        <v>0</v>
      </c>
      <c r="AH600" t="s">
        <v>1213</v>
      </c>
      <c r="AI600" t="s">
        <v>1841</v>
      </c>
    </row>
    <row r="601" spans="1:35" hidden="1" x14ac:dyDescent="0.25">
      <c r="A601">
        <v>21528</v>
      </c>
      <c r="B601" t="s">
        <v>3509</v>
      </c>
      <c r="C601" t="s">
        <v>2067</v>
      </c>
      <c r="D601">
        <v>2008</v>
      </c>
      <c r="E601" t="s">
        <v>1128</v>
      </c>
      <c r="F601" s="8">
        <v>42144</v>
      </c>
      <c r="G601" s="1">
        <v>0.64374999999999993</v>
      </c>
      <c r="H601">
        <v>264644</v>
      </c>
      <c r="I601" s="8">
        <v>42144</v>
      </c>
      <c r="J601" s="1">
        <v>0.64374999999999993</v>
      </c>
      <c r="K601">
        <v>264644</v>
      </c>
      <c r="L601">
        <v>1</v>
      </c>
      <c r="M601" t="s">
        <v>3510</v>
      </c>
      <c r="O601" t="s">
        <v>15</v>
      </c>
      <c r="P601" t="s">
        <v>3507</v>
      </c>
      <c r="Q601">
        <v>30708335459</v>
      </c>
      <c r="R601" t="s">
        <v>3508</v>
      </c>
      <c r="S601" t="s">
        <v>1658</v>
      </c>
      <c r="T601" t="s">
        <v>3504</v>
      </c>
      <c r="U601">
        <v>3357</v>
      </c>
      <c r="V601" t="s">
        <v>6</v>
      </c>
      <c r="W601" t="s">
        <v>7</v>
      </c>
      <c r="X601">
        <v>376</v>
      </c>
      <c r="Y601">
        <v>4364681</v>
      </c>
      <c r="AA601">
        <v>9</v>
      </c>
      <c r="AB601">
        <v>42727</v>
      </c>
      <c r="AC601">
        <v>12818</v>
      </c>
      <c r="AD601">
        <v>0</v>
      </c>
      <c r="AE601">
        <v>30</v>
      </c>
      <c r="AF601">
        <v>2306341</v>
      </c>
      <c r="AG601">
        <v>0</v>
      </c>
      <c r="AH601" t="s">
        <v>1213</v>
      </c>
      <c r="AI601" t="s">
        <v>1841</v>
      </c>
    </row>
    <row r="602" spans="1:35" hidden="1" x14ac:dyDescent="0.25">
      <c r="A602">
        <v>21484</v>
      </c>
      <c r="B602" t="s">
        <v>3511</v>
      </c>
      <c r="C602" t="s">
        <v>3512</v>
      </c>
      <c r="D602">
        <v>2015</v>
      </c>
      <c r="E602" t="s">
        <v>1128</v>
      </c>
      <c r="F602" s="8">
        <v>42137</v>
      </c>
      <c r="G602" s="1">
        <v>0.41666666666666669</v>
      </c>
      <c r="H602">
        <v>20983</v>
      </c>
      <c r="I602" s="8">
        <v>42137</v>
      </c>
      <c r="J602" s="1">
        <v>0.70833333333333337</v>
      </c>
      <c r="K602">
        <v>20983</v>
      </c>
      <c r="L602">
        <v>1</v>
      </c>
      <c r="M602" t="s">
        <v>3513</v>
      </c>
      <c r="O602" t="s">
        <v>15</v>
      </c>
      <c r="P602" t="s">
        <v>3507</v>
      </c>
      <c r="Q602">
        <v>30708335459</v>
      </c>
      <c r="R602" t="s">
        <v>3508</v>
      </c>
      <c r="S602" t="s">
        <v>1658</v>
      </c>
      <c r="T602" t="s">
        <v>3504</v>
      </c>
      <c r="U602">
        <v>3357</v>
      </c>
      <c r="V602" t="s">
        <v>6</v>
      </c>
      <c r="W602" t="s">
        <v>7</v>
      </c>
      <c r="X602">
        <v>376</v>
      </c>
      <c r="Y602">
        <v>4364681</v>
      </c>
      <c r="AA602">
        <v>9</v>
      </c>
      <c r="AB602">
        <v>42727</v>
      </c>
      <c r="AC602">
        <v>42727</v>
      </c>
      <c r="AD602">
        <v>0</v>
      </c>
      <c r="AE602">
        <v>100</v>
      </c>
      <c r="AF602">
        <v>1585851</v>
      </c>
      <c r="AG602">
        <v>0</v>
      </c>
      <c r="AH602" t="s">
        <v>1213</v>
      </c>
      <c r="AI602" t="s">
        <v>1841</v>
      </c>
    </row>
    <row r="603" spans="1:35" hidden="1" x14ac:dyDescent="0.25">
      <c r="A603">
        <v>21701</v>
      </c>
      <c r="B603" t="s">
        <v>2284</v>
      </c>
      <c r="C603" t="s">
        <v>1783</v>
      </c>
      <c r="D603">
        <v>2013</v>
      </c>
      <c r="E603" t="s">
        <v>1128</v>
      </c>
      <c r="F603" s="8">
        <v>42170</v>
      </c>
      <c r="G603" s="1">
        <v>0.47916666666666669</v>
      </c>
      <c r="H603">
        <v>154903</v>
      </c>
      <c r="I603" s="8">
        <v>42170</v>
      </c>
      <c r="J603" s="1">
        <v>0.73958333333333337</v>
      </c>
      <c r="K603">
        <v>154903</v>
      </c>
      <c r="L603">
        <v>1</v>
      </c>
      <c r="M603" t="s">
        <v>2285</v>
      </c>
      <c r="O603" t="s">
        <v>15</v>
      </c>
      <c r="P603" t="s">
        <v>2286</v>
      </c>
      <c r="Q603">
        <v>20181052520</v>
      </c>
      <c r="R603" t="s">
        <v>2287</v>
      </c>
      <c r="S603" t="s">
        <v>1661</v>
      </c>
      <c r="T603" t="s">
        <v>3514</v>
      </c>
      <c r="U603">
        <v>3358</v>
      </c>
      <c r="V603" t="s">
        <v>394</v>
      </c>
      <c r="W603" t="s">
        <v>7</v>
      </c>
      <c r="X603">
        <v>3758</v>
      </c>
      <c r="Y603">
        <v>567333</v>
      </c>
      <c r="AA603">
        <v>9</v>
      </c>
      <c r="AB603">
        <v>42727</v>
      </c>
      <c r="AC603">
        <v>196544</v>
      </c>
      <c r="AD603">
        <v>0</v>
      </c>
      <c r="AE603">
        <v>460</v>
      </c>
      <c r="AF603">
        <v>260737</v>
      </c>
      <c r="AG603">
        <v>158760</v>
      </c>
      <c r="AH603" t="s">
        <v>1213</v>
      </c>
      <c r="AI603" t="s">
        <v>101</v>
      </c>
    </row>
    <row r="604" spans="1:35" hidden="1" x14ac:dyDescent="0.25">
      <c r="A604">
        <v>21986</v>
      </c>
      <c r="B604" t="s">
        <v>1960</v>
      </c>
      <c r="C604" t="s">
        <v>1913</v>
      </c>
      <c r="D604">
        <v>2012</v>
      </c>
      <c r="E604" t="s">
        <v>1128</v>
      </c>
      <c r="F604" s="8">
        <v>42213</v>
      </c>
      <c r="G604" s="1">
        <v>0.33333333333333331</v>
      </c>
      <c r="H604">
        <v>111149</v>
      </c>
      <c r="I604" s="8">
        <v>42213</v>
      </c>
      <c r="J604" s="1">
        <v>0.54166666666666663</v>
      </c>
      <c r="K604">
        <v>111149</v>
      </c>
      <c r="L604">
        <v>1</v>
      </c>
      <c r="M604" t="s">
        <v>3515</v>
      </c>
      <c r="N604" t="s">
        <v>3516</v>
      </c>
      <c r="O604" t="s">
        <v>3517</v>
      </c>
      <c r="P604" t="s">
        <v>1962</v>
      </c>
      <c r="Q604">
        <v>30604219953</v>
      </c>
      <c r="R604" t="s">
        <v>1963</v>
      </c>
      <c r="S604" t="s">
        <v>79</v>
      </c>
      <c r="U604">
        <v>3360</v>
      </c>
      <c r="V604" t="s">
        <v>6</v>
      </c>
      <c r="W604" t="s">
        <v>7</v>
      </c>
      <c r="X604">
        <v>3755</v>
      </c>
      <c r="Y604">
        <v>408097</v>
      </c>
      <c r="AA604">
        <v>9</v>
      </c>
      <c r="AB604">
        <v>42727</v>
      </c>
      <c r="AC604">
        <v>158090</v>
      </c>
      <c r="AD604">
        <v>0</v>
      </c>
      <c r="AE604">
        <v>370</v>
      </c>
      <c r="AF604">
        <v>844959</v>
      </c>
      <c r="AG604">
        <v>35721</v>
      </c>
      <c r="AH604" t="s">
        <v>1213</v>
      </c>
      <c r="AI604" t="s">
        <v>1722</v>
      </c>
    </row>
    <row r="605" spans="1:35" x14ac:dyDescent="0.25">
      <c r="A605">
        <v>21406</v>
      </c>
      <c r="B605" t="s">
        <v>1222</v>
      </c>
      <c r="C605" t="s">
        <v>1131</v>
      </c>
      <c r="D605">
        <v>2012</v>
      </c>
      <c r="E605" t="s">
        <v>1128</v>
      </c>
      <c r="F605" s="8">
        <v>42123</v>
      </c>
      <c r="G605" s="1">
        <v>0.33333333333333331</v>
      </c>
      <c r="H605">
        <v>311451</v>
      </c>
      <c r="I605" s="8">
        <v>42123</v>
      </c>
      <c r="J605" s="1">
        <v>0.69236111111111109</v>
      </c>
      <c r="K605">
        <v>311451</v>
      </c>
      <c r="L605">
        <v>1</v>
      </c>
      <c r="M605" t="s">
        <v>971</v>
      </c>
      <c r="O605" t="s">
        <v>2</v>
      </c>
      <c r="P605" t="s">
        <v>972</v>
      </c>
      <c r="Q605">
        <v>18521565</v>
      </c>
      <c r="R605" t="s">
        <v>973</v>
      </c>
      <c r="S605" t="s">
        <v>79</v>
      </c>
      <c r="U605">
        <v>3360</v>
      </c>
      <c r="V605" t="s">
        <v>6</v>
      </c>
      <c r="W605" t="s">
        <v>7</v>
      </c>
      <c r="X605">
        <v>3755</v>
      </c>
      <c r="Y605">
        <v>155813854</v>
      </c>
      <c r="Z605" t="s">
        <v>974</v>
      </c>
      <c r="AA605">
        <v>9</v>
      </c>
      <c r="AB605">
        <v>48471</v>
      </c>
      <c r="AC605">
        <v>290826</v>
      </c>
      <c r="AD605">
        <v>0</v>
      </c>
      <c r="AE605">
        <v>600</v>
      </c>
      <c r="AF605">
        <v>946631</v>
      </c>
      <c r="AG605">
        <v>0</v>
      </c>
      <c r="AH605" t="s">
        <v>1213</v>
      </c>
      <c r="AI605" t="s">
        <v>10</v>
      </c>
    </row>
    <row r="606" spans="1:35" hidden="1" x14ac:dyDescent="0.25">
      <c r="A606">
        <v>21771</v>
      </c>
      <c r="B606" t="s">
        <v>2627</v>
      </c>
      <c r="C606" t="s">
        <v>2628</v>
      </c>
      <c r="D606">
        <v>2014</v>
      </c>
      <c r="E606" t="s">
        <v>1128</v>
      </c>
      <c r="F606" s="8">
        <v>42180</v>
      </c>
      <c r="G606" s="1">
        <v>0.35416666666666669</v>
      </c>
      <c r="H606">
        <v>15029</v>
      </c>
      <c r="I606" s="8">
        <v>42180</v>
      </c>
      <c r="J606" s="1">
        <v>0.54166666666666663</v>
      </c>
      <c r="K606">
        <v>15029</v>
      </c>
      <c r="L606">
        <v>1</v>
      </c>
      <c r="M606" t="s">
        <v>3518</v>
      </c>
      <c r="O606" t="s">
        <v>15</v>
      </c>
      <c r="P606" t="s">
        <v>2630</v>
      </c>
      <c r="Q606">
        <v>30710291914</v>
      </c>
      <c r="R606" t="s">
        <v>2631</v>
      </c>
      <c r="S606" t="s">
        <v>79</v>
      </c>
      <c r="U606">
        <v>3360</v>
      </c>
      <c r="V606" t="s">
        <v>6</v>
      </c>
      <c r="W606" t="s">
        <v>7</v>
      </c>
      <c r="X606">
        <v>3755</v>
      </c>
      <c r="Y606">
        <v>421936</v>
      </c>
      <c r="AA606">
        <v>9</v>
      </c>
      <c r="AB606">
        <v>42727</v>
      </c>
      <c r="AC606">
        <v>42727</v>
      </c>
      <c r="AD606">
        <v>0</v>
      </c>
      <c r="AE606">
        <v>100</v>
      </c>
      <c r="AF606">
        <v>0</v>
      </c>
      <c r="AG606">
        <v>0</v>
      </c>
      <c r="AH606" t="s">
        <v>1213</v>
      </c>
      <c r="AI606" t="s">
        <v>1722</v>
      </c>
    </row>
    <row r="607" spans="1:35" hidden="1" x14ac:dyDescent="0.25">
      <c r="A607">
        <v>21070</v>
      </c>
      <c r="B607" t="s">
        <v>2203</v>
      </c>
      <c r="C607" t="s">
        <v>1859</v>
      </c>
      <c r="D607">
        <v>2012</v>
      </c>
      <c r="E607" t="s">
        <v>1128</v>
      </c>
      <c r="F607" s="8">
        <v>42073</v>
      </c>
      <c r="G607" s="1">
        <v>0.375</v>
      </c>
      <c r="H607">
        <v>100896</v>
      </c>
      <c r="I607" s="8">
        <v>42073</v>
      </c>
      <c r="J607" s="1">
        <v>0.75</v>
      </c>
      <c r="K607">
        <v>100896</v>
      </c>
      <c r="L607">
        <v>1</v>
      </c>
      <c r="M607" t="s">
        <v>3519</v>
      </c>
      <c r="O607" t="s">
        <v>15</v>
      </c>
      <c r="P607" t="s">
        <v>2193</v>
      </c>
      <c r="Q607">
        <v>20124113785</v>
      </c>
      <c r="R607" t="s">
        <v>2194</v>
      </c>
      <c r="S607" t="s">
        <v>79</v>
      </c>
      <c r="U607">
        <v>3360</v>
      </c>
      <c r="V607" t="s">
        <v>6</v>
      </c>
      <c r="W607" t="s">
        <v>7</v>
      </c>
      <c r="X607">
        <v>3755</v>
      </c>
      <c r="Y607">
        <v>422272</v>
      </c>
      <c r="AA607">
        <v>9</v>
      </c>
      <c r="AB607">
        <v>42727</v>
      </c>
      <c r="AC607">
        <v>234999</v>
      </c>
      <c r="AD607">
        <v>0</v>
      </c>
      <c r="AE607">
        <v>550</v>
      </c>
      <c r="AF607">
        <v>1271183</v>
      </c>
      <c r="AG607">
        <v>121845</v>
      </c>
      <c r="AH607" t="s">
        <v>1213</v>
      </c>
      <c r="AI607" t="s">
        <v>101</v>
      </c>
    </row>
    <row r="608" spans="1:35" x14ac:dyDescent="0.25">
      <c r="A608">
        <v>21293</v>
      </c>
      <c r="B608" t="s">
        <v>1481</v>
      </c>
      <c r="C608" t="s">
        <v>1145</v>
      </c>
      <c r="D608">
        <v>2011</v>
      </c>
      <c r="E608" t="s">
        <v>1128</v>
      </c>
      <c r="F608" s="8">
        <v>42108</v>
      </c>
      <c r="G608" s="1">
        <v>0.43888888888888888</v>
      </c>
      <c r="H608">
        <v>47118</v>
      </c>
      <c r="I608" s="8">
        <v>42108</v>
      </c>
      <c r="J608" s="1">
        <v>0.43888888888888888</v>
      </c>
      <c r="K608">
        <v>47118</v>
      </c>
      <c r="L608">
        <v>1</v>
      </c>
      <c r="M608" t="s">
        <v>718</v>
      </c>
      <c r="O608" t="s">
        <v>15</v>
      </c>
      <c r="P608" t="s">
        <v>719</v>
      </c>
      <c r="Q608">
        <v>20075851228</v>
      </c>
      <c r="R608" t="s">
        <v>720</v>
      </c>
      <c r="S608" t="s">
        <v>79</v>
      </c>
      <c r="U608">
        <v>3360</v>
      </c>
      <c r="V608" t="s">
        <v>6</v>
      </c>
      <c r="W608" t="s">
        <v>7</v>
      </c>
      <c r="X608">
        <v>3755</v>
      </c>
      <c r="Y608">
        <v>422768</v>
      </c>
      <c r="AA608">
        <v>9</v>
      </c>
      <c r="AB608">
        <v>48471</v>
      </c>
      <c r="AC608">
        <v>72707</v>
      </c>
      <c r="AD608">
        <v>0</v>
      </c>
      <c r="AE608">
        <v>150</v>
      </c>
      <c r="AF608">
        <v>121741</v>
      </c>
      <c r="AG608">
        <v>0</v>
      </c>
      <c r="AH608" t="s">
        <v>1213</v>
      </c>
      <c r="AI608" t="s">
        <v>10</v>
      </c>
    </row>
    <row r="609" spans="1:35" hidden="1" x14ac:dyDescent="0.25">
      <c r="A609">
        <v>21279</v>
      </c>
      <c r="B609" t="s">
        <v>1726</v>
      </c>
      <c r="C609" t="s">
        <v>1727</v>
      </c>
      <c r="D609">
        <v>2014</v>
      </c>
      <c r="E609" t="s">
        <v>1128</v>
      </c>
      <c r="F609" s="8">
        <v>42107</v>
      </c>
      <c r="G609" s="1">
        <v>0.35069444444444442</v>
      </c>
      <c r="H609">
        <v>71356</v>
      </c>
      <c r="I609" s="8">
        <v>42107</v>
      </c>
      <c r="J609" s="1">
        <v>0.35069444444444442</v>
      </c>
      <c r="K609">
        <v>71356</v>
      </c>
      <c r="L609">
        <v>1</v>
      </c>
      <c r="M609" t="s">
        <v>2632</v>
      </c>
      <c r="O609" t="s">
        <v>15</v>
      </c>
      <c r="P609" t="s">
        <v>1728</v>
      </c>
      <c r="Q609">
        <v>30708169575</v>
      </c>
      <c r="R609" t="s">
        <v>1729</v>
      </c>
      <c r="S609" t="s">
        <v>79</v>
      </c>
      <c r="U609">
        <v>3360</v>
      </c>
      <c r="V609" t="s">
        <v>6</v>
      </c>
      <c r="W609" t="s">
        <v>7</v>
      </c>
      <c r="X609">
        <v>3755</v>
      </c>
      <c r="Y609">
        <v>421316</v>
      </c>
      <c r="AA609">
        <v>9</v>
      </c>
      <c r="AB609">
        <v>42727</v>
      </c>
      <c r="AC609">
        <v>158090</v>
      </c>
      <c r="AD609">
        <v>0</v>
      </c>
      <c r="AE609">
        <v>370</v>
      </c>
      <c r="AF609">
        <v>383189</v>
      </c>
      <c r="AG609">
        <v>98544</v>
      </c>
      <c r="AH609" t="s">
        <v>1213</v>
      </c>
      <c r="AI609" t="s">
        <v>101</v>
      </c>
    </row>
    <row r="610" spans="1:35" hidden="1" x14ac:dyDescent="0.25">
      <c r="A610">
        <v>21329</v>
      </c>
      <c r="B610" t="s">
        <v>1960</v>
      </c>
      <c r="C610" t="s">
        <v>1913</v>
      </c>
      <c r="D610">
        <v>2012</v>
      </c>
      <c r="E610" t="s">
        <v>1128</v>
      </c>
      <c r="F610" s="8">
        <v>42117</v>
      </c>
      <c r="G610" s="1">
        <v>0.58333333333333337</v>
      </c>
      <c r="H610">
        <v>111149</v>
      </c>
      <c r="I610" s="8">
        <v>42117</v>
      </c>
      <c r="J610" s="1">
        <v>0.72916666666666663</v>
      </c>
      <c r="K610">
        <v>111149</v>
      </c>
      <c r="L610">
        <v>1</v>
      </c>
      <c r="M610" t="s">
        <v>76</v>
      </c>
      <c r="O610" t="s">
        <v>15</v>
      </c>
      <c r="P610" t="s">
        <v>1962</v>
      </c>
      <c r="Q610">
        <v>30604219953</v>
      </c>
      <c r="R610" t="s">
        <v>1963</v>
      </c>
      <c r="S610" t="s">
        <v>79</v>
      </c>
      <c r="U610">
        <v>3360</v>
      </c>
      <c r="V610" t="s">
        <v>6</v>
      </c>
      <c r="W610" t="s">
        <v>7</v>
      </c>
      <c r="X610">
        <v>3755</v>
      </c>
      <c r="Y610">
        <v>408097</v>
      </c>
      <c r="AA610">
        <v>9</v>
      </c>
      <c r="AB610">
        <v>42727</v>
      </c>
      <c r="AC610">
        <v>12818</v>
      </c>
      <c r="AD610">
        <v>0</v>
      </c>
      <c r="AE610">
        <v>30</v>
      </c>
      <c r="AF610">
        <v>0</v>
      </c>
      <c r="AG610">
        <v>0</v>
      </c>
      <c r="AH610" t="s">
        <v>1213</v>
      </c>
      <c r="AI610" t="s">
        <v>1722</v>
      </c>
    </row>
    <row r="611" spans="1:35" x14ac:dyDescent="0.25">
      <c r="A611">
        <v>21433</v>
      </c>
      <c r="B611" t="s">
        <v>1481</v>
      </c>
      <c r="C611" t="s">
        <v>1145</v>
      </c>
      <c r="D611">
        <v>2011</v>
      </c>
      <c r="E611" t="s">
        <v>1128</v>
      </c>
      <c r="F611" s="8">
        <v>42129</v>
      </c>
      <c r="G611" s="1">
        <v>0.33333333333333331</v>
      </c>
      <c r="H611">
        <v>47118</v>
      </c>
      <c r="I611" s="8">
        <v>42129</v>
      </c>
      <c r="J611" s="1">
        <v>0.72916666666666663</v>
      </c>
      <c r="K611">
        <v>47118</v>
      </c>
      <c r="L611">
        <v>1</v>
      </c>
      <c r="M611" t="s">
        <v>722</v>
      </c>
      <c r="O611" t="s">
        <v>15</v>
      </c>
      <c r="P611" t="s">
        <v>719</v>
      </c>
      <c r="Q611">
        <v>20075851228</v>
      </c>
      <c r="R611" t="s">
        <v>720</v>
      </c>
      <c r="S611" t="s">
        <v>79</v>
      </c>
      <c r="U611">
        <v>3360</v>
      </c>
      <c r="V611" t="s">
        <v>6</v>
      </c>
      <c r="W611" t="s">
        <v>7</v>
      </c>
      <c r="X611">
        <v>3755</v>
      </c>
      <c r="Y611">
        <v>422768</v>
      </c>
      <c r="AA611">
        <v>9</v>
      </c>
      <c r="AB611">
        <v>48471</v>
      </c>
      <c r="AC611">
        <v>121178</v>
      </c>
      <c r="AD611">
        <v>0</v>
      </c>
      <c r="AE611">
        <v>250</v>
      </c>
      <c r="AF611">
        <v>530168</v>
      </c>
      <c r="AG611">
        <v>0</v>
      </c>
      <c r="AH611" t="s">
        <v>1213</v>
      </c>
      <c r="AI611" t="s">
        <v>10</v>
      </c>
    </row>
    <row r="612" spans="1:35" hidden="1" x14ac:dyDescent="0.25">
      <c r="A612">
        <v>21566</v>
      </c>
      <c r="B612" t="s">
        <v>2412</v>
      </c>
      <c r="C612" t="s">
        <v>1831</v>
      </c>
      <c r="D612">
        <v>2014</v>
      </c>
      <c r="E612" t="s">
        <v>1128</v>
      </c>
      <c r="F612" s="8">
        <v>42151</v>
      </c>
      <c r="G612" s="1">
        <v>0.33333333333333331</v>
      </c>
      <c r="H612">
        <v>15861</v>
      </c>
      <c r="I612" s="8">
        <v>42152</v>
      </c>
      <c r="J612" s="1">
        <v>0.75</v>
      </c>
      <c r="K612">
        <v>15861</v>
      </c>
      <c r="L612">
        <v>1</v>
      </c>
      <c r="M612" t="s">
        <v>2413</v>
      </c>
      <c r="O612" t="s">
        <v>15</v>
      </c>
      <c r="P612" t="s">
        <v>2414</v>
      </c>
      <c r="Q612">
        <v>27943325680</v>
      </c>
      <c r="R612" t="s">
        <v>2415</v>
      </c>
      <c r="S612" t="s">
        <v>79</v>
      </c>
      <c r="U612">
        <v>3360</v>
      </c>
      <c r="V612" t="s">
        <v>6</v>
      </c>
      <c r="W612" t="s">
        <v>7</v>
      </c>
      <c r="X612">
        <v>3755</v>
      </c>
      <c r="Y612">
        <v>15588991</v>
      </c>
      <c r="Z612" t="s">
        <v>1455</v>
      </c>
      <c r="AA612">
        <v>9</v>
      </c>
      <c r="AB612">
        <v>42727</v>
      </c>
      <c r="AC612">
        <v>85454</v>
      </c>
      <c r="AD612">
        <v>0</v>
      </c>
      <c r="AE612">
        <v>200</v>
      </c>
      <c r="AF612">
        <v>755228</v>
      </c>
      <c r="AG612">
        <v>0</v>
      </c>
      <c r="AH612" t="s">
        <v>1213</v>
      </c>
      <c r="AI612" t="s">
        <v>10</v>
      </c>
    </row>
    <row r="613" spans="1:35" hidden="1" x14ac:dyDescent="0.25">
      <c r="A613">
        <v>21215</v>
      </c>
      <c r="B613" t="s">
        <v>2693</v>
      </c>
      <c r="C613">
        <v>1720</v>
      </c>
      <c r="D613">
        <v>2014</v>
      </c>
      <c r="E613" t="s">
        <v>1128</v>
      </c>
      <c r="F613" s="8">
        <v>42094</v>
      </c>
      <c r="G613" s="1">
        <v>0.52083333333333337</v>
      </c>
      <c r="H613">
        <v>19677</v>
      </c>
      <c r="I613" s="8">
        <v>42094</v>
      </c>
      <c r="J613" s="1">
        <v>0.5180555555555556</v>
      </c>
      <c r="K613">
        <v>19677</v>
      </c>
      <c r="L613">
        <v>1</v>
      </c>
      <c r="M613" t="s">
        <v>2694</v>
      </c>
      <c r="O613" t="s">
        <v>15</v>
      </c>
      <c r="P613" t="s">
        <v>2695</v>
      </c>
      <c r="Q613">
        <v>30708849991</v>
      </c>
      <c r="R613" t="s">
        <v>2696</v>
      </c>
      <c r="S613" t="s">
        <v>79</v>
      </c>
      <c r="U613">
        <v>3360</v>
      </c>
      <c r="V613" t="s">
        <v>6</v>
      </c>
      <c r="W613" t="s">
        <v>7</v>
      </c>
      <c r="X613">
        <v>3755</v>
      </c>
      <c r="Y613">
        <v>422144</v>
      </c>
      <c r="AA613">
        <v>9</v>
      </c>
      <c r="AB613">
        <v>42727</v>
      </c>
      <c r="AC613">
        <v>200817</v>
      </c>
      <c r="AD613">
        <v>0</v>
      </c>
      <c r="AE613">
        <v>470</v>
      </c>
      <c r="AF613">
        <v>168225</v>
      </c>
      <c r="AG613">
        <v>67473</v>
      </c>
      <c r="AH613" t="s">
        <v>1213</v>
      </c>
      <c r="AI613" t="s">
        <v>101</v>
      </c>
    </row>
    <row r="614" spans="1:35" hidden="1" x14ac:dyDescent="0.25">
      <c r="A614">
        <v>21263</v>
      </c>
      <c r="B614" t="s">
        <v>2412</v>
      </c>
      <c r="C614" t="s">
        <v>1831</v>
      </c>
      <c r="D614">
        <v>2014</v>
      </c>
      <c r="E614" t="s">
        <v>1128</v>
      </c>
      <c r="F614" s="8">
        <v>42102</v>
      </c>
      <c r="G614" s="1">
        <v>0.625</v>
      </c>
      <c r="H614">
        <v>15861</v>
      </c>
      <c r="I614" s="8">
        <v>42102</v>
      </c>
      <c r="J614" s="1">
        <v>0.75</v>
      </c>
      <c r="K614">
        <v>15861</v>
      </c>
      <c r="L614">
        <v>1</v>
      </c>
      <c r="M614" t="s">
        <v>3520</v>
      </c>
      <c r="O614" t="s">
        <v>15</v>
      </c>
      <c r="P614" t="s">
        <v>2414</v>
      </c>
      <c r="Q614">
        <v>27943325680</v>
      </c>
      <c r="R614" t="s">
        <v>2415</v>
      </c>
      <c r="S614" t="s">
        <v>79</v>
      </c>
      <c r="U614">
        <v>3360</v>
      </c>
      <c r="V614" t="s">
        <v>6</v>
      </c>
      <c r="W614" t="s">
        <v>7</v>
      </c>
      <c r="X614">
        <v>3755</v>
      </c>
      <c r="Y614">
        <v>15588991</v>
      </c>
      <c r="Z614" t="s">
        <v>1455</v>
      </c>
      <c r="AA614">
        <v>9</v>
      </c>
      <c r="AB614">
        <v>42727</v>
      </c>
      <c r="AC614">
        <v>12818</v>
      </c>
      <c r="AD614">
        <v>0</v>
      </c>
      <c r="AE614">
        <v>30</v>
      </c>
      <c r="AF614">
        <v>0</v>
      </c>
      <c r="AG614">
        <v>0</v>
      </c>
      <c r="AH614" t="s">
        <v>1213</v>
      </c>
      <c r="AI614" t="s">
        <v>10</v>
      </c>
    </row>
    <row r="615" spans="1:35" hidden="1" x14ac:dyDescent="0.25">
      <c r="A615">
        <v>21404</v>
      </c>
      <c r="B615" t="s">
        <v>2538</v>
      </c>
      <c r="C615" t="s">
        <v>1731</v>
      </c>
      <c r="D615">
        <v>2014</v>
      </c>
      <c r="E615" t="s">
        <v>1128</v>
      </c>
      <c r="F615" s="8">
        <v>42123</v>
      </c>
      <c r="G615" s="1">
        <v>0.39583333333333331</v>
      </c>
      <c r="H615">
        <v>22152</v>
      </c>
      <c r="I615" s="8">
        <v>42123</v>
      </c>
      <c r="J615" s="1">
        <v>0.72916666666666663</v>
      </c>
      <c r="K615">
        <v>22152</v>
      </c>
      <c r="L615">
        <v>1</v>
      </c>
      <c r="M615" t="s">
        <v>2539</v>
      </c>
      <c r="O615" t="s">
        <v>15</v>
      </c>
      <c r="P615" t="s">
        <v>2540</v>
      </c>
      <c r="Q615">
        <v>23280597864</v>
      </c>
      <c r="R615" t="s">
        <v>2541</v>
      </c>
      <c r="S615" t="s">
        <v>79</v>
      </c>
      <c r="U615">
        <v>3360</v>
      </c>
      <c r="V615" t="s">
        <v>6</v>
      </c>
      <c r="W615" t="s">
        <v>7</v>
      </c>
      <c r="X615">
        <v>3755</v>
      </c>
      <c r="Y615">
        <v>427440</v>
      </c>
      <c r="AA615">
        <v>9</v>
      </c>
      <c r="AB615">
        <v>42727</v>
      </c>
      <c r="AC615">
        <v>179453</v>
      </c>
      <c r="AD615">
        <v>0</v>
      </c>
      <c r="AE615">
        <v>420</v>
      </c>
      <c r="AF615">
        <v>254574</v>
      </c>
      <c r="AG615">
        <v>240318</v>
      </c>
      <c r="AH615" t="s">
        <v>1213</v>
      </c>
      <c r="AI615" t="s">
        <v>101</v>
      </c>
    </row>
    <row r="616" spans="1:35" hidden="1" x14ac:dyDescent="0.25">
      <c r="A616">
        <v>21359</v>
      </c>
      <c r="B616" t="s">
        <v>1960</v>
      </c>
      <c r="C616" t="s">
        <v>1913</v>
      </c>
      <c r="D616">
        <v>2012</v>
      </c>
      <c r="E616" t="s">
        <v>1128</v>
      </c>
      <c r="F616" s="8">
        <v>42117</v>
      </c>
      <c r="G616" s="1">
        <v>0.58333333333333337</v>
      </c>
      <c r="H616">
        <v>111149</v>
      </c>
      <c r="I616" s="8">
        <v>42117</v>
      </c>
      <c r="J616" s="1">
        <v>0.72916666666666663</v>
      </c>
      <c r="K616">
        <v>111149</v>
      </c>
      <c r="L616">
        <v>1</v>
      </c>
      <c r="M616" t="s">
        <v>2550</v>
      </c>
      <c r="O616" t="s">
        <v>15</v>
      </c>
      <c r="P616" t="s">
        <v>1962</v>
      </c>
      <c r="Q616">
        <v>30604219953</v>
      </c>
      <c r="R616" t="s">
        <v>1963</v>
      </c>
      <c r="S616" t="s">
        <v>79</v>
      </c>
      <c r="U616">
        <v>3360</v>
      </c>
      <c r="V616" t="s">
        <v>6</v>
      </c>
      <c r="W616" t="s">
        <v>7</v>
      </c>
      <c r="X616">
        <v>3755</v>
      </c>
      <c r="Y616">
        <v>408097</v>
      </c>
      <c r="AA616">
        <v>9</v>
      </c>
      <c r="AB616">
        <v>42727</v>
      </c>
      <c r="AC616">
        <v>123908</v>
      </c>
      <c r="AD616">
        <v>0</v>
      </c>
      <c r="AE616">
        <v>290</v>
      </c>
      <c r="AF616">
        <v>166826</v>
      </c>
      <c r="AG616">
        <v>35721</v>
      </c>
      <c r="AH616" t="s">
        <v>1213</v>
      </c>
      <c r="AI616" t="s">
        <v>1722</v>
      </c>
    </row>
    <row r="617" spans="1:35" hidden="1" x14ac:dyDescent="0.25">
      <c r="A617">
        <v>21281</v>
      </c>
      <c r="B617" t="s">
        <v>2627</v>
      </c>
      <c r="C617" t="s">
        <v>2628</v>
      </c>
      <c r="D617">
        <v>2014</v>
      </c>
      <c r="E617" t="s">
        <v>1128</v>
      </c>
      <c r="F617" s="8">
        <v>42107</v>
      </c>
      <c r="G617" s="1">
        <v>0.36249999999999999</v>
      </c>
      <c r="H617">
        <v>15029</v>
      </c>
      <c r="I617" s="8">
        <v>42107</v>
      </c>
      <c r="J617" s="1">
        <v>0.45833333333333331</v>
      </c>
      <c r="K617">
        <v>15029</v>
      </c>
      <c r="L617">
        <v>1</v>
      </c>
      <c r="M617" t="s">
        <v>2629</v>
      </c>
      <c r="O617" t="s">
        <v>15</v>
      </c>
      <c r="P617" t="s">
        <v>2630</v>
      </c>
      <c r="Q617">
        <v>30710291914</v>
      </c>
      <c r="R617" t="s">
        <v>2631</v>
      </c>
      <c r="S617" t="s">
        <v>79</v>
      </c>
      <c r="U617">
        <v>3360</v>
      </c>
      <c r="V617" t="s">
        <v>6</v>
      </c>
      <c r="W617" t="s">
        <v>7</v>
      </c>
      <c r="X617">
        <v>3755</v>
      </c>
      <c r="Y617">
        <v>421936</v>
      </c>
      <c r="AA617">
        <v>9</v>
      </c>
      <c r="AB617">
        <v>42727</v>
      </c>
      <c r="AC617">
        <v>128181</v>
      </c>
      <c r="AD617">
        <v>0</v>
      </c>
      <c r="AE617">
        <v>300</v>
      </c>
      <c r="AF617">
        <v>291078</v>
      </c>
      <c r="AG617">
        <v>141456</v>
      </c>
      <c r="AH617" t="s">
        <v>1213</v>
      </c>
      <c r="AI617" t="s">
        <v>1722</v>
      </c>
    </row>
    <row r="618" spans="1:35" hidden="1" x14ac:dyDescent="0.25">
      <c r="A618">
        <v>21283</v>
      </c>
      <c r="B618" t="s">
        <v>2623</v>
      </c>
      <c r="C618" t="s">
        <v>2566</v>
      </c>
      <c r="D618">
        <v>2011</v>
      </c>
      <c r="E618" t="s">
        <v>1128</v>
      </c>
      <c r="F618" s="8">
        <v>42107</v>
      </c>
      <c r="G618" s="1">
        <v>0.33333333333333331</v>
      </c>
      <c r="H618">
        <v>22453</v>
      </c>
      <c r="I618" s="8">
        <v>42107</v>
      </c>
      <c r="J618" s="1">
        <v>0.54166666666666663</v>
      </c>
      <c r="K618">
        <v>22453</v>
      </c>
      <c r="L618">
        <v>1</v>
      </c>
      <c r="M618" t="s">
        <v>2624</v>
      </c>
      <c r="O618" t="s">
        <v>15</v>
      </c>
      <c r="P618" t="s">
        <v>2625</v>
      </c>
      <c r="Q618">
        <v>27100028072</v>
      </c>
      <c r="R618" t="s">
        <v>2626</v>
      </c>
      <c r="S618" t="s">
        <v>79</v>
      </c>
      <c r="U618">
        <v>3360</v>
      </c>
      <c r="V618" t="s">
        <v>6</v>
      </c>
      <c r="W618" t="s">
        <v>7</v>
      </c>
      <c r="X618">
        <v>3755</v>
      </c>
      <c r="Y618">
        <v>15658025</v>
      </c>
      <c r="AA618">
        <v>9</v>
      </c>
      <c r="AB618">
        <v>42727</v>
      </c>
      <c r="AC618">
        <v>132454</v>
      </c>
      <c r="AD618">
        <v>0</v>
      </c>
      <c r="AE618">
        <v>310</v>
      </c>
      <c r="AF618">
        <v>206733</v>
      </c>
      <c r="AG618">
        <v>35721</v>
      </c>
      <c r="AH618" t="s">
        <v>1213</v>
      </c>
      <c r="AI618" t="s">
        <v>1722</v>
      </c>
    </row>
    <row r="619" spans="1:35" hidden="1" x14ac:dyDescent="0.25">
      <c r="A619">
        <v>21898</v>
      </c>
      <c r="B619" t="s">
        <v>3410</v>
      </c>
      <c r="C619" t="s">
        <v>1896</v>
      </c>
      <c r="D619">
        <v>2014</v>
      </c>
      <c r="E619" t="s">
        <v>1128</v>
      </c>
      <c r="F619" s="8">
        <v>42198</v>
      </c>
      <c r="G619" s="1">
        <v>0.58333333333333337</v>
      </c>
      <c r="H619">
        <v>13911</v>
      </c>
      <c r="I619" s="8">
        <v>42198</v>
      </c>
      <c r="J619" s="1">
        <v>0.72916666666666663</v>
      </c>
      <c r="K619">
        <v>13911</v>
      </c>
      <c r="L619">
        <v>1</v>
      </c>
      <c r="M619" t="s">
        <v>3521</v>
      </c>
      <c r="O619" t="s">
        <v>15</v>
      </c>
      <c r="P619" t="s">
        <v>3522</v>
      </c>
      <c r="Q619">
        <v>20182107027</v>
      </c>
      <c r="R619" t="s">
        <v>3523</v>
      </c>
      <c r="S619" t="s">
        <v>79</v>
      </c>
      <c r="U619">
        <v>3360</v>
      </c>
      <c r="V619" t="s">
        <v>6</v>
      </c>
      <c r="W619" t="s">
        <v>7</v>
      </c>
      <c r="X619">
        <v>3755</v>
      </c>
      <c r="Y619">
        <v>693055</v>
      </c>
      <c r="AA619">
        <v>9</v>
      </c>
      <c r="AB619">
        <v>42727</v>
      </c>
      <c r="AC619">
        <v>213635</v>
      </c>
      <c r="AD619">
        <v>0</v>
      </c>
      <c r="AE619">
        <v>500</v>
      </c>
      <c r="AF619">
        <v>1107357</v>
      </c>
      <c r="AG619">
        <v>0</v>
      </c>
      <c r="AH619" t="s">
        <v>1213</v>
      </c>
      <c r="AI619" t="s">
        <v>1722</v>
      </c>
    </row>
    <row r="620" spans="1:35" hidden="1" x14ac:dyDescent="0.25">
      <c r="A620">
        <v>21676</v>
      </c>
      <c r="B620" t="s">
        <v>2304</v>
      </c>
      <c r="C620" t="s">
        <v>2305</v>
      </c>
      <c r="D620">
        <v>2014</v>
      </c>
      <c r="E620" t="s">
        <v>1128</v>
      </c>
      <c r="F620" s="8">
        <v>42165</v>
      </c>
      <c r="G620" s="1">
        <v>0.39583333333333331</v>
      </c>
      <c r="H620">
        <v>31917</v>
      </c>
      <c r="I620" s="8">
        <v>42165</v>
      </c>
      <c r="J620" s="1">
        <v>0.75</v>
      </c>
      <c r="K620">
        <v>31917</v>
      </c>
      <c r="L620">
        <v>1</v>
      </c>
      <c r="M620" t="s">
        <v>3524</v>
      </c>
      <c r="N620" t="s">
        <v>3525</v>
      </c>
      <c r="O620" t="s">
        <v>3526</v>
      </c>
      <c r="P620" t="s">
        <v>2308</v>
      </c>
      <c r="Q620">
        <v>23302492239</v>
      </c>
      <c r="R620" t="s">
        <v>2309</v>
      </c>
      <c r="S620" t="s">
        <v>79</v>
      </c>
      <c r="U620">
        <v>3360</v>
      </c>
      <c r="V620" t="s">
        <v>6</v>
      </c>
      <c r="W620" t="s">
        <v>7</v>
      </c>
      <c r="X620">
        <v>3755</v>
      </c>
      <c r="Y620">
        <v>15583885</v>
      </c>
      <c r="Z620" t="s">
        <v>1455</v>
      </c>
      <c r="AA620">
        <v>9</v>
      </c>
      <c r="AB620">
        <v>42727</v>
      </c>
      <c r="AC620">
        <v>187999</v>
      </c>
      <c r="AD620">
        <v>0</v>
      </c>
      <c r="AE620">
        <v>440</v>
      </c>
      <c r="AF620">
        <v>658422</v>
      </c>
      <c r="AG620">
        <v>170274</v>
      </c>
      <c r="AH620" t="s">
        <v>1213</v>
      </c>
      <c r="AI620" t="s">
        <v>101</v>
      </c>
    </row>
    <row r="621" spans="1:35" hidden="1" x14ac:dyDescent="0.25">
      <c r="A621">
        <v>21817</v>
      </c>
      <c r="B621" t="s">
        <v>2203</v>
      </c>
      <c r="C621" t="s">
        <v>1859</v>
      </c>
      <c r="D621">
        <v>2012</v>
      </c>
      <c r="E621" t="s">
        <v>1128</v>
      </c>
      <c r="F621" s="8">
        <v>42185</v>
      </c>
      <c r="G621" s="1">
        <v>0.41666666666666669</v>
      </c>
      <c r="H621">
        <v>100896</v>
      </c>
      <c r="I621" s="8">
        <v>42185</v>
      </c>
      <c r="J621" s="1">
        <v>0.75</v>
      </c>
      <c r="K621">
        <v>100896</v>
      </c>
      <c r="L621">
        <v>1</v>
      </c>
      <c r="M621" t="s">
        <v>2204</v>
      </c>
      <c r="O621" t="s">
        <v>15</v>
      </c>
      <c r="P621" t="s">
        <v>2193</v>
      </c>
      <c r="Q621">
        <v>20124113785</v>
      </c>
      <c r="R621" t="s">
        <v>2194</v>
      </c>
      <c r="S621" t="s">
        <v>79</v>
      </c>
      <c r="U621">
        <v>3360</v>
      </c>
      <c r="V621" t="s">
        <v>6</v>
      </c>
      <c r="W621" t="s">
        <v>7</v>
      </c>
      <c r="X621">
        <v>3755</v>
      </c>
      <c r="Y621">
        <v>422272</v>
      </c>
      <c r="AA621">
        <v>9</v>
      </c>
      <c r="AB621">
        <v>42727</v>
      </c>
      <c r="AC621">
        <v>200817</v>
      </c>
      <c r="AD621">
        <v>0</v>
      </c>
      <c r="AE621">
        <v>470</v>
      </c>
      <c r="AF621">
        <v>243026</v>
      </c>
      <c r="AG621">
        <v>67473</v>
      </c>
      <c r="AH621" t="s">
        <v>1213</v>
      </c>
      <c r="AI621" t="s">
        <v>101</v>
      </c>
    </row>
    <row r="622" spans="1:35" hidden="1" x14ac:dyDescent="0.25">
      <c r="A622">
        <v>21436</v>
      </c>
      <c r="B622" t="s">
        <v>3527</v>
      </c>
      <c r="C622" t="s">
        <v>1859</v>
      </c>
      <c r="D622">
        <v>2015</v>
      </c>
      <c r="E622" t="s">
        <v>1128</v>
      </c>
      <c r="F622" s="8">
        <v>42129</v>
      </c>
      <c r="G622" s="1">
        <v>0.39583333333333331</v>
      </c>
      <c r="H622">
        <v>45675</v>
      </c>
      <c r="I622" s="8">
        <v>42129</v>
      </c>
      <c r="J622" s="1">
        <v>0.54166666666666663</v>
      </c>
      <c r="K622">
        <v>45675</v>
      </c>
      <c r="L622">
        <v>1</v>
      </c>
      <c r="M622" t="s">
        <v>3528</v>
      </c>
      <c r="O622" t="s">
        <v>15</v>
      </c>
      <c r="P622" t="s">
        <v>3529</v>
      </c>
      <c r="Q622">
        <v>30511853873</v>
      </c>
      <c r="R622" t="s">
        <v>3530</v>
      </c>
      <c r="S622" t="s">
        <v>79</v>
      </c>
      <c r="U622">
        <v>3360</v>
      </c>
      <c r="V622" t="s">
        <v>6</v>
      </c>
      <c r="W622" t="s">
        <v>7</v>
      </c>
      <c r="X622">
        <v>3755</v>
      </c>
      <c r="Y622">
        <v>421320</v>
      </c>
      <c r="AA622">
        <v>9</v>
      </c>
      <c r="AB622">
        <v>42727</v>
      </c>
      <c r="AC622">
        <v>123908</v>
      </c>
      <c r="AD622">
        <v>0</v>
      </c>
      <c r="AE622">
        <v>290</v>
      </c>
      <c r="AF622">
        <v>545713</v>
      </c>
      <c r="AG622">
        <v>67473</v>
      </c>
      <c r="AH622" t="s">
        <v>1213</v>
      </c>
      <c r="AI622" t="s">
        <v>101</v>
      </c>
    </row>
    <row r="623" spans="1:35" x14ac:dyDescent="0.25">
      <c r="A623">
        <v>21714</v>
      </c>
      <c r="B623" t="s">
        <v>1531</v>
      </c>
      <c r="C623" t="s">
        <v>1149</v>
      </c>
      <c r="D623">
        <v>2013</v>
      </c>
      <c r="E623" t="s">
        <v>1128</v>
      </c>
      <c r="F623" s="8">
        <v>42164</v>
      </c>
      <c r="G623" s="1">
        <v>0.375</v>
      </c>
      <c r="H623">
        <v>24655</v>
      </c>
      <c r="I623" s="8">
        <v>42171</v>
      </c>
      <c r="J623" s="1">
        <v>0.54166666666666663</v>
      </c>
      <c r="K623">
        <v>24655</v>
      </c>
      <c r="L623">
        <v>1</v>
      </c>
      <c r="M623" t="s">
        <v>76</v>
      </c>
      <c r="O623" t="s">
        <v>15</v>
      </c>
      <c r="P623" t="s">
        <v>1017</v>
      </c>
      <c r="Q623">
        <v>20143829031</v>
      </c>
      <c r="R623" t="s">
        <v>1532</v>
      </c>
      <c r="S623" t="s">
        <v>79</v>
      </c>
      <c r="U623">
        <v>3360</v>
      </c>
      <c r="V623" t="s">
        <v>6</v>
      </c>
      <c r="W623" t="s">
        <v>7</v>
      </c>
      <c r="X623">
        <v>3755</v>
      </c>
      <c r="Y623">
        <v>409940</v>
      </c>
      <c r="AA623">
        <v>9</v>
      </c>
      <c r="AB623">
        <v>48471</v>
      </c>
      <c r="AC623">
        <v>135719</v>
      </c>
      <c r="AD623">
        <v>0</v>
      </c>
      <c r="AE623">
        <v>280</v>
      </c>
      <c r="AF623">
        <v>517857</v>
      </c>
      <c r="AG623">
        <v>0</v>
      </c>
      <c r="AH623" t="s">
        <v>1213</v>
      </c>
      <c r="AI623" t="s">
        <v>10</v>
      </c>
    </row>
    <row r="624" spans="1:35" hidden="1" x14ac:dyDescent="0.25">
      <c r="A624">
        <v>21320</v>
      </c>
      <c r="B624" t="s">
        <v>2412</v>
      </c>
      <c r="C624" t="s">
        <v>1831</v>
      </c>
      <c r="D624">
        <v>2014</v>
      </c>
      <c r="E624" t="s">
        <v>1128</v>
      </c>
      <c r="F624" s="8">
        <v>42111</v>
      </c>
      <c r="G624" s="1">
        <v>0.41666666666666669</v>
      </c>
      <c r="H624">
        <v>15861</v>
      </c>
      <c r="I624" s="8">
        <v>42111</v>
      </c>
      <c r="J624" s="1">
        <v>0.70833333333333337</v>
      </c>
      <c r="K624">
        <v>15861</v>
      </c>
      <c r="L624">
        <v>1</v>
      </c>
      <c r="M624" t="s">
        <v>3531</v>
      </c>
      <c r="O624" t="s">
        <v>15</v>
      </c>
      <c r="P624" t="s">
        <v>2414</v>
      </c>
      <c r="Q624">
        <v>27943325680</v>
      </c>
      <c r="R624" t="s">
        <v>2415</v>
      </c>
      <c r="S624" t="s">
        <v>79</v>
      </c>
      <c r="U624">
        <v>3360</v>
      </c>
      <c r="V624" t="s">
        <v>6</v>
      </c>
      <c r="W624" t="s">
        <v>7</v>
      </c>
      <c r="X624">
        <v>3755</v>
      </c>
      <c r="Y624">
        <v>15588991</v>
      </c>
      <c r="Z624" t="s">
        <v>1455</v>
      </c>
      <c r="AA624">
        <v>9</v>
      </c>
      <c r="AB624">
        <v>42727</v>
      </c>
      <c r="AC624">
        <v>149545</v>
      </c>
      <c r="AD624">
        <v>0</v>
      </c>
      <c r="AE624">
        <v>350</v>
      </c>
      <c r="AF624">
        <v>103272</v>
      </c>
      <c r="AG624">
        <v>0</v>
      </c>
      <c r="AH624" t="s">
        <v>1213</v>
      </c>
      <c r="AI624" t="s">
        <v>10</v>
      </c>
    </row>
    <row r="625" spans="1:35" hidden="1" x14ac:dyDescent="0.25">
      <c r="A625">
        <v>21441</v>
      </c>
      <c r="B625" t="s">
        <v>2526</v>
      </c>
      <c r="C625" t="s">
        <v>1831</v>
      </c>
      <c r="D625">
        <v>2013</v>
      </c>
      <c r="E625" t="s">
        <v>1128</v>
      </c>
      <c r="F625" s="8">
        <v>42130</v>
      </c>
      <c r="G625" s="1">
        <v>0.33333333333333331</v>
      </c>
      <c r="H625">
        <v>18980</v>
      </c>
      <c r="I625" s="8">
        <v>42130</v>
      </c>
      <c r="J625" s="1">
        <v>0.54166666666666663</v>
      </c>
      <c r="K625">
        <v>18980</v>
      </c>
      <c r="L625">
        <v>1</v>
      </c>
      <c r="M625" t="s">
        <v>2527</v>
      </c>
      <c r="O625" t="s">
        <v>15</v>
      </c>
      <c r="P625" t="s">
        <v>2496</v>
      </c>
      <c r="Q625">
        <v>20319103032</v>
      </c>
      <c r="R625" t="s">
        <v>2497</v>
      </c>
      <c r="S625" t="s">
        <v>79</v>
      </c>
      <c r="U625">
        <v>3360</v>
      </c>
      <c r="V625" t="s">
        <v>6</v>
      </c>
      <c r="W625" t="s">
        <v>7</v>
      </c>
      <c r="X625">
        <v>3755</v>
      </c>
      <c r="Y625">
        <v>421030</v>
      </c>
      <c r="AA625">
        <v>9</v>
      </c>
      <c r="AB625">
        <v>42727</v>
      </c>
      <c r="AC625">
        <v>98272</v>
      </c>
      <c r="AD625">
        <v>0</v>
      </c>
      <c r="AE625">
        <v>230</v>
      </c>
      <c r="AF625">
        <v>236062</v>
      </c>
      <c r="AG625">
        <v>141456</v>
      </c>
      <c r="AH625" t="s">
        <v>1213</v>
      </c>
      <c r="AI625" t="s">
        <v>1722</v>
      </c>
    </row>
    <row r="626" spans="1:35" hidden="1" x14ac:dyDescent="0.25">
      <c r="A626">
        <v>21478</v>
      </c>
      <c r="B626" t="s">
        <v>2494</v>
      </c>
      <c r="C626" t="s">
        <v>2101</v>
      </c>
      <c r="D626">
        <v>2013</v>
      </c>
      <c r="E626" t="s">
        <v>1128</v>
      </c>
      <c r="F626" s="8">
        <v>42136</v>
      </c>
      <c r="G626" s="1">
        <v>0.58333333333333337</v>
      </c>
      <c r="H626">
        <v>19181</v>
      </c>
      <c r="I626" s="8">
        <v>42136</v>
      </c>
      <c r="J626" s="1">
        <v>0.6875</v>
      </c>
      <c r="K626">
        <v>19181</v>
      </c>
      <c r="L626">
        <v>1</v>
      </c>
      <c r="M626" t="s">
        <v>2495</v>
      </c>
      <c r="O626" t="s">
        <v>15</v>
      </c>
      <c r="P626" t="s">
        <v>2496</v>
      </c>
      <c r="Q626">
        <v>20319103032</v>
      </c>
      <c r="R626" t="s">
        <v>2497</v>
      </c>
      <c r="S626" t="s">
        <v>79</v>
      </c>
      <c r="U626">
        <v>3360</v>
      </c>
      <c r="V626" t="s">
        <v>6</v>
      </c>
      <c r="W626" t="s">
        <v>7</v>
      </c>
      <c r="X626">
        <v>3755</v>
      </c>
      <c r="Y626">
        <v>421030</v>
      </c>
      <c r="AA626">
        <v>9</v>
      </c>
      <c r="AB626">
        <v>42727</v>
      </c>
      <c r="AC626">
        <v>59818</v>
      </c>
      <c r="AD626">
        <v>0</v>
      </c>
      <c r="AE626">
        <v>140</v>
      </c>
      <c r="AF626">
        <v>440482</v>
      </c>
      <c r="AG626">
        <v>0</v>
      </c>
      <c r="AH626" t="s">
        <v>1213</v>
      </c>
      <c r="AI626" t="s">
        <v>1722</v>
      </c>
    </row>
    <row r="627" spans="1:35" hidden="1" x14ac:dyDescent="0.25">
      <c r="A627">
        <v>21378</v>
      </c>
      <c r="B627" t="s">
        <v>3532</v>
      </c>
      <c r="C627" t="s">
        <v>1770</v>
      </c>
      <c r="D627">
        <v>2015</v>
      </c>
      <c r="E627" t="s">
        <v>1128</v>
      </c>
      <c r="F627" s="8">
        <v>42121</v>
      </c>
      <c r="G627" s="1">
        <v>0.33333333333333331</v>
      </c>
      <c r="H627">
        <v>7677</v>
      </c>
      <c r="I627" s="8">
        <v>42121</v>
      </c>
      <c r="J627" s="1">
        <v>0.54166666666666663</v>
      </c>
      <c r="K627">
        <v>7677</v>
      </c>
      <c r="L627">
        <v>1</v>
      </c>
      <c r="M627" t="s">
        <v>3533</v>
      </c>
      <c r="O627" t="s">
        <v>2</v>
      </c>
      <c r="P627" t="s">
        <v>3534</v>
      </c>
      <c r="Q627">
        <v>30672390121</v>
      </c>
      <c r="R627" t="s">
        <v>3535</v>
      </c>
      <c r="S627" t="s">
        <v>79</v>
      </c>
      <c r="U627">
        <v>3360</v>
      </c>
      <c r="V627" t="s">
        <v>6</v>
      </c>
      <c r="W627" t="s">
        <v>7</v>
      </c>
      <c r="X627">
        <v>3755</v>
      </c>
      <c r="Y627">
        <v>428829</v>
      </c>
      <c r="AA627">
        <v>9</v>
      </c>
      <c r="AB627">
        <v>42727</v>
      </c>
      <c r="AC627">
        <v>21364</v>
      </c>
      <c r="AD627">
        <v>0</v>
      </c>
      <c r="AE627">
        <v>50</v>
      </c>
      <c r="AF627">
        <v>5188</v>
      </c>
      <c r="AG627">
        <v>0</v>
      </c>
      <c r="AH627" t="s">
        <v>1213</v>
      </c>
      <c r="AI627" t="s">
        <v>1722</v>
      </c>
    </row>
    <row r="628" spans="1:35" hidden="1" x14ac:dyDescent="0.25">
      <c r="A628">
        <v>21832</v>
      </c>
      <c r="B628" t="s">
        <v>2190</v>
      </c>
      <c r="C628" t="s">
        <v>2191</v>
      </c>
      <c r="D628">
        <v>2014</v>
      </c>
      <c r="E628" t="s">
        <v>1128</v>
      </c>
      <c r="F628" s="8">
        <v>42187</v>
      </c>
      <c r="G628" s="1">
        <v>0.375</v>
      </c>
      <c r="H628">
        <v>6539</v>
      </c>
      <c r="I628" s="8">
        <v>42188</v>
      </c>
      <c r="J628" s="1">
        <v>0.75</v>
      </c>
      <c r="K628">
        <v>6539</v>
      </c>
      <c r="L628">
        <v>1</v>
      </c>
      <c r="M628" t="s">
        <v>2192</v>
      </c>
      <c r="O628" t="s">
        <v>15</v>
      </c>
      <c r="P628" t="s">
        <v>2193</v>
      </c>
      <c r="Q628">
        <v>20124113785</v>
      </c>
      <c r="R628" t="s">
        <v>2194</v>
      </c>
      <c r="S628" t="s">
        <v>79</v>
      </c>
      <c r="U628">
        <v>3360</v>
      </c>
      <c r="V628" t="s">
        <v>6</v>
      </c>
      <c r="W628" t="s">
        <v>7</v>
      </c>
      <c r="X628">
        <v>3755</v>
      </c>
      <c r="Y628">
        <v>422272</v>
      </c>
      <c r="AA628">
        <v>9</v>
      </c>
      <c r="AB628">
        <v>42727</v>
      </c>
      <c r="AC628">
        <v>136726</v>
      </c>
      <c r="AD628">
        <v>0</v>
      </c>
      <c r="AE628">
        <v>320</v>
      </c>
      <c r="AF628">
        <v>117443</v>
      </c>
      <c r="AG628">
        <v>0</v>
      </c>
      <c r="AH628" t="s">
        <v>1213</v>
      </c>
      <c r="AI628" t="s">
        <v>1722</v>
      </c>
    </row>
    <row r="629" spans="1:35" x14ac:dyDescent="0.25">
      <c r="A629">
        <v>21235</v>
      </c>
      <c r="B629" t="s">
        <v>1555</v>
      </c>
      <c r="C629" t="s">
        <v>1155</v>
      </c>
      <c r="D629">
        <v>2010</v>
      </c>
      <c r="E629" t="s">
        <v>1128</v>
      </c>
      <c r="F629" s="8">
        <v>42101</v>
      </c>
      <c r="G629" s="1">
        <v>0.33333333333333331</v>
      </c>
      <c r="H629">
        <v>43463</v>
      </c>
      <c r="I629" s="8">
        <v>42101</v>
      </c>
      <c r="J629" s="1">
        <v>0.75</v>
      </c>
      <c r="K629">
        <v>43463</v>
      </c>
      <c r="L629">
        <v>1</v>
      </c>
      <c r="M629" t="s">
        <v>843</v>
      </c>
      <c r="O629" t="s">
        <v>2</v>
      </c>
      <c r="P629" t="s">
        <v>844</v>
      </c>
      <c r="Q629">
        <v>30361393</v>
      </c>
      <c r="R629" t="s">
        <v>845</v>
      </c>
      <c r="S629" t="s">
        <v>79</v>
      </c>
      <c r="U629">
        <v>3360</v>
      </c>
      <c r="V629" t="s">
        <v>6</v>
      </c>
      <c r="W629" t="s">
        <v>7</v>
      </c>
      <c r="X629">
        <v>3755</v>
      </c>
      <c r="Y629">
        <v>427856</v>
      </c>
      <c r="AA629">
        <v>9</v>
      </c>
      <c r="AB629">
        <v>48471</v>
      </c>
      <c r="AC629">
        <v>290826</v>
      </c>
      <c r="AD629">
        <v>0</v>
      </c>
      <c r="AE629">
        <v>600</v>
      </c>
      <c r="AF629">
        <v>2468743</v>
      </c>
      <c r="AG629">
        <v>0</v>
      </c>
      <c r="AH629" t="s">
        <v>1213</v>
      </c>
      <c r="AI629" t="s">
        <v>10</v>
      </c>
    </row>
    <row r="630" spans="1:35" hidden="1" x14ac:dyDescent="0.25">
      <c r="A630">
        <v>21157</v>
      </c>
      <c r="B630" t="s">
        <v>2726</v>
      </c>
      <c r="C630">
        <v>1720</v>
      </c>
      <c r="D630">
        <v>2013</v>
      </c>
      <c r="E630" t="s">
        <v>1128</v>
      </c>
      <c r="F630" s="8">
        <v>42083</v>
      </c>
      <c r="G630" s="1">
        <v>0.33333333333333331</v>
      </c>
      <c r="H630">
        <v>31041</v>
      </c>
      <c r="I630" s="8">
        <v>42083</v>
      </c>
      <c r="J630" s="1">
        <v>0.625</v>
      </c>
      <c r="K630">
        <v>31041</v>
      </c>
      <c r="L630">
        <v>1</v>
      </c>
      <c r="M630" t="s">
        <v>2727</v>
      </c>
      <c r="O630" t="s">
        <v>15</v>
      </c>
      <c r="P630" t="s">
        <v>2728</v>
      </c>
      <c r="Q630">
        <v>30709802999</v>
      </c>
      <c r="R630" t="s">
        <v>2729</v>
      </c>
      <c r="S630" t="s">
        <v>79</v>
      </c>
      <c r="U630">
        <v>3360</v>
      </c>
      <c r="V630" t="s">
        <v>6</v>
      </c>
      <c r="W630" t="s">
        <v>7</v>
      </c>
      <c r="X630">
        <v>3755</v>
      </c>
      <c r="Y630">
        <v>15600721</v>
      </c>
      <c r="AA630">
        <v>9</v>
      </c>
      <c r="AB630">
        <v>42727</v>
      </c>
      <c r="AC630">
        <v>162363</v>
      </c>
      <c r="AD630">
        <v>0</v>
      </c>
      <c r="AE630">
        <v>380</v>
      </c>
      <c r="AF630">
        <v>207955</v>
      </c>
      <c r="AG630">
        <v>121845</v>
      </c>
      <c r="AH630" t="s">
        <v>1213</v>
      </c>
      <c r="AI630" t="s">
        <v>101</v>
      </c>
    </row>
    <row r="631" spans="1:35" hidden="1" x14ac:dyDescent="0.25">
      <c r="A631">
        <v>21426</v>
      </c>
      <c r="B631" t="s">
        <v>3536</v>
      </c>
      <c r="C631" t="s">
        <v>1859</v>
      </c>
      <c r="D631">
        <v>2015</v>
      </c>
      <c r="E631" t="s">
        <v>1128</v>
      </c>
      <c r="F631" s="8">
        <v>42128</v>
      </c>
      <c r="G631" s="1">
        <v>0.35416666666666669</v>
      </c>
      <c r="H631">
        <v>20784</v>
      </c>
      <c r="I631" s="8">
        <v>42128</v>
      </c>
      <c r="J631" s="1">
        <v>0.54166666666666663</v>
      </c>
      <c r="K631">
        <v>20784</v>
      </c>
      <c r="L631">
        <v>1</v>
      </c>
      <c r="M631" t="s">
        <v>76</v>
      </c>
      <c r="O631" t="s">
        <v>15</v>
      </c>
      <c r="P631" t="s">
        <v>3537</v>
      </c>
      <c r="Q631">
        <v>30708610948</v>
      </c>
      <c r="R631" t="s">
        <v>3538</v>
      </c>
      <c r="S631" t="s">
        <v>79</v>
      </c>
      <c r="U631">
        <v>3360</v>
      </c>
      <c r="V631" t="s">
        <v>6</v>
      </c>
      <c r="W631" t="s">
        <v>7</v>
      </c>
      <c r="X631">
        <v>3755</v>
      </c>
      <c r="Y631">
        <v>421171</v>
      </c>
      <c r="AA631">
        <v>9</v>
      </c>
      <c r="AB631">
        <v>42727</v>
      </c>
      <c r="AC631">
        <v>136726</v>
      </c>
      <c r="AD631">
        <v>0</v>
      </c>
      <c r="AE631">
        <v>320</v>
      </c>
      <c r="AF631">
        <v>153049</v>
      </c>
      <c r="AG631">
        <v>121845</v>
      </c>
      <c r="AH631" t="s">
        <v>1213</v>
      </c>
      <c r="AI631" t="s">
        <v>101</v>
      </c>
    </row>
    <row r="632" spans="1:35" hidden="1" x14ac:dyDescent="0.25">
      <c r="A632">
        <v>21454</v>
      </c>
      <c r="B632" t="s">
        <v>3539</v>
      </c>
      <c r="C632" t="s">
        <v>1859</v>
      </c>
      <c r="D632">
        <v>2013</v>
      </c>
      <c r="E632" t="s">
        <v>1128</v>
      </c>
      <c r="F632" s="8">
        <v>42131</v>
      </c>
      <c r="G632" s="1">
        <v>0.36458333333333331</v>
      </c>
      <c r="H632">
        <v>52266</v>
      </c>
      <c r="I632" s="8">
        <v>42131</v>
      </c>
      <c r="J632" s="1">
        <v>0.54166666666666663</v>
      </c>
      <c r="K632">
        <v>52266</v>
      </c>
      <c r="L632">
        <v>1</v>
      </c>
      <c r="M632" t="s">
        <v>76</v>
      </c>
      <c r="O632" t="s">
        <v>15</v>
      </c>
      <c r="P632" t="s">
        <v>3540</v>
      </c>
      <c r="Q632">
        <v>30709785520</v>
      </c>
      <c r="R632" t="s">
        <v>3541</v>
      </c>
      <c r="S632" t="s">
        <v>79</v>
      </c>
      <c r="U632">
        <v>3360</v>
      </c>
      <c r="V632" t="s">
        <v>6</v>
      </c>
      <c r="W632" t="s">
        <v>7</v>
      </c>
      <c r="X632">
        <v>3755</v>
      </c>
      <c r="Y632">
        <v>4062001</v>
      </c>
      <c r="AA632">
        <v>9</v>
      </c>
      <c r="AB632">
        <v>42727</v>
      </c>
      <c r="AC632">
        <v>111090</v>
      </c>
      <c r="AD632">
        <v>0</v>
      </c>
      <c r="AE632">
        <v>260</v>
      </c>
      <c r="AF632">
        <v>120905</v>
      </c>
      <c r="AG632">
        <v>67473</v>
      </c>
      <c r="AH632" t="s">
        <v>1213</v>
      </c>
      <c r="AI632" t="s">
        <v>101</v>
      </c>
    </row>
    <row r="633" spans="1:35" x14ac:dyDescent="0.25">
      <c r="A633">
        <v>21815</v>
      </c>
      <c r="B633" t="s">
        <v>1460</v>
      </c>
      <c r="C633" t="s">
        <v>1136</v>
      </c>
      <c r="D633">
        <v>2005</v>
      </c>
      <c r="E633" t="s">
        <v>1128</v>
      </c>
      <c r="F633" s="8">
        <v>42185</v>
      </c>
      <c r="G633" s="1">
        <v>0.35416666666666669</v>
      </c>
      <c r="H633">
        <v>121740</v>
      </c>
      <c r="I633" s="8">
        <v>42185</v>
      </c>
      <c r="J633" s="1">
        <v>0.54166666666666663</v>
      </c>
      <c r="K633">
        <v>121740</v>
      </c>
      <c r="L633">
        <v>1</v>
      </c>
      <c r="M633" t="s">
        <v>362</v>
      </c>
      <c r="O633" t="s">
        <v>2</v>
      </c>
      <c r="P633" t="s">
        <v>363</v>
      </c>
      <c r="Q633">
        <v>20050582</v>
      </c>
      <c r="R633" t="s">
        <v>364</v>
      </c>
      <c r="S633" t="s">
        <v>79</v>
      </c>
      <c r="U633">
        <v>3360</v>
      </c>
      <c r="V633" t="s">
        <v>6</v>
      </c>
      <c r="W633" t="s">
        <v>7</v>
      </c>
      <c r="X633">
        <v>3755</v>
      </c>
      <c r="Y633">
        <v>15693964</v>
      </c>
      <c r="AA633">
        <v>9</v>
      </c>
      <c r="AB633">
        <v>48471</v>
      </c>
      <c r="AC633">
        <v>82401</v>
      </c>
      <c r="AD633">
        <v>0</v>
      </c>
      <c r="AE633">
        <v>170</v>
      </c>
      <c r="AF633">
        <v>331377</v>
      </c>
      <c r="AG633">
        <v>0</v>
      </c>
      <c r="AH633" t="s">
        <v>1213</v>
      </c>
      <c r="AI633" t="s">
        <v>10</v>
      </c>
    </row>
    <row r="634" spans="1:35" hidden="1" x14ac:dyDescent="0.25">
      <c r="A634">
        <v>21116</v>
      </c>
      <c r="B634" t="s">
        <v>2751</v>
      </c>
      <c r="C634" t="s">
        <v>1783</v>
      </c>
      <c r="D634">
        <v>2013</v>
      </c>
      <c r="E634" t="s">
        <v>1128</v>
      </c>
      <c r="F634" s="8">
        <v>42079</v>
      </c>
      <c r="G634" s="1">
        <v>0.33333333333333331</v>
      </c>
      <c r="H634">
        <v>43815</v>
      </c>
      <c r="I634" s="8">
        <v>42079</v>
      </c>
      <c r="J634" s="1">
        <v>0.54166666666666663</v>
      </c>
      <c r="K634">
        <v>43815</v>
      </c>
      <c r="L634">
        <v>1</v>
      </c>
      <c r="M634" t="s">
        <v>2752</v>
      </c>
      <c r="O634" t="s">
        <v>2</v>
      </c>
      <c r="P634" t="s">
        <v>2753</v>
      </c>
      <c r="Q634">
        <v>20117424430</v>
      </c>
      <c r="R634" t="s">
        <v>2754</v>
      </c>
      <c r="S634" t="s">
        <v>79</v>
      </c>
      <c r="U634">
        <v>3360</v>
      </c>
      <c r="V634" t="s">
        <v>6</v>
      </c>
      <c r="W634" t="s">
        <v>7</v>
      </c>
      <c r="X634">
        <v>3755</v>
      </c>
      <c r="Y634">
        <v>426168</v>
      </c>
      <c r="AA634">
        <v>9</v>
      </c>
      <c r="AB634">
        <v>42727</v>
      </c>
      <c r="AC634">
        <v>217908</v>
      </c>
      <c r="AD634">
        <v>0</v>
      </c>
      <c r="AE634">
        <v>510</v>
      </c>
      <c r="AF634">
        <v>1218090</v>
      </c>
      <c r="AG634">
        <v>158760</v>
      </c>
      <c r="AH634" t="s">
        <v>1213</v>
      </c>
      <c r="AI634" t="s">
        <v>101</v>
      </c>
    </row>
    <row r="635" spans="1:35" x14ac:dyDescent="0.25">
      <c r="A635">
        <v>21587</v>
      </c>
      <c r="B635" t="s">
        <v>1600</v>
      </c>
      <c r="C635" t="s">
        <v>1165</v>
      </c>
      <c r="D635">
        <v>2010</v>
      </c>
      <c r="E635" t="s">
        <v>1128</v>
      </c>
      <c r="F635" s="8">
        <v>42153</v>
      </c>
      <c r="G635" s="1">
        <v>0.33333333333333331</v>
      </c>
      <c r="H635">
        <v>74523</v>
      </c>
      <c r="I635" s="8">
        <v>42153</v>
      </c>
      <c r="J635" s="1">
        <v>0.70833333333333337</v>
      </c>
      <c r="K635">
        <v>74523</v>
      </c>
      <c r="L635">
        <v>1</v>
      </c>
      <c r="M635" t="s">
        <v>657</v>
      </c>
      <c r="O635" t="s">
        <v>15</v>
      </c>
      <c r="P635" t="s">
        <v>658</v>
      </c>
      <c r="Q635">
        <v>30632188680</v>
      </c>
      <c r="R635" t="s">
        <v>659</v>
      </c>
      <c r="S635" t="s">
        <v>79</v>
      </c>
      <c r="U635">
        <v>3360</v>
      </c>
      <c r="V635" t="s">
        <v>6</v>
      </c>
      <c r="W635" t="s">
        <v>7</v>
      </c>
      <c r="X635">
        <v>3755</v>
      </c>
      <c r="Y635">
        <v>48504948</v>
      </c>
      <c r="AA635">
        <v>9</v>
      </c>
      <c r="AB635">
        <v>48471</v>
      </c>
      <c r="AC635">
        <v>106636</v>
      </c>
      <c r="AD635">
        <v>0</v>
      </c>
      <c r="AE635">
        <v>220</v>
      </c>
      <c r="AF635">
        <v>571112</v>
      </c>
      <c r="AG635">
        <v>0</v>
      </c>
      <c r="AH635" t="s">
        <v>1213</v>
      </c>
      <c r="AI635" t="s">
        <v>10</v>
      </c>
    </row>
    <row r="636" spans="1:35" x14ac:dyDescent="0.25">
      <c r="A636">
        <v>21727</v>
      </c>
      <c r="B636" t="s">
        <v>1508</v>
      </c>
      <c r="C636" t="s">
        <v>1146</v>
      </c>
      <c r="D636">
        <v>2014</v>
      </c>
      <c r="E636" t="s">
        <v>1128</v>
      </c>
      <c r="F636" s="8">
        <v>42172</v>
      </c>
      <c r="G636" s="1">
        <v>0.4375</v>
      </c>
      <c r="H636">
        <v>29905</v>
      </c>
      <c r="I636" s="8">
        <v>42173</v>
      </c>
      <c r="J636" s="1">
        <v>0.70833333333333337</v>
      </c>
      <c r="K636">
        <v>29905</v>
      </c>
      <c r="L636">
        <v>1</v>
      </c>
      <c r="M636" t="s">
        <v>76</v>
      </c>
      <c r="O636" t="s">
        <v>15</v>
      </c>
      <c r="P636" t="s">
        <v>77</v>
      </c>
      <c r="Q636">
        <v>20128983458</v>
      </c>
      <c r="R636" t="s">
        <v>78</v>
      </c>
      <c r="S636" t="s">
        <v>79</v>
      </c>
      <c r="U636">
        <v>3360</v>
      </c>
      <c r="V636" t="s">
        <v>6</v>
      </c>
      <c r="W636" t="s">
        <v>7</v>
      </c>
      <c r="X636">
        <v>3755</v>
      </c>
      <c r="Y636">
        <v>15684163</v>
      </c>
      <c r="Z636" t="s">
        <v>1509</v>
      </c>
      <c r="AA636">
        <v>9</v>
      </c>
      <c r="AB636">
        <v>48471</v>
      </c>
      <c r="AC636">
        <v>101789</v>
      </c>
      <c r="AD636">
        <v>0</v>
      </c>
      <c r="AE636">
        <v>210</v>
      </c>
      <c r="AF636">
        <v>570868</v>
      </c>
      <c r="AG636">
        <v>0</v>
      </c>
      <c r="AH636" t="s">
        <v>1213</v>
      </c>
      <c r="AI636" t="s">
        <v>10</v>
      </c>
    </row>
    <row r="637" spans="1:35" x14ac:dyDescent="0.25">
      <c r="A637">
        <v>21332</v>
      </c>
      <c r="B637" t="s">
        <v>1673</v>
      </c>
      <c r="C637" t="s">
        <v>1162</v>
      </c>
      <c r="D637">
        <v>2012</v>
      </c>
      <c r="E637" t="s">
        <v>1128</v>
      </c>
      <c r="F637" s="8">
        <v>42114</v>
      </c>
      <c r="G637" s="1">
        <v>0.63124999999999998</v>
      </c>
      <c r="H637">
        <v>52121</v>
      </c>
      <c r="I637" s="8">
        <v>42114</v>
      </c>
      <c r="J637" s="1">
        <v>0.75</v>
      </c>
      <c r="K637">
        <v>52121</v>
      </c>
      <c r="L637">
        <v>1</v>
      </c>
      <c r="M637" t="s">
        <v>466</v>
      </c>
      <c r="O637" t="s">
        <v>15</v>
      </c>
      <c r="P637" t="s">
        <v>467</v>
      </c>
      <c r="Q637">
        <v>30687896226</v>
      </c>
      <c r="R637" t="s">
        <v>468</v>
      </c>
      <c r="S637" t="s">
        <v>79</v>
      </c>
      <c r="U637">
        <v>3360</v>
      </c>
      <c r="V637" t="s">
        <v>6</v>
      </c>
      <c r="W637" t="s">
        <v>7</v>
      </c>
      <c r="X637">
        <v>3755</v>
      </c>
      <c r="Y637">
        <v>424900</v>
      </c>
      <c r="AA637">
        <v>9</v>
      </c>
      <c r="AB637">
        <v>48471</v>
      </c>
      <c r="AC637">
        <v>58165</v>
      </c>
      <c r="AD637">
        <v>233999</v>
      </c>
      <c r="AE637">
        <v>120</v>
      </c>
      <c r="AF637">
        <v>14679920</v>
      </c>
      <c r="AG637">
        <v>0</v>
      </c>
      <c r="AH637" t="s">
        <v>1213</v>
      </c>
      <c r="AI637" t="s">
        <v>10</v>
      </c>
    </row>
    <row r="638" spans="1:35" hidden="1" x14ac:dyDescent="0.25">
      <c r="A638">
        <v>21617</v>
      </c>
      <c r="B638" t="s">
        <v>2351</v>
      </c>
      <c r="C638">
        <v>1720</v>
      </c>
      <c r="D638">
        <v>2014</v>
      </c>
      <c r="E638" t="s">
        <v>1128</v>
      </c>
      <c r="F638" s="8">
        <v>42157</v>
      </c>
      <c r="G638" s="1">
        <v>0.58333333333333337</v>
      </c>
      <c r="H638">
        <v>14918</v>
      </c>
      <c r="I638" s="8">
        <v>42157</v>
      </c>
      <c r="J638" s="1">
        <v>0.72916666666666663</v>
      </c>
      <c r="K638">
        <v>14918</v>
      </c>
      <c r="L638">
        <v>1</v>
      </c>
      <c r="M638" t="s">
        <v>76</v>
      </c>
      <c r="O638" t="s">
        <v>15</v>
      </c>
      <c r="P638" t="s">
        <v>2352</v>
      </c>
      <c r="Q638">
        <v>20100012562</v>
      </c>
      <c r="R638" t="s">
        <v>2353</v>
      </c>
      <c r="S638" t="s">
        <v>79</v>
      </c>
      <c r="U638">
        <v>3360</v>
      </c>
      <c r="V638" t="s">
        <v>6</v>
      </c>
      <c r="W638" t="s">
        <v>7</v>
      </c>
      <c r="X638">
        <v>3755</v>
      </c>
      <c r="Y638">
        <v>15505758</v>
      </c>
      <c r="AA638">
        <v>9</v>
      </c>
      <c r="AB638">
        <v>42727</v>
      </c>
      <c r="AC638">
        <v>119636</v>
      </c>
      <c r="AD638">
        <v>0</v>
      </c>
      <c r="AE638">
        <v>280</v>
      </c>
      <c r="AF638">
        <v>1126737</v>
      </c>
      <c r="AG638">
        <v>67473</v>
      </c>
      <c r="AH638" t="s">
        <v>1213</v>
      </c>
      <c r="AI638" t="s">
        <v>101</v>
      </c>
    </row>
    <row r="639" spans="1:35" hidden="1" x14ac:dyDescent="0.25">
      <c r="A639">
        <v>21290</v>
      </c>
      <c r="B639" t="s">
        <v>2494</v>
      </c>
      <c r="C639" t="s">
        <v>2101</v>
      </c>
      <c r="D639">
        <v>2013</v>
      </c>
      <c r="E639" t="s">
        <v>1128</v>
      </c>
      <c r="F639" s="8">
        <v>42108</v>
      </c>
      <c r="G639" s="1">
        <v>0.33333333333333331</v>
      </c>
      <c r="H639">
        <v>19181</v>
      </c>
      <c r="I639" s="8">
        <v>42108</v>
      </c>
      <c r="J639" s="1">
        <v>0.5</v>
      </c>
      <c r="K639">
        <v>19181</v>
      </c>
      <c r="L639">
        <v>1</v>
      </c>
      <c r="M639" t="s">
        <v>2615</v>
      </c>
      <c r="O639" t="s">
        <v>15</v>
      </c>
      <c r="P639" t="s">
        <v>2496</v>
      </c>
      <c r="Q639">
        <v>20319103032</v>
      </c>
      <c r="R639" t="s">
        <v>2497</v>
      </c>
      <c r="S639" t="s">
        <v>79</v>
      </c>
      <c r="U639">
        <v>3360</v>
      </c>
      <c r="V639" t="s">
        <v>6</v>
      </c>
      <c r="W639" t="s">
        <v>7</v>
      </c>
      <c r="X639">
        <v>3755</v>
      </c>
      <c r="Y639">
        <v>421030</v>
      </c>
      <c r="AA639">
        <v>9</v>
      </c>
      <c r="AB639">
        <v>42727</v>
      </c>
      <c r="AC639">
        <v>85454</v>
      </c>
      <c r="AD639">
        <v>0</v>
      </c>
      <c r="AE639">
        <v>200</v>
      </c>
      <c r="AF639">
        <v>554675</v>
      </c>
      <c r="AG639">
        <v>141456</v>
      </c>
      <c r="AH639" t="s">
        <v>1213</v>
      </c>
      <c r="AI639" t="s">
        <v>1722</v>
      </c>
    </row>
    <row r="640" spans="1:35" hidden="1" x14ac:dyDescent="0.25">
      <c r="A640">
        <v>21170</v>
      </c>
      <c r="B640" t="s">
        <v>2719</v>
      </c>
      <c r="C640" t="s">
        <v>2084</v>
      </c>
      <c r="D640">
        <v>2013</v>
      </c>
      <c r="E640" t="s">
        <v>1128</v>
      </c>
      <c r="F640" s="8">
        <v>42088</v>
      </c>
      <c r="G640" s="1">
        <v>0.33333333333333331</v>
      </c>
      <c r="H640">
        <v>226</v>
      </c>
      <c r="I640" s="8">
        <v>42088</v>
      </c>
      <c r="J640" s="1">
        <v>0.75</v>
      </c>
      <c r="K640">
        <v>226</v>
      </c>
      <c r="L640">
        <v>1</v>
      </c>
      <c r="M640" t="s">
        <v>3542</v>
      </c>
      <c r="O640" t="s">
        <v>15</v>
      </c>
      <c r="P640" t="s">
        <v>2722</v>
      </c>
      <c r="Q640">
        <v>30543286954</v>
      </c>
      <c r="R640" t="s">
        <v>2723</v>
      </c>
      <c r="S640" t="s">
        <v>79</v>
      </c>
      <c r="U640">
        <v>3360</v>
      </c>
      <c r="V640" t="s">
        <v>6</v>
      </c>
      <c r="W640" t="s">
        <v>7</v>
      </c>
      <c r="X640">
        <v>3755</v>
      </c>
      <c r="Y640">
        <v>421194</v>
      </c>
      <c r="AA640">
        <v>9</v>
      </c>
      <c r="AB640">
        <v>42727</v>
      </c>
      <c r="AC640">
        <v>281998</v>
      </c>
      <c r="AD640">
        <v>0</v>
      </c>
      <c r="AE640">
        <v>660</v>
      </c>
      <c r="AF640">
        <v>402806</v>
      </c>
      <c r="AG640">
        <v>164380</v>
      </c>
      <c r="AH640" t="s">
        <v>1213</v>
      </c>
      <c r="AI640" t="s">
        <v>101</v>
      </c>
    </row>
    <row r="641" spans="1:35" x14ac:dyDescent="0.25">
      <c r="A641">
        <v>21586</v>
      </c>
      <c r="B641" t="s">
        <v>1628</v>
      </c>
      <c r="C641" t="s">
        <v>1159</v>
      </c>
      <c r="D641">
        <v>2013</v>
      </c>
      <c r="E641" t="s">
        <v>1128</v>
      </c>
      <c r="F641" s="8">
        <v>42153</v>
      </c>
      <c r="G641" s="1">
        <v>0.375</v>
      </c>
      <c r="H641">
        <v>19797</v>
      </c>
      <c r="I641" s="8">
        <v>42153</v>
      </c>
      <c r="J641" s="1">
        <v>0.47916666666666669</v>
      </c>
      <c r="K641">
        <v>19797</v>
      </c>
      <c r="L641">
        <v>1</v>
      </c>
      <c r="M641" t="s">
        <v>296</v>
      </c>
      <c r="O641" t="s">
        <v>15</v>
      </c>
      <c r="P641" t="s">
        <v>297</v>
      </c>
      <c r="Q641">
        <v>20116098734</v>
      </c>
      <c r="R641" t="s">
        <v>298</v>
      </c>
      <c r="S641" t="s">
        <v>79</v>
      </c>
      <c r="U641">
        <v>3360</v>
      </c>
      <c r="V641" t="s">
        <v>6</v>
      </c>
      <c r="W641" t="s">
        <v>7</v>
      </c>
      <c r="X641">
        <v>7355</v>
      </c>
      <c r="Y641">
        <v>420273</v>
      </c>
      <c r="Z641" t="s">
        <v>1455</v>
      </c>
      <c r="AA641">
        <v>9</v>
      </c>
      <c r="AB641">
        <v>48471</v>
      </c>
      <c r="AC641">
        <v>116330</v>
      </c>
      <c r="AD641">
        <v>0</v>
      </c>
      <c r="AE641">
        <v>240</v>
      </c>
      <c r="AF641">
        <v>242122</v>
      </c>
      <c r="AG641">
        <v>0</v>
      </c>
      <c r="AH641" t="s">
        <v>1213</v>
      </c>
      <c r="AI641" t="s">
        <v>10</v>
      </c>
    </row>
    <row r="642" spans="1:35" hidden="1" x14ac:dyDescent="0.25">
      <c r="A642">
        <v>21019</v>
      </c>
      <c r="B642" t="s">
        <v>1886</v>
      </c>
      <c r="C642" t="s">
        <v>1887</v>
      </c>
      <c r="D642">
        <v>2014</v>
      </c>
      <c r="E642" t="s">
        <v>1128</v>
      </c>
      <c r="F642" s="8">
        <v>42067</v>
      </c>
      <c r="G642" s="1">
        <v>0.33333333333333331</v>
      </c>
      <c r="H642">
        <v>48877</v>
      </c>
      <c r="I642" s="8">
        <v>42067</v>
      </c>
      <c r="J642" s="1">
        <v>0.54166666666666663</v>
      </c>
      <c r="K642">
        <v>48877</v>
      </c>
      <c r="L642">
        <v>1</v>
      </c>
      <c r="M642" t="s">
        <v>2812</v>
      </c>
      <c r="O642" t="s">
        <v>15</v>
      </c>
      <c r="P642" t="s">
        <v>658</v>
      </c>
      <c r="Q642">
        <v>30632188680</v>
      </c>
      <c r="R642" t="s">
        <v>659</v>
      </c>
      <c r="S642" t="s">
        <v>79</v>
      </c>
      <c r="U642">
        <v>3360</v>
      </c>
      <c r="V642" t="s">
        <v>6</v>
      </c>
      <c r="W642" t="s">
        <v>7</v>
      </c>
      <c r="X642">
        <v>3755</v>
      </c>
      <c r="Y642">
        <v>48504948</v>
      </c>
      <c r="AA642">
        <v>9</v>
      </c>
      <c r="AB642">
        <v>42727</v>
      </c>
      <c r="AC642">
        <v>252089</v>
      </c>
      <c r="AD642">
        <v>0</v>
      </c>
      <c r="AE642">
        <v>590</v>
      </c>
      <c r="AF642">
        <v>463526</v>
      </c>
      <c r="AG642">
        <v>163116</v>
      </c>
      <c r="AH642" t="s">
        <v>1213</v>
      </c>
      <c r="AI642" t="s">
        <v>101</v>
      </c>
    </row>
    <row r="643" spans="1:35" x14ac:dyDescent="0.25">
      <c r="A643">
        <v>21577</v>
      </c>
      <c r="B643" t="s">
        <v>1606</v>
      </c>
      <c r="C643" t="s">
        <v>1166</v>
      </c>
      <c r="D643">
        <v>2011</v>
      </c>
      <c r="E643" t="s">
        <v>1128</v>
      </c>
      <c r="F643" s="8">
        <v>42152</v>
      </c>
      <c r="G643" s="1">
        <v>0.50902777777777775</v>
      </c>
      <c r="H643">
        <v>94441</v>
      </c>
      <c r="I643" s="8">
        <v>42152</v>
      </c>
      <c r="J643" s="1">
        <v>0.70833333333333337</v>
      </c>
      <c r="K643">
        <v>94441</v>
      </c>
      <c r="L643">
        <v>1</v>
      </c>
      <c r="M643" t="s">
        <v>21</v>
      </c>
      <c r="O643" t="s">
        <v>15</v>
      </c>
      <c r="P643" t="s">
        <v>313</v>
      </c>
      <c r="Q643">
        <v>20315710082</v>
      </c>
      <c r="R643" t="s">
        <v>314</v>
      </c>
      <c r="S643" t="s">
        <v>79</v>
      </c>
      <c r="U643">
        <v>3360</v>
      </c>
      <c r="V643" t="s">
        <v>6</v>
      </c>
      <c r="W643" t="s">
        <v>7</v>
      </c>
      <c r="X643">
        <v>3755</v>
      </c>
      <c r="Y643">
        <v>402340</v>
      </c>
      <c r="AA643">
        <v>9</v>
      </c>
      <c r="AB643">
        <v>48471</v>
      </c>
      <c r="AC643">
        <v>208425</v>
      </c>
      <c r="AD643">
        <v>0</v>
      </c>
      <c r="AE643">
        <v>430</v>
      </c>
      <c r="AF643">
        <v>1712324</v>
      </c>
      <c r="AG643">
        <v>0</v>
      </c>
      <c r="AH643" t="s">
        <v>1213</v>
      </c>
      <c r="AI643" t="s">
        <v>10</v>
      </c>
    </row>
    <row r="644" spans="1:35" hidden="1" x14ac:dyDescent="0.25">
      <c r="A644">
        <v>21523</v>
      </c>
      <c r="B644" t="s">
        <v>2456</v>
      </c>
      <c r="C644">
        <v>710</v>
      </c>
      <c r="D644">
        <v>2015</v>
      </c>
      <c r="E644" t="s">
        <v>1128</v>
      </c>
      <c r="F644" s="8">
        <v>42143</v>
      </c>
      <c r="G644" s="1">
        <v>0.33333333333333331</v>
      </c>
      <c r="H644">
        <v>5505</v>
      </c>
      <c r="I644" s="8">
        <v>42144</v>
      </c>
      <c r="J644" s="1">
        <v>0.75</v>
      </c>
      <c r="K644">
        <v>5505</v>
      </c>
      <c r="L644">
        <v>1</v>
      </c>
      <c r="M644" t="s">
        <v>3543</v>
      </c>
      <c r="O644" t="s">
        <v>15</v>
      </c>
      <c r="P644" t="s">
        <v>2459</v>
      </c>
      <c r="Q644">
        <v>20173582073</v>
      </c>
      <c r="R644" t="s">
        <v>2460</v>
      </c>
      <c r="S644" t="s">
        <v>2461</v>
      </c>
      <c r="U644">
        <v>3361</v>
      </c>
      <c r="V644" t="s">
        <v>6</v>
      </c>
      <c r="W644" t="s">
        <v>7</v>
      </c>
      <c r="X644">
        <v>3755</v>
      </c>
      <c r="Y644">
        <v>15503969</v>
      </c>
      <c r="AA644">
        <v>9</v>
      </c>
      <c r="AB644">
        <v>42727</v>
      </c>
      <c r="AC644">
        <v>388816</v>
      </c>
      <c r="AD644">
        <v>0</v>
      </c>
      <c r="AE644">
        <v>910</v>
      </c>
      <c r="AF644">
        <v>111425</v>
      </c>
      <c r="AG644">
        <v>0</v>
      </c>
      <c r="AH644" t="s">
        <v>1213</v>
      </c>
      <c r="AI644" t="s">
        <v>101</v>
      </c>
    </row>
    <row r="645" spans="1:35" x14ac:dyDescent="0.25">
      <c r="A645">
        <v>21217</v>
      </c>
      <c r="B645" t="s">
        <v>1685</v>
      </c>
      <c r="C645" t="s">
        <v>1179</v>
      </c>
      <c r="D645">
        <v>2010</v>
      </c>
      <c r="E645" t="s">
        <v>1128</v>
      </c>
      <c r="F645" s="8">
        <v>42095</v>
      </c>
      <c r="G645" s="1">
        <v>0.33680555555555558</v>
      </c>
      <c r="H645">
        <v>48854</v>
      </c>
      <c r="I645" s="8">
        <v>42095</v>
      </c>
      <c r="J645" s="1">
        <v>0.45833333333333331</v>
      </c>
      <c r="K645">
        <v>48854</v>
      </c>
      <c r="L645">
        <v>1</v>
      </c>
      <c r="M645" t="s">
        <v>876</v>
      </c>
      <c r="O645" t="s">
        <v>15</v>
      </c>
      <c r="P645" t="s">
        <v>877</v>
      </c>
      <c r="Q645">
        <v>33707463169</v>
      </c>
      <c r="R645" t="s">
        <v>878</v>
      </c>
      <c r="S645" t="s">
        <v>1611</v>
      </c>
      <c r="T645" t="s">
        <v>3428</v>
      </c>
      <c r="U645">
        <v>3361</v>
      </c>
      <c r="V645" t="s">
        <v>6</v>
      </c>
      <c r="W645" t="s">
        <v>7</v>
      </c>
      <c r="X645">
        <v>3754</v>
      </c>
      <c r="Y645">
        <v>422265</v>
      </c>
      <c r="AA645">
        <v>9</v>
      </c>
      <c r="AB645">
        <v>48471</v>
      </c>
      <c r="AC645">
        <v>150260</v>
      </c>
      <c r="AD645">
        <v>0</v>
      </c>
      <c r="AE645">
        <v>310</v>
      </c>
      <c r="AF645">
        <v>898893</v>
      </c>
      <c r="AG645">
        <v>0</v>
      </c>
      <c r="AH645" t="s">
        <v>1213</v>
      </c>
      <c r="AI645" t="s">
        <v>10</v>
      </c>
    </row>
    <row r="646" spans="1:35" x14ac:dyDescent="0.25">
      <c r="A646">
        <v>21274</v>
      </c>
      <c r="B646" t="s">
        <v>1691</v>
      </c>
      <c r="C646" t="s">
        <v>1154</v>
      </c>
      <c r="D646">
        <v>2013</v>
      </c>
      <c r="E646" t="s">
        <v>1128</v>
      </c>
      <c r="F646" s="8">
        <v>42104</v>
      </c>
      <c r="G646" s="1">
        <v>0.41666666666666669</v>
      </c>
      <c r="H646">
        <v>46033</v>
      </c>
      <c r="I646" s="8">
        <v>42104</v>
      </c>
      <c r="J646" s="1">
        <v>0.6875</v>
      </c>
      <c r="K646">
        <v>46033</v>
      </c>
      <c r="L646">
        <v>1</v>
      </c>
      <c r="M646" t="s">
        <v>1692</v>
      </c>
      <c r="O646" t="s">
        <v>15</v>
      </c>
      <c r="P646" t="s">
        <v>877</v>
      </c>
      <c r="Q646">
        <v>33707463169</v>
      </c>
      <c r="R646" t="s">
        <v>878</v>
      </c>
      <c r="S646" t="s">
        <v>1611</v>
      </c>
      <c r="T646" t="s">
        <v>3428</v>
      </c>
      <c r="U646">
        <v>3361</v>
      </c>
      <c r="V646" t="s">
        <v>6</v>
      </c>
      <c r="W646" t="s">
        <v>7</v>
      </c>
      <c r="X646">
        <v>3754</v>
      </c>
      <c r="Y646">
        <v>422265</v>
      </c>
      <c r="AA646">
        <v>9</v>
      </c>
      <c r="AB646">
        <v>48471</v>
      </c>
      <c r="AC646">
        <v>111483</v>
      </c>
      <c r="AD646">
        <v>0</v>
      </c>
      <c r="AE646">
        <v>230</v>
      </c>
      <c r="AF646">
        <v>245527</v>
      </c>
      <c r="AG646">
        <v>0</v>
      </c>
      <c r="AH646" t="s">
        <v>1213</v>
      </c>
      <c r="AI646" t="s">
        <v>10</v>
      </c>
    </row>
    <row r="647" spans="1:35" hidden="1" x14ac:dyDescent="0.25">
      <c r="A647">
        <v>21508</v>
      </c>
      <c r="B647" t="s">
        <v>3544</v>
      </c>
      <c r="C647" t="s">
        <v>2031</v>
      </c>
      <c r="D647">
        <v>2014</v>
      </c>
      <c r="E647" t="s">
        <v>1128</v>
      </c>
      <c r="F647" s="8">
        <v>42142</v>
      </c>
      <c r="G647" s="1">
        <v>0.45833333333333331</v>
      </c>
      <c r="H647">
        <v>24865</v>
      </c>
      <c r="I647" s="8">
        <v>42142</v>
      </c>
      <c r="J647" s="1">
        <v>0.66666666666666663</v>
      </c>
      <c r="K647">
        <v>24865</v>
      </c>
      <c r="L647">
        <v>1</v>
      </c>
      <c r="M647" t="s">
        <v>3545</v>
      </c>
      <c r="O647" t="s">
        <v>15</v>
      </c>
      <c r="P647" t="s">
        <v>852</v>
      </c>
      <c r="Q647">
        <v>30710043619</v>
      </c>
      <c r="R647" t="s">
        <v>853</v>
      </c>
      <c r="S647" t="s">
        <v>1707</v>
      </c>
      <c r="T647" t="s">
        <v>3546</v>
      </c>
      <c r="U647">
        <v>3362</v>
      </c>
      <c r="V647" t="s">
        <v>6</v>
      </c>
      <c r="W647" t="s">
        <v>7</v>
      </c>
      <c r="X647">
        <v>3755</v>
      </c>
      <c r="Y647">
        <v>405737</v>
      </c>
      <c r="AA647">
        <v>9</v>
      </c>
      <c r="AB647">
        <v>42727</v>
      </c>
      <c r="AC647">
        <v>166635</v>
      </c>
      <c r="AD647">
        <v>0</v>
      </c>
      <c r="AE647">
        <v>390</v>
      </c>
      <c r="AF647">
        <v>211821</v>
      </c>
      <c r="AG647">
        <v>158760</v>
      </c>
      <c r="AH647" t="s">
        <v>1213</v>
      </c>
      <c r="AI647" t="s">
        <v>101</v>
      </c>
    </row>
    <row r="648" spans="1:35" x14ac:dyDescent="0.25">
      <c r="A648">
        <v>21172</v>
      </c>
      <c r="B648" t="s">
        <v>1706</v>
      </c>
      <c r="C648" t="s">
        <v>1182</v>
      </c>
      <c r="D648">
        <v>2014</v>
      </c>
      <c r="E648" t="s">
        <v>1128</v>
      </c>
      <c r="F648" s="8">
        <v>42088</v>
      </c>
      <c r="G648" s="1">
        <v>0.58333333333333337</v>
      </c>
      <c r="H648">
        <v>14915</v>
      </c>
      <c r="I648" s="8">
        <v>42088</v>
      </c>
      <c r="J648" s="1">
        <v>0.72916666666666663</v>
      </c>
      <c r="K648">
        <v>14915</v>
      </c>
      <c r="L648">
        <v>1</v>
      </c>
      <c r="M648" t="s">
        <v>851</v>
      </c>
      <c r="O648" t="s">
        <v>15</v>
      </c>
      <c r="P648" t="s">
        <v>852</v>
      </c>
      <c r="Q648">
        <v>30710043619</v>
      </c>
      <c r="R648" t="s">
        <v>853</v>
      </c>
      <c r="S648" t="s">
        <v>1707</v>
      </c>
      <c r="T648" t="s">
        <v>3546</v>
      </c>
      <c r="U648">
        <v>3362</v>
      </c>
      <c r="V648" t="s">
        <v>6</v>
      </c>
      <c r="W648" t="s">
        <v>7</v>
      </c>
      <c r="X648">
        <v>3755</v>
      </c>
      <c r="Y648">
        <v>405737</v>
      </c>
      <c r="AA648">
        <v>9</v>
      </c>
      <c r="AB648">
        <v>48471</v>
      </c>
      <c r="AC648">
        <v>92095</v>
      </c>
      <c r="AD648">
        <v>0</v>
      </c>
      <c r="AE648">
        <v>190</v>
      </c>
      <c r="AF648">
        <v>517857</v>
      </c>
      <c r="AG648">
        <v>0</v>
      </c>
      <c r="AH648" t="s">
        <v>1213</v>
      </c>
      <c r="AI648" t="s">
        <v>10</v>
      </c>
    </row>
    <row r="649" spans="1:35" x14ac:dyDescent="0.25">
      <c r="A649">
        <v>21326</v>
      </c>
      <c r="B649" t="s">
        <v>1636</v>
      </c>
      <c r="C649" t="s">
        <v>1159</v>
      </c>
      <c r="D649">
        <v>2012</v>
      </c>
      <c r="E649" t="s">
        <v>1128</v>
      </c>
      <c r="F649" s="8">
        <v>42114</v>
      </c>
      <c r="G649" s="1">
        <v>0.33333333333333331</v>
      </c>
      <c r="H649">
        <v>48041</v>
      </c>
      <c r="I649" s="8">
        <v>42114</v>
      </c>
      <c r="J649" s="1">
        <v>0.54166666666666663</v>
      </c>
      <c r="K649">
        <v>48041</v>
      </c>
      <c r="L649">
        <v>1</v>
      </c>
      <c r="M649" t="s">
        <v>3547</v>
      </c>
      <c r="N649" t="s">
        <v>3548</v>
      </c>
      <c r="O649" t="s">
        <v>3549</v>
      </c>
      <c r="P649" t="s">
        <v>581</v>
      </c>
      <c r="Q649">
        <v>27231891779</v>
      </c>
      <c r="R649" t="s">
        <v>1637</v>
      </c>
      <c r="S649" t="s">
        <v>1634</v>
      </c>
      <c r="T649" t="s">
        <v>3550</v>
      </c>
      <c r="U649">
        <v>3362</v>
      </c>
      <c r="V649" t="s">
        <v>6</v>
      </c>
      <c r="W649" t="s">
        <v>7</v>
      </c>
      <c r="X649">
        <v>3755</v>
      </c>
      <c r="Y649">
        <v>499060</v>
      </c>
      <c r="AA649">
        <v>9</v>
      </c>
      <c r="AB649">
        <v>42727</v>
      </c>
      <c r="AC649">
        <v>123908</v>
      </c>
      <c r="AD649">
        <v>0</v>
      </c>
      <c r="AE649">
        <v>290</v>
      </c>
      <c r="AF649">
        <v>255221</v>
      </c>
      <c r="AG649">
        <v>0</v>
      </c>
      <c r="AH649" t="s">
        <v>1213</v>
      </c>
      <c r="AI649" t="s">
        <v>10</v>
      </c>
    </row>
    <row r="650" spans="1:35" x14ac:dyDescent="0.25">
      <c r="A650">
        <v>21630</v>
      </c>
      <c r="B650" t="s">
        <v>1633</v>
      </c>
      <c r="C650" t="s">
        <v>1168</v>
      </c>
      <c r="D650">
        <v>2011</v>
      </c>
      <c r="E650" t="s">
        <v>1128</v>
      </c>
      <c r="F650" s="8">
        <v>42159</v>
      </c>
      <c r="G650" s="1">
        <v>0.375</v>
      </c>
      <c r="H650">
        <v>71353</v>
      </c>
      <c r="I650" s="8">
        <v>42159</v>
      </c>
      <c r="J650" s="1">
        <v>0.47916666666666669</v>
      </c>
      <c r="K650">
        <v>71353</v>
      </c>
      <c r="L650">
        <v>1</v>
      </c>
      <c r="M650" t="s">
        <v>122</v>
      </c>
      <c r="O650" t="s">
        <v>15</v>
      </c>
      <c r="P650" t="s">
        <v>123</v>
      </c>
      <c r="Q650">
        <v>20205249185</v>
      </c>
      <c r="R650" t="s">
        <v>124</v>
      </c>
      <c r="S650" t="s">
        <v>1634</v>
      </c>
      <c r="T650" t="s">
        <v>3550</v>
      </c>
      <c r="U650">
        <v>3362</v>
      </c>
      <c r="V650" t="s">
        <v>6</v>
      </c>
      <c r="W650" t="s">
        <v>7</v>
      </c>
      <c r="X650">
        <v>3755</v>
      </c>
      <c r="Y650">
        <v>15651425</v>
      </c>
      <c r="Z650" t="s">
        <v>1635</v>
      </c>
      <c r="AA650">
        <v>9</v>
      </c>
      <c r="AB650">
        <v>48471</v>
      </c>
      <c r="AC650">
        <v>111483</v>
      </c>
      <c r="AD650">
        <v>0</v>
      </c>
      <c r="AE650">
        <v>230</v>
      </c>
      <c r="AF650">
        <v>205382</v>
      </c>
      <c r="AG650">
        <v>0</v>
      </c>
      <c r="AH650" t="s">
        <v>1213</v>
      </c>
      <c r="AI650" t="s">
        <v>10</v>
      </c>
    </row>
    <row r="651" spans="1:35" hidden="1" x14ac:dyDescent="0.25">
      <c r="A651">
        <v>21707</v>
      </c>
      <c r="B651" t="s">
        <v>3544</v>
      </c>
      <c r="C651" t="s">
        <v>2031</v>
      </c>
      <c r="D651">
        <v>2014</v>
      </c>
      <c r="E651" t="s">
        <v>1128</v>
      </c>
      <c r="F651" s="8">
        <v>42170</v>
      </c>
      <c r="G651" s="1">
        <v>0.33333333333333331</v>
      </c>
      <c r="H651">
        <v>24865</v>
      </c>
      <c r="I651" s="8">
        <v>42170</v>
      </c>
      <c r="J651" s="1">
        <v>0.5</v>
      </c>
      <c r="K651">
        <v>24865</v>
      </c>
      <c r="L651">
        <v>1</v>
      </c>
      <c r="M651" t="s">
        <v>3551</v>
      </c>
      <c r="O651" t="s">
        <v>15</v>
      </c>
      <c r="P651" t="s">
        <v>852</v>
      </c>
      <c r="Q651">
        <v>30710043619</v>
      </c>
      <c r="R651" t="s">
        <v>853</v>
      </c>
      <c r="S651" t="s">
        <v>1707</v>
      </c>
      <c r="T651" t="s">
        <v>3546</v>
      </c>
      <c r="U651">
        <v>3362</v>
      </c>
      <c r="V651" t="s">
        <v>6</v>
      </c>
      <c r="W651" t="s">
        <v>7</v>
      </c>
      <c r="X651">
        <v>3755</v>
      </c>
      <c r="Y651">
        <v>405737</v>
      </c>
      <c r="AA651">
        <v>9</v>
      </c>
      <c r="AB651">
        <v>42727</v>
      </c>
      <c r="AC651">
        <v>213635</v>
      </c>
      <c r="AD651">
        <v>0</v>
      </c>
      <c r="AE651">
        <v>500</v>
      </c>
      <c r="AF651">
        <v>0</v>
      </c>
      <c r="AG651">
        <v>0</v>
      </c>
      <c r="AH651" t="s">
        <v>1213</v>
      </c>
      <c r="AI651" t="s">
        <v>101</v>
      </c>
    </row>
    <row r="652" spans="1:35" hidden="1" x14ac:dyDescent="0.25">
      <c r="A652">
        <v>21220</v>
      </c>
      <c r="B652" t="s">
        <v>2686</v>
      </c>
      <c r="C652" t="s">
        <v>1731</v>
      </c>
      <c r="D652">
        <v>2014</v>
      </c>
      <c r="E652" t="s">
        <v>1128</v>
      </c>
      <c r="F652" s="8">
        <v>42095</v>
      </c>
      <c r="G652" s="1">
        <v>0.33333333333333331</v>
      </c>
      <c r="H652">
        <v>5242</v>
      </c>
      <c r="I652" s="8">
        <v>42095</v>
      </c>
      <c r="J652" s="1">
        <v>0.70833333333333337</v>
      </c>
      <c r="K652">
        <v>5242</v>
      </c>
      <c r="L652">
        <v>1</v>
      </c>
      <c r="M652" t="s">
        <v>2687</v>
      </c>
      <c r="O652" t="s">
        <v>15</v>
      </c>
      <c r="P652" t="s">
        <v>852</v>
      </c>
      <c r="Q652">
        <v>30710043619</v>
      </c>
      <c r="R652" t="s">
        <v>853</v>
      </c>
      <c r="S652" t="s">
        <v>1707</v>
      </c>
      <c r="T652" t="s">
        <v>3546</v>
      </c>
      <c r="U652">
        <v>3362</v>
      </c>
      <c r="V652" t="s">
        <v>6</v>
      </c>
      <c r="W652" t="s">
        <v>7</v>
      </c>
      <c r="X652">
        <v>3755</v>
      </c>
      <c r="Y652">
        <v>405737</v>
      </c>
      <c r="AA652">
        <v>9</v>
      </c>
      <c r="AB652">
        <v>42727</v>
      </c>
      <c r="AC652">
        <v>136726</v>
      </c>
      <c r="AD652">
        <v>0</v>
      </c>
      <c r="AE652">
        <v>320</v>
      </c>
      <c r="AF652">
        <v>117969</v>
      </c>
      <c r="AG652">
        <v>240318</v>
      </c>
      <c r="AH652" t="s">
        <v>1213</v>
      </c>
      <c r="AI652" t="s">
        <v>101</v>
      </c>
    </row>
    <row r="653" spans="1:35" x14ac:dyDescent="0.25">
      <c r="A653">
        <v>21687</v>
      </c>
      <c r="B653" t="s">
        <v>1480</v>
      </c>
      <c r="C653" t="s">
        <v>1145</v>
      </c>
      <c r="D653">
        <v>2011</v>
      </c>
      <c r="E653" t="s">
        <v>1128</v>
      </c>
      <c r="F653" s="8">
        <v>42166</v>
      </c>
      <c r="G653" s="1">
        <v>0.72361111111111109</v>
      </c>
      <c r="H653">
        <v>77480</v>
      </c>
      <c r="I653" s="8">
        <v>42167</v>
      </c>
      <c r="J653" s="1">
        <v>0.75</v>
      </c>
      <c r="K653">
        <v>77480</v>
      </c>
      <c r="L653">
        <v>1</v>
      </c>
      <c r="M653" t="s">
        <v>550</v>
      </c>
      <c r="O653" t="s">
        <v>15</v>
      </c>
      <c r="P653" t="s">
        <v>551</v>
      </c>
      <c r="Q653">
        <v>30547499952</v>
      </c>
      <c r="R653" t="s">
        <v>552</v>
      </c>
      <c r="S653" t="s">
        <v>45</v>
      </c>
      <c r="U653">
        <v>3362</v>
      </c>
      <c r="V653" t="s">
        <v>6</v>
      </c>
      <c r="W653" t="s">
        <v>7</v>
      </c>
      <c r="X653">
        <v>3757</v>
      </c>
      <c r="Y653">
        <v>15672040</v>
      </c>
      <c r="AA653">
        <v>9</v>
      </c>
      <c r="AB653">
        <v>48471</v>
      </c>
      <c r="AC653">
        <v>106636</v>
      </c>
      <c r="AD653">
        <v>0</v>
      </c>
      <c r="AE653">
        <v>220</v>
      </c>
      <c r="AF653">
        <v>786078</v>
      </c>
      <c r="AG653">
        <v>0</v>
      </c>
      <c r="AH653" t="s">
        <v>1213</v>
      </c>
      <c r="AI653" t="s">
        <v>10</v>
      </c>
    </row>
    <row r="654" spans="1:35" hidden="1" x14ac:dyDescent="0.25">
      <c r="A654">
        <v>21003</v>
      </c>
      <c r="B654" t="s">
        <v>2821</v>
      </c>
      <c r="C654" t="s">
        <v>1741</v>
      </c>
      <c r="D654">
        <v>2013</v>
      </c>
      <c r="E654" t="s">
        <v>1128</v>
      </c>
      <c r="F654" s="8">
        <v>42065</v>
      </c>
      <c r="G654" s="1">
        <v>0.33333333333333331</v>
      </c>
      <c r="H654">
        <v>52982</v>
      </c>
      <c r="I654" s="8">
        <v>42065</v>
      </c>
      <c r="J654" s="1">
        <v>0.54166666666666663</v>
      </c>
      <c r="K654">
        <v>52982</v>
      </c>
      <c r="L654">
        <v>1</v>
      </c>
      <c r="M654" t="s">
        <v>76</v>
      </c>
      <c r="O654" t="s">
        <v>2</v>
      </c>
      <c r="P654" t="s">
        <v>2822</v>
      </c>
      <c r="Q654">
        <v>17134564</v>
      </c>
      <c r="R654" t="s">
        <v>2823</v>
      </c>
      <c r="S654" t="s">
        <v>1527</v>
      </c>
      <c r="T654" t="s">
        <v>172</v>
      </c>
      <c r="U654">
        <v>3363</v>
      </c>
      <c r="V654" t="s">
        <v>6</v>
      </c>
      <c r="W654" t="s">
        <v>7</v>
      </c>
      <c r="X654">
        <v>3751</v>
      </c>
      <c r="Y654">
        <v>15410871</v>
      </c>
      <c r="AA654">
        <v>9</v>
      </c>
      <c r="AB654">
        <v>42727</v>
      </c>
      <c r="AC654">
        <v>179453</v>
      </c>
      <c r="AD654">
        <v>0</v>
      </c>
      <c r="AE654">
        <v>420</v>
      </c>
      <c r="AF654">
        <v>558632</v>
      </c>
      <c r="AG654">
        <v>141456</v>
      </c>
      <c r="AH654" t="s">
        <v>1213</v>
      </c>
      <c r="AI654" t="s">
        <v>1722</v>
      </c>
    </row>
    <row r="655" spans="1:35" hidden="1" x14ac:dyDescent="0.25">
      <c r="A655">
        <v>21614</v>
      </c>
      <c r="B655" t="s">
        <v>2354</v>
      </c>
      <c r="C655" t="s">
        <v>1731</v>
      </c>
      <c r="D655">
        <v>2013</v>
      </c>
      <c r="E655" t="s">
        <v>1128</v>
      </c>
      <c r="F655" s="8">
        <v>42157</v>
      </c>
      <c r="G655" s="1">
        <v>0.45833333333333331</v>
      </c>
      <c r="H655">
        <v>149332</v>
      </c>
      <c r="I655" s="8">
        <v>42157</v>
      </c>
      <c r="J655" s="1">
        <v>0.75</v>
      </c>
      <c r="K655">
        <v>149332</v>
      </c>
      <c r="L655">
        <v>1</v>
      </c>
      <c r="M655" t="s">
        <v>2355</v>
      </c>
      <c r="O655" t="s">
        <v>15</v>
      </c>
      <c r="P655" t="s">
        <v>2356</v>
      </c>
      <c r="Q655">
        <v>23244016669</v>
      </c>
      <c r="R655" t="s">
        <v>2357</v>
      </c>
      <c r="S655" t="s">
        <v>1474</v>
      </c>
      <c r="T655" t="s">
        <v>3552</v>
      </c>
      <c r="U655">
        <v>3364</v>
      </c>
      <c r="V655" t="s">
        <v>6</v>
      </c>
      <c r="W655" t="s">
        <v>7</v>
      </c>
      <c r="X655">
        <v>3755</v>
      </c>
      <c r="Y655">
        <v>15502372</v>
      </c>
      <c r="Z655" t="s">
        <v>2358</v>
      </c>
      <c r="AA655">
        <v>9</v>
      </c>
      <c r="AB655">
        <v>42727</v>
      </c>
      <c r="AC655">
        <v>358907</v>
      </c>
      <c r="AD655">
        <v>0</v>
      </c>
      <c r="AE655">
        <v>840</v>
      </c>
      <c r="AF655">
        <v>1597278</v>
      </c>
      <c r="AG655">
        <v>240318</v>
      </c>
      <c r="AH655" t="s">
        <v>1213</v>
      </c>
      <c r="AI655" t="s">
        <v>101</v>
      </c>
    </row>
    <row r="656" spans="1:35" hidden="1" x14ac:dyDescent="0.25">
      <c r="A656">
        <v>21582</v>
      </c>
      <c r="B656" t="s">
        <v>2397</v>
      </c>
      <c r="C656" t="s">
        <v>2398</v>
      </c>
      <c r="D656">
        <v>2013</v>
      </c>
      <c r="E656" t="s">
        <v>1128</v>
      </c>
      <c r="F656" s="8">
        <v>42152</v>
      </c>
      <c r="G656" s="1">
        <v>0.68819444444444444</v>
      </c>
      <c r="H656">
        <v>99685</v>
      </c>
      <c r="I656" s="8">
        <v>42152</v>
      </c>
      <c r="J656" s="1">
        <v>0.68819444444444444</v>
      </c>
      <c r="K656">
        <v>99685</v>
      </c>
      <c r="L656">
        <v>1</v>
      </c>
      <c r="M656" t="s">
        <v>2399</v>
      </c>
      <c r="O656" t="s">
        <v>15</v>
      </c>
      <c r="P656" t="s">
        <v>369</v>
      </c>
      <c r="Q656">
        <v>30687917282</v>
      </c>
      <c r="R656" t="s">
        <v>370</v>
      </c>
      <c r="S656" t="s">
        <v>1474</v>
      </c>
      <c r="T656" t="s">
        <v>3552</v>
      </c>
      <c r="U656">
        <v>3364</v>
      </c>
      <c r="V656" t="s">
        <v>6</v>
      </c>
      <c r="W656" t="s">
        <v>7</v>
      </c>
      <c r="X656">
        <v>3755</v>
      </c>
      <c r="Y656">
        <v>460677</v>
      </c>
      <c r="Z656" t="s">
        <v>1475</v>
      </c>
      <c r="AA656">
        <v>9</v>
      </c>
      <c r="AB656">
        <v>48471</v>
      </c>
      <c r="AC656">
        <v>0</v>
      </c>
      <c r="AD656">
        <v>0</v>
      </c>
      <c r="AE656">
        <v>0</v>
      </c>
      <c r="AF656">
        <v>322358</v>
      </c>
      <c r="AG656">
        <v>0</v>
      </c>
      <c r="AH656" t="s">
        <v>1213</v>
      </c>
      <c r="AI656" t="s">
        <v>10</v>
      </c>
    </row>
    <row r="657" spans="1:35" hidden="1" x14ac:dyDescent="0.25">
      <c r="A657">
        <v>21977</v>
      </c>
      <c r="B657" t="s">
        <v>2598</v>
      </c>
      <c r="C657" t="s">
        <v>1970</v>
      </c>
      <c r="D657">
        <v>2014</v>
      </c>
      <c r="E657" t="s">
        <v>1128</v>
      </c>
      <c r="F657" s="8">
        <v>42212</v>
      </c>
      <c r="G657" s="1">
        <v>0.36458333333333331</v>
      </c>
      <c r="H657">
        <v>71108</v>
      </c>
      <c r="I657" s="8">
        <v>42212</v>
      </c>
      <c r="J657" s="1">
        <v>0.5</v>
      </c>
      <c r="K657">
        <v>71108</v>
      </c>
      <c r="L657">
        <v>1</v>
      </c>
      <c r="M657" t="s">
        <v>3553</v>
      </c>
      <c r="O657" t="s">
        <v>15</v>
      </c>
      <c r="P657" t="s">
        <v>2599</v>
      </c>
      <c r="Q657">
        <v>27229004161</v>
      </c>
      <c r="R657" t="s">
        <v>2600</v>
      </c>
      <c r="S657" t="s">
        <v>1465</v>
      </c>
      <c r="T657" t="s">
        <v>3554</v>
      </c>
      <c r="U657">
        <v>3364</v>
      </c>
      <c r="V657" t="s">
        <v>6</v>
      </c>
      <c r="W657" t="s">
        <v>7</v>
      </c>
      <c r="X657">
        <v>3755</v>
      </c>
      <c r="Y657">
        <v>15690176</v>
      </c>
      <c r="AA657">
        <v>9</v>
      </c>
      <c r="AB657">
        <v>42727</v>
      </c>
      <c r="AC657">
        <v>93999</v>
      </c>
      <c r="AD657">
        <v>0</v>
      </c>
      <c r="AE657">
        <v>220</v>
      </c>
      <c r="AF657">
        <v>432062</v>
      </c>
      <c r="AG657">
        <v>0</v>
      </c>
      <c r="AH657" t="s">
        <v>1213</v>
      </c>
      <c r="AI657" t="s">
        <v>1722</v>
      </c>
    </row>
    <row r="658" spans="1:35" hidden="1" x14ac:dyDescent="0.25">
      <c r="A658">
        <v>21786</v>
      </c>
      <c r="B658" t="s">
        <v>3555</v>
      </c>
      <c r="C658" t="s">
        <v>1724</v>
      </c>
      <c r="D658">
        <v>2012</v>
      </c>
      <c r="E658" t="s">
        <v>1128</v>
      </c>
      <c r="F658" s="8">
        <v>42180</v>
      </c>
      <c r="G658" s="1">
        <v>0.33333333333333331</v>
      </c>
      <c r="H658">
        <v>624091</v>
      </c>
      <c r="I658" s="8">
        <v>42180</v>
      </c>
      <c r="J658" s="1">
        <v>0.45833333333333331</v>
      </c>
      <c r="K658">
        <v>624091</v>
      </c>
      <c r="L658">
        <v>1</v>
      </c>
      <c r="M658" t="s">
        <v>3556</v>
      </c>
      <c r="O658" t="s">
        <v>15</v>
      </c>
      <c r="P658" t="s">
        <v>1883</v>
      </c>
      <c r="Q658">
        <v>30612310900</v>
      </c>
      <c r="R658" t="s">
        <v>1884</v>
      </c>
      <c r="S658" t="s">
        <v>1465</v>
      </c>
      <c r="T658" t="s">
        <v>3554</v>
      </c>
      <c r="U658">
        <v>3364</v>
      </c>
      <c r="V658" t="s">
        <v>6</v>
      </c>
      <c r="W658" t="s">
        <v>7</v>
      </c>
      <c r="X658">
        <v>3755</v>
      </c>
      <c r="Y658">
        <v>470179</v>
      </c>
      <c r="Z658" t="s">
        <v>1885</v>
      </c>
      <c r="AA658">
        <v>9</v>
      </c>
      <c r="AB658">
        <v>42727</v>
      </c>
      <c r="AC658">
        <v>213635</v>
      </c>
      <c r="AD658">
        <v>0</v>
      </c>
      <c r="AE658">
        <v>500</v>
      </c>
      <c r="AF658">
        <v>0</v>
      </c>
      <c r="AG658">
        <v>0</v>
      </c>
      <c r="AH658" t="s">
        <v>1213</v>
      </c>
      <c r="AI658" t="s">
        <v>101</v>
      </c>
    </row>
    <row r="659" spans="1:35" hidden="1" x14ac:dyDescent="0.25">
      <c r="A659">
        <v>21492</v>
      </c>
      <c r="B659" t="s">
        <v>2482</v>
      </c>
      <c r="C659" t="s">
        <v>1731</v>
      </c>
      <c r="D659">
        <v>2013</v>
      </c>
      <c r="E659" t="s">
        <v>1128</v>
      </c>
      <c r="F659" s="8">
        <v>42138</v>
      </c>
      <c r="G659" s="1">
        <v>0.33333333333333331</v>
      </c>
      <c r="H659">
        <v>159988</v>
      </c>
      <c r="I659" s="8">
        <v>42138</v>
      </c>
      <c r="J659" s="1">
        <v>0.5</v>
      </c>
      <c r="K659">
        <v>159988</v>
      </c>
      <c r="L659">
        <v>1</v>
      </c>
      <c r="M659" t="s">
        <v>2483</v>
      </c>
      <c r="O659" t="s">
        <v>15</v>
      </c>
      <c r="P659" t="s">
        <v>2484</v>
      </c>
      <c r="Q659">
        <v>20115098145</v>
      </c>
      <c r="R659" t="s">
        <v>2485</v>
      </c>
      <c r="S659" t="s">
        <v>1465</v>
      </c>
      <c r="T659" t="s">
        <v>3554</v>
      </c>
      <c r="U659">
        <v>3364</v>
      </c>
      <c r="V659" t="s">
        <v>6</v>
      </c>
      <c r="W659" t="s">
        <v>7</v>
      </c>
      <c r="X659">
        <v>3755</v>
      </c>
      <c r="Y659">
        <v>498143</v>
      </c>
      <c r="AA659">
        <v>9</v>
      </c>
      <c r="AB659">
        <v>42727</v>
      </c>
      <c r="AC659">
        <v>192272</v>
      </c>
      <c r="AD659">
        <v>0</v>
      </c>
      <c r="AE659">
        <v>450</v>
      </c>
      <c r="AF659">
        <v>336549</v>
      </c>
      <c r="AG659">
        <v>158760</v>
      </c>
      <c r="AH659" t="s">
        <v>1213</v>
      </c>
      <c r="AI659" t="s">
        <v>101</v>
      </c>
    </row>
    <row r="660" spans="1:35" x14ac:dyDescent="0.25">
      <c r="A660">
        <v>21409</v>
      </c>
      <c r="B660" t="s">
        <v>1688</v>
      </c>
      <c r="C660" t="s">
        <v>1137</v>
      </c>
      <c r="D660">
        <v>2013</v>
      </c>
      <c r="E660" t="s">
        <v>1128</v>
      </c>
      <c r="F660" s="8">
        <v>42123</v>
      </c>
      <c r="G660" s="1">
        <v>0.58333333333333337</v>
      </c>
      <c r="H660">
        <v>41924</v>
      </c>
      <c r="I660" s="8">
        <v>42123</v>
      </c>
      <c r="J660" s="1">
        <v>0.64583333333333337</v>
      </c>
      <c r="K660">
        <v>41924</v>
      </c>
      <c r="L660">
        <v>1</v>
      </c>
      <c r="M660" t="s">
        <v>275</v>
      </c>
      <c r="O660" t="s">
        <v>15</v>
      </c>
      <c r="P660" t="s">
        <v>276</v>
      </c>
      <c r="Q660">
        <v>20128483277</v>
      </c>
      <c r="R660" t="s">
        <v>1689</v>
      </c>
      <c r="S660" t="s">
        <v>1474</v>
      </c>
      <c r="T660" t="s">
        <v>3552</v>
      </c>
      <c r="U660">
        <v>3364</v>
      </c>
      <c r="V660" t="s">
        <v>6</v>
      </c>
      <c r="W660" t="s">
        <v>7</v>
      </c>
      <c r="X660">
        <v>3755</v>
      </c>
      <c r="Y660">
        <v>15683547</v>
      </c>
      <c r="AA660">
        <v>9</v>
      </c>
      <c r="AB660">
        <v>42727</v>
      </c>
      <c r="AC660">
        <v>29909</v>
      </c>
      <c r="AD660">
        <v>0</v>
      </c>
      <c r="AE660">
        <v>70</v>
      </c>
      <c r="AF660">
        <v>372667</v>
      </c>
      <c r="AG660">
        <v>0</v>
      </c>
      <c r="AH660" t="s">
        <v>1213</v>
      </c>
      <c r="AI660" t="s">
        <v>10</v>
      </c>
    </row>
    <row r="661" spans="1:35" hidden="1" x14ac:dyDescent="0.25">
      <c r="A661">
        <v>21205</v>
      </c>
      <c r="B661" t="s">
        <v>2182</v>
      </c>
      <c r="C661" t="s">
        <v>1805</v>
      </c>
      <c r="D661">
        <v>2014</v>
      </c>
      <c r="E661" t="s">
        <v>1128</v>
      </c>
      <c r="F661" s="8">
        <v>42094</v>
      </c>
      <c r="G661" s="1">
        <v>0.35416666666666669</v>
      </c>
      <c r="H661">
        <v>65091</v>
      </c>
      <c r="I661" s="8">
        <v>42094</v>
      </c>
      <c r="J661" s="1">
        <v>0.5</v>
      </c>
      <c r="K661">
        <v>65091</v>
      </c>
      <c r="L661">
        <v>1</v>
      </c>
      <c r="M661" t="s">
        <v>2701</v>
      </c>
      <c r="O661" t="s">
        <v>15</v>
      </c>
      <c r="P661" t="s">
        <v>1883</v>
      </c>
      <c r="Q661">
        <v>30612310900</v>
      </c>
      <c r="R661" t="s">
        <v>1884</v>
      </c>
      <c r="S661" t="s">
        <v>1465</v>
      </c>
      <c r="T661" t="s">
        <v>3554</v>
      </c>
      <c r="U661">
        <v>3364</v>
      </c>
      <c r="V661" t="s">
        <v>6</v>
      </c>
      <c r="W661" t="s">
        <v>7</v>
      </c>
      <c r="X661">
        <v>3755</v>
      </c>
      <c r="Y661">
        <v>470179</v>
      </c>
      <c r="Z661" t="s">
        <v>1885</v>
      </c>
      <c r="AA661">
        <v>9</v>
      </c>
      <c r="AB661">
        <v>42727</v>
      </c>
      <c r="AC661">
        <v>136726</v>
      </c>
      <c r="AD661">
        <v>0</v>
      </c>
      <c r="AE661">
        <v>320</v>
      </c>
      <c r="AF661">
        <v>343265</v>
      </c>
      <c r="AG661">
        <v>200628</v>
      </c>
      <c r="AH661" t="s">
        <v>1213</v>
      </c>
      <c r="AI661" t="s">
        <v>101</v>
      </c>
    </row>
    <row r="662" spans="1:35" x14ac:dyDescent="0.25">
      <c r="A662">
        <v>21515</v>
      </c>
      <c r="B662" t="s">
        <v>1468</v>
      </c>
      <c r="C662" t="s">
        <v>1140</v>
      </c>
      <c r="D662">
        <v>2008</v>
      </c>
      <c r="E662" t="s">
        <v>1128</v>
      </c>
      <c r="F662" s="8">
        <v>42143</v>
      </c>
      <c r="G662" s="1">
        <v>0.52361111111111114</v>
      </c>
      <c r="H662">
        <v>182502</v>
      </c>
      <c r="I662" s="8">
        <v>42143</v>
      </c>
      <c r="J662" s="1">
        <v>0.7319444444444444</v>
      </c>
      <c r="K662">
        <v>182502</v>
      </c>
      <c r="L662">
        <v>1</v>
      </c>
      <c r="M662" t="s">
        <v>555</v>
      </c>
      <c r="O662" t="s">
        <v>15</v>
      </c>
      <c r="P662" t="s">
        <v>200</v>
      </c>
      <c r="Q662">
        <v>30708383712</v>
      </c>
      <c r="R662" t="s">
        <v>201</v>
      </c>
      <c r="S662" t="s">
        <v>1465</v>
      </c>
      <c r="T662" t="s">
        <v>3554</v>
      </c>
      <c r="U662">
        <v>3364</v>
      </c>
      <c r="V662" t="s">
        <v>6</v>
      </c>
      <c r="W662" t="s">
        <v>7</v>
      </c>
      <c r="X662">
        <v>3755</v>
      </c>
      <c r="Y662">
        <v>470179470</v>
      </c>
      <c r="AA662">
        <v>9</v>
      </c>
      <c r="AB662">
        <v>48471</v>
      </c>
      <c r="AC662">
        <v>208425</v>
      </c>
      <c r="AD662">
        <v>0</v>
      </c>
      <c r="AE662">
        <v>430</v>
      </c>
      <c r="AF662">
        <v>1409005</v>
      </c>
      <c r="AG662">
        <v>0</v>
      </c>
      <c r="AH662" t="s">
        <v>1213</v>
      </c>
      <c r="AI662" t="s">
        <v>10</v>
      </c>
    </row>
    <row r="663" spans="1:35" x14ac:dyDescent="0.25">
      <c r="A663">
        <v>21253</v>
      </c>
      <c r="B663" t="s">
        <v>1613</v>
      </c>
      <c r="C663" t="s">
        <v>1159</v>
      </c>
      <c r="D663">
        <v>2011</v>
      </c>
      <c r="E663" t="s">
        <v>1128</v>
      </c>
      <c r="F663" s="8">
        <v>42102</v>
      </c>
      <c r="G663" s="1">
        <v>0.4375</v>
      </c>
      <c r="H663">
        <v>33124</v>
      </c>
      <c r="I663" s="8">
        <v>42102</v>
      </c>
      <c r="J663" s="1">
        <v>0.54166666666666663</v>
      </c>
      <c r="K663">
        <v>33124</v>
      </c>
      <c r="L663">
        <v>1</v>
      </c>
      <c r="M663" t="s">
        <v>165</v>
      </c>
      <c r="O663" t="s">
        <v>2</v>
      </c>
      <c r="P663" t="s">
        <v>871</v>
      </c>
      <c r="Q663">
        <v>10955315</v>
      </c>
      <c r="R663" t="s">
        <v>872</v>
      </c>
      <c r="S663" t="s">
        <v>1474</v>
      </c>
      <c r="T663" t="s">
        <v>3552</v>
      </c>
      <c r="U663">
        <v>3364</v>
      </c>
      <c r="V663" t="s">
        <v>6</v>
      </c>
      <c r="W663" t="s">
        <v>7</v>
      </c>
      <c r="X663">
        <v>3755</v>
      </c>
      <c r="Y663">
        <v>15696016</v>
      </c>
      <c r="AA663">
        <v>9</v>
      </c>
      <c r="AB663">
        <v>42727</v>
      </c>
      <c r="AC663">
        <v>76909</v>
      </c>
      <c r="AD663">
        <v>0</v>
      </c>
      <c r="AE663">
        <v>180</v>
      </c>
      <c r="AF663">
        <v>242122</v>
      </c>
      <c r="AG663">
        <v>0</v>
      </c>
      <c r="AH663" t="s">
        <v>1213</v>
      </c>
      <c r="AI663" t="s">
        <v>10</v>
      </c>
    </row>
    <row r="664" spans="1:35" x14ac:dyDescent="0.25">
      <c r="A664">
        <v>21354</v>
      </c>
      <c r="B664" t="s">
        <v>1677</v>
      </c>
      <c r="C664" t="s">
        <v>1175</v>
      </c>
      <c r="D664">
        <v>2012</v>
      </c>
      <c r="E664" t="s">
        <v>1128</v>
      </c>
      <c r="F664" s="8">
        <v>42117</v>
      </c>
      <c r="G664" s="1">
        <v>0.34375</v>
      </c>
      <c r="H664">
        <v>70403</v>
      </c>
      <c r="I664" s="8">
        <v>42117</v>
      </c>
      <c r="J664" s="1">
        <v>0.75</v>
      </c>
      <c r="K664">
        <v>70403</v>
      </c>
      <c r="L664">
        <v>1</v>
      </c>
      <c r="M664" t="s">
        <v>956</v>
      </c>
      <c r="O664" t="s">
        <v>15</v>
      </c>
      <c r="P664" t="s">
        <v>953</v>
      </c>
      <c r="Q664">
        <v>30712127240</v>
      </c>
      <c r="R664" t="s">
        <v>954</v>
      </c>
      <c r="S664" t="s">
        <v>1465</v>
      </c>
      <c r="T664" t="s">
        <v>3554</v>
      </c>
      <c r="U664">
        <v>3364</v>
      </c>
      <c r="V664" t="s">
        <v>6</v>
      </c>
      <c r="W664" t="s">
        <v>7</v>
      </c>
      <c r="X664">
        <v>3755</v>
      </c>
      <c r="Y664">
        <v>460152</v>
      </c>
      <c r="AA664">
        <v>9</v>
      </c>
      <c r="AB664">
        <v>42727</v>
      </c>
      <c r="AC664">
        <v>153817</v>
      </c>
      <c r="AD664">
        <v>58516</v>
      </c>
      <c r="AE664">
        <v>360</v>
      </c>
      <c r="AF664">
        <v>814220</v>
      </c>
      <c r="AG664">
        <v>0</v>
      </c>
      <c r="AH664" t="s">
        <v>1213</v>
      </c>
      <c r="AI664" t="s">
        <v>10</v>
      </c>
    </row>
    <row r="665" spans="1:35" hidden="1" x14ac:dyDescent="0.25">
      <c r="A665">
        <v>21539</v>
      </c>
      <c r="B665" t="s">
        <v>2442</v>
      </c>
      <c r="C665" t="s">
        <v>1831</v>
      </c>
      <c r="D665">
        <v>2015</v>
      </c>
      <c r="E665" t="s">
        <v>1128</v>
      </c>
      <c r="F665" s="8">
        <v>42146</v>
      </c>
      <c r="G665" s="1">
        <v>0.33333333333333331</v>
      </c>
      <c r="H665">
        <v>15979</v>
      </c>
      <c r="I665" s="8">
        <v>42146</v>
      </c>
      <c r="J665" s="1">
        <v>0.54166666666666663</v>
      </c>
      <c r="K665">
        <v>15979</v>
      </c>
      <c r="L665">
        <v>1</v>
      </c>
      <c r="M665" t="s">
        <v>2443</v>
      </c>
      <c r="O665" t="s">
        <v>15</v>
      </c>
      <c r="P665" t="s">
        <v>2444</v>
      </c>
      <c r="Q665">
        <v>23259513529</v>
      </c>
      <c r="R665" t="s">
        <v>2445</v>
      </c>
      <c r="S665" t="s">
        <v>1465</v>
      </c>
      <c r="T665" t="s">
        <v>3554</v>
      </c>
      <c r="U665">
        <v>3364</v>
      </c>
      <c r="V665" t="s">
        <v>6</v>
      </c>
      <c r="W665" t="s">
        <v>7</v>
      </c>
      <c r="X665">
        <v>3755</v>
      </c>
      <c r="Y665">
        <v>15528298</v>
      </c>
      <c r="Z665" t="s">
        <v>2446</v>
      </c>
      <c r="AA665">
        <v>9</v>
      </c>
      <c r="AB665">
        <v>42727</v>
      </c>
      <c r="AC665">
        <v>115363</v>
      </c>
      <c r="AD665">
        <v>0</v>
      </c>
      <c r="AE665">
        <v>270</v>
      </c>
      <c r="AF665">
        <v>386806</v>
      </c>
      <c r="AG665">
        <v>0</v>
      </c>
      <c r="AH665" t="s">
        <v>1213</v>
      </c>
      <c r="AI665" t="s">
        <v>1722</v>
      </c>
    </row>
    <row r="666" spans="1:35" hidden="1" x14ac:dyDescent="0.25">
      <c r="A666">
        <v>21402</v>
      </c>
      <c r="B666" t="s">
        <v>3557</v>
      </c>
      <c r="C666" t="s">
        <v>1805</v>
      </c>
      <c r="D666">
        <v>2010</v>
      </c>
      <c r="E666" t="s">
        <v>1128</v>
      </c>
      <c r="F666" s="8">
        <v>42123</v>
      </c>
      <c r="G666" s="1">
        <v>0.33333333333333331</v>
      </c>
      <c r="H666">
        <v>645629</v>
      </c>
      <c r="I666" s="8">
        <v>42123</v>
      </c>
      <c r="J666" s="1">
        <v>0.70833333333333337</v>
      </c>
      <c r="K666">
        <v>645629</v>
      </c>
      <c r="L666">
        <v>1</v>
      </c>
      <c r="M666" t="s">
        <v>3558</v>
      </c>
      <c r="O666" t="s">
        <v>15</v>
      </c>
      <c r="P666" t="s">
        <v>1883</v>
      </c>
      <c r="Q666">
        <v>30612310900</v>
      </c>
      <c r="R666" t="s">
        <v>1884</v>
      </c>
      <c r="S666" t="s">
        <v>1465</v>
      </c>
      <c r="T666" t="s">
        <v>3554</v>
      </c>
      <c r="U666">
        <v>3364</v>
      </c>
      <c r="V666" t="s">
        <v>6</v>
      </c>
      <c r="W666" t="s">
        <v>7</v>
      </c>
      <c r="X666">
        <v>3755</v>
      </c>
      <c r="Y666">
        <v>470179</v>
      </c>
      <c r="Z666" t="s">
        <v>1885</v>
      </c>
      <c r="AA666">
        <v>9</v>
      </c>
      <c r="AB666">
        <v>42727</v>
      </c>
      <c r="AC666">
        <v>106818</v>
      </c>
      <c r="AD666">
        <v>0</v>
      </c>
      <c r="AE666">
        <v>250</v>
      </c>
      <c r="AF666">
        <v>0</v>
      </c>
      <c r="AG666">
        <v>0</v>
      </c>
      <c r="AH666" t="s">
        <v>1213</v>
      </c>
      <c r="AI666" t="s">
        <v>101</v>
      </c>
    </row>
    <row r="667" spans="1:35" x14ac:dyDescent="0.25">
      <c r="A667">
        <v>21768</v>
      </c>
      <c r="B667" t="s">
        <v>1472</v>
      </c>
      <c r="C667" t="s">
        <v>1142</v>
      </c>
      <c r="D667">
        <v>2011</v>
      </c>
      <c r="E667" t="s">
        <v>1128</v>
      </c>
      <c r="F667" s="8">
        <v>42179</v>
      </c>
      <c r="G667" s="1">
        <v>0.58333333333333337</v>
      </c>
      <c r="H667">
        <v>140213</v>
      </c>
      <c r="I667" s="8">
        <v>42179</v>
      </c>
      <c r="J667" s="1">
        <v>0.75</v>
      </c>
      <c r="K667">
        <v>140213</v>
      </c>
      <c r="L667">
        <v>1</v>
      </c>
      <c r="M667" t="s">
        <v>21</v>
      </c>
      <c r="O667" t="s">
        <v>15</v>
      </c>
      <c r="P667" t="s">
        <v>559</v>
      </c>
      <c r="Q667">
        <v>20204959774</v>
      </c>
      <c r="R667" t="s">
        <v>560</v>
      </c>
      <c r="S667" t="s">
        <v>1465</v>
      </c>
      <c r="T667" t="s">
        <v>3554</v>
      </c>
      <c r="U667">
        <v>3364</v>
      </c>
      <c r="V667" t="s">
        <v>6</v>
      </c>
      <c r="W667" t="s">
        <v>7</v>
      </c>
      <c r="X667">
        <v>3755</v>
      </c>
      <c r="Y667">
        <v>154709564</v>
      </c>
      <c r="AA667">
        <v>9</v>
      </c>
      <c r="AB667">
        <v>48471</v>
      </c>
      <c r="AC667">
        <v>126025</v>
      </c>
      <c r="AD667">
        <v>0</v>
      </c>
      <c r="AE667">
        <v>260</v>
      </c>
      <c r="AF667">
        <v>843643</v>
      </c>
      <c r="AG667">
        <v>0</v>
      </c>
      <c r="AH667" t="s">
        <v>1213</v>
      </c>
      <c r="AI667" t="s">
        <v>10</v>
      </c>
    </row>
    <row r="668" spans="1:35" hidden="1" x14ac:dyDescent="0.25">
      <c r="A668">
        <v>21223</v>
      </c>
      <c r="B668" t="s">
        <v>2209</v>
      </c>
      <c r="C668" t="s">
        <v>1859</v>
      </c>
      <c r="D668">
        <v>2013</v>
      </c>
      <c r="E668" t="s">
        <v>1128</v>
      </c>
      <c r="F668" s="8">
        <v>42100</v>
      </c>
      <c r="G668" s="1">
        <v>0.33333333333333331</v>
      </c>
      <c r="H668">
        <v>51515</v>
      </c>
      <c r="I668" s="8">
        <v>42100</v>
      </c>
      <c r="J668" s="1">
        <v>0.35486111111111113</v>
      </c>
      <c r="K668">
        <v>51515</v>
      </c>
      <c r="L668">
        <v>1</v>
      </c>
      <c r="M668" t="s">
        <v>2685</v>
      </c>
      <c r="O668" t="s">
        <v>15</v>
      </c>
      <c r="P668" t="s">
        <v>1828</v>
      </c>
      <c r="Q668">
        <v>30583112797</v>
      </c>
      <c r="R668" t="s">
        <v>1829</v>
      </c>
      <c r="S668" t="s">
        <v>1465</v>
      </c>
      <c r="T668" t="s">
        <v>3554</v>
      </c>
      <c r="U668">
        <v>3364</v>
      </c>
      <c r="V668" t="s">
        <v>6</v>
      </c>
      <c r="W668" t="s">
        <v>7</v>
      </c>
      <c r="X668">
        <v>376</v>
      </c>
      <c r="Y668">
        <v>4481203</v>
      </c>
      <c r="AA668">
        <v>9</v>
      </c>
      <c r="AB668">
        <v>42727</v>
      </c>
      <c r="AC668">
        <v>115363</v>
      </c>
      <c r="AD668">
        <v>0</v>
      </c>
      <c r="AE668">
        <v>270</v>
      </c>
      <c r="AF668">
        <v>155449</v>
      </c>
      <c r="AG668">
        <v>108252</v>
      </c>
      <c r="AH668" t="s">
        <v>1213</v>
      </c>
      <c r="AI668" t="s">
        <v>101</v>
      </c>
    </row>
    <row r="669" spans="1:35" hidden="1" x14ac:dyDescent="0.25">
      <c r="A669">
        <v>21365</v>
      </c>
      <c r="B669" t="s">
        <v>1944</v>
      </c>
      <c r="C669" t="s">
        <v>1945</v>
      </c>
      <c r="D669">
        <v>2014</v>
      </c>
      <c r="E669" t="s">
        <v>1128</v>
      </c>
      <c r="F669" s="8">
        <v>42118</v>
      </c>
      <c r="G669" s="1">
        <v>0.33333333333333331</v>
      </c>
      <c r="H669">
        <v>88691</v>
      </c>
      <c r="I669" s="8">
        <v>42118</v>
      </c>
      <c r="J669" s="1">
        <v>0.54166666666666663</v>
      </c>
      <c r="K669">
        <v>88691</v>
      </c>
      <c r="L669">
        <v>1</v>
      </c>
      <c r="M669" t="s">
        <v>2549</v>
      </c>
      <c r="O669" t="s">
        <v>15</v>
      </c>
      <c r="P669" t="s">
        <v>1947</v>
      </c>
      <c r="Q669">
        <v>30711142688</v>
      </c>
      <c r="R669" t="s">
        <v>1948</v>
      </c>
      <c r="S669" t="s">
        <v>3559</v>
      </c>
      <c r="T669" t="s">
        <v>3560</v>
      </c>
      <c r="U669">
        <v>3364</v>
      </c>
      <c r="V669" t="s">
        <v>6</v>
      </c>
      <c r="W669" t="s">
        <v>7</v>
      </c>
      <c r="X669">
        <v>3755</v>
      </c>
      <c r="Y669">
        <v>496258</v>
      </c>
      <c r="Z669" t="s">
        <v>1455</v>
      </c>
      <c r="AA669">
        <v>9</v>
      </c>
      <c r="AB669">
        <v>42727</v>
      </c>
      <c r="AC669">
        <v>89727</v>
      </c>
      <c r="AD669">
        <v>0</v>
      </c>
      <c r="AE669">
        <v>210</v>
      </c>
      <c r="AF669">
        <v>134034</v>
      </c>
      <c r="AG669">
        <v>424368</v>
      </c>
      <c r="AH669" t="s">
        <v>1213</v>
      </c>
      <c r="AI669" t="s">
        <v>101</v>
      </c>
    </row>
    <row r="670" spans="1:35" hidden="1" x14ac:dyDescent="0.25">
      <c r="A670">
        <v>21805</v>
      </c>
      <c r="B670" t="s">
        <v>2209</v>
      </c>
      <c r="C670" t="s">
        <v>1859</v>
      </c>
      <c r="D670">
        <v>2013</v>
      </c>
      <c r="E670" t="s">
        <v>1128</v>
      </c>
      <c r="F670" s="8">
        <v>42184</v>
      </c>
      <c r="G670" s="1">
        <v>0.41666666666666669</v>
      </c>
      <c r="H670">
        <v>51515</v>
      </c>
      <c r="I670" s="8">
        <v>42184</v>
      </c>
      <c r="J670" s="1">
        <v>0.66666666666666663</v>
      </c>
      <c r="K670">
        <v>51515</v>
      </c>
      <c r="L670">
        <v>1</v>
      </c>
      <c r="M670" t="s">
        <v>2210</v>
      </c>
      <c r="O670" t="s">
        <v>15</v>
      </c>
      <c r="P670" t="s">
        <v>1828</v>
      </c>
      <c r="Q670">
        <v>30583112797</v>
      </c>
      <c r="R670" t="s">
        <v>1829</v>
      </c>
      <c r="S670" t="s">
        <v>1465</v>
      </c>
      <c r="T670" t="s">
        <v>3554</v>
      </c>
      <c r="U670">
        <v>3364</v>
      </c>
      <c r="V670" t="s">
        <v>6</v>
      </c>
      <c r="W670" t="s">
        <v>7</v>
      </c>
      <c r="X670">
        <v>376</v>
      </c>
      <c r="Y670">
        <v>4481203</v>
      </c>
      <c r="AA670">
        <v>9</v>
      </c>
      <c r="AB670">
        <v>42727</v>
      </c>
      <c r="AC670">
        <v>132454</v>
      </c>
      <c r="AD670">
        <v>0</v>
      </c>
      <c r="AE670">
        <v>310</v>
      </c>
      <c r="AF670">
        <v>0</v>
      </c>
      <c r="AG670">
        <v>0</v>
      </c>
      <c r="AH670" t="s">
        <v>1213</v>
      </c>
      <c r="AI670" t="s">
        <v>101</v>
      </c>
    </row>
    <row r="671" spans="1:35" hidden="1" x14ac:dyDescent="0.25">
      <c r="A671">
        <v>21414</v>
      </c>
      <c r="B671" t="s">
        <v>2533</v>
      </c>
      <c r="C671">
        <v>1720</v>
      </c>
      <c r="D671">
        <v>2013</v>
      </c>
      <c r="E671" t="s">
        <v>1128</v>
      </c>
      <c r="F671" s="8">
        <v>42124</v>
      </c>
      <c r="G671" s="1">
        <v>0.33333333333333331</v>
      </c>
      <c r="H671">
        <v>38090</v>
      </c>
      <c r="I671" s="8">
        <v>42124</v>
      </c>
      <c r="J671" s="1">
        <v>0.41666666666666669</v>
      </c>
      <c r="K671">
        <v>38090</v>
      </c>
      <c r="L671">
        <v>1</v>
      </c>
      <c r="M671" t="s">
        <v>113</v>
      </c>
      <c r="O671" t="s">
        <v>15</v>
      </c>
      <c r="P671" t="s">
        <v>2484</v>
      </c>
      <c r="Q671">
        <v>20115098145</v>
      </c>
      <c r="R671" t="s">
        <v>2485</v>
      </c>
      <c r="S671" t="s">
        <v>1465</v>
      </c>
      <c r="T671" t="s">
        <v>3554</v>
      </c>
      <c r="U671">
        <v>3364</v>
      </c>
      <c r="V671" t="s">
        <v>6</v>
      </c>
      <c r="W671" t="s">
        <v>7</v>
      </c>
      <c r="X671">
        <v>3755</v>
      </c>
      <c r="Y671">
        <v>498143</v>
      </c>
      <c r="AA671">
        <v>9</v>
      </c>
      <c r="AB671">
        <v>42727</v>
      </c>
      <c r="AC671">
        <v>85454</v>
      </c>
      <c r="AD671">
        <v>0</v>
      </c>
      <c r="AE671">
        <v>200</v>
      </c>
      <c r="AF671">
        <v>1622658</v>
      </c>
      <c r="AG671">
        <v>0</v>
      </c>
      <c r="AH671" t="s">
        <v>1213</v>
      </c>
      <c r="AI671" t="s">
        <v>101</v>
      </c>
    </row>
    <row r="672" spans="1:35" hidden="1" x14ac:dyDescent="0.25">
      <c r="A672">
        <v>21813</v>
      </c>
      <c r="B672" t="s">
        <v>2482</v>
      </c>
      <c r="C672" t="s">
        <v>1731</v>
      </c>
      <c r="D672">
        <v>2013</v>
      </c>
      <c r="E672" t="s">
        <v>1128</v>
      </c>
      <c r="F672" s="8">
        <v>42185</v>
      </c>
      <c r="G672" s="1">
        <v>0.33333333333333331</v>
      </c>
      <c r="H672">
        <v>159988</v>
      </c>
      <c r="I672" s="8">
        <v>42185</v>
      </c>
      <c r="J672" s="1">
        <v>0</v>
      </c>
      <c r="K672">
        <v>159988</v>
      </c>
      <c r="L672">
        <v>1</v>
      </c>
      <c r="M672" t="s">
        <v>3561</v>
      </c>
      <c r="O672" t="s">
        <v>15</v>
      </c>
      <c r="P672" t="s">
        <v>2484</v>
      </c>
      <c r="Q672">
        <v>20115098145</v>
      </c>
      <c r="R672" t="s">
        <v>2485</v>
      </c>
      <c r="S672" t="s">
        <v>1465</v>
      </c>
      <c r="T672" t="s">
        <v>3554</v>
      </c>
      <c r="U672">
        <v>3364</v>
      </c>
      <c r="V672" t="s">
        <v>6</v>
      </c>
      <c r="W672" t="s">
        <v>7</v>
      </c>
      <c r="X672">
        <v>3755</v>
      </c>
      <c r="Y672">
        <v>498143</v>
      </c>
      <c r="AA672">
        <v>9</v>
      </c>
      <c r="AB672">
        <v>42727</v>
      </c>
      <c r="AC672">
        <v>85454</v>
      </c>
      <c r="AD672">
        <v>0</v>
      </c>
      <c r="AE672">
        <v>200</v>
      </c>
      <c r="AF672">
        <v>0</v>
      </c>
      <c r="AG672">
        <v>0</v>
      </c>
      <c r="AH672" t="s">
        <v>1213</v>
      </c>
      <c r="AI672" t="s">
        <v>101</v>
      </c>
    </row>
    <row r="673" spans="1:35" hidden="1" x14ac:dyDescent="0.25">
      <c r="A673">
        <v>21249</v>
      </c>
      <c r="B673" t="s">
        <v>2302</v>
      </c>
      <c r="C673" t="s">
        <v>1805</v>
      </c>
      <c r="D673">
        <v>2014</v>
      </c>
      <c r="E673" t="s">
        <v>1128</v>
      </c>
      <c r="F673" s="8">
        <v>42102</v>
      </c>
      <c r="G673" s="1">
        <v>0.33333333333333331</v>
      </c>
      <c r="H673">
        <v>88938</v>
      </c>
      <c r="I673" s="8">
        <v>42102</v>
      </c>
      <c r="J673" s="1">
        <v>0.39930555555555558</v>
      </c>
      <c r="K673">
        <v>88938</v>
      </c>
      <c r="L673">
        <v>1</v>
      </c>
      <c r="M673" t="s">
        <v>2649</v>
      </c>
      <c r="O673" t="s">
        <v>15</v>
      </c>
      <c r="P673" t="s">
        <v>1883</v>
      </c>
      <c r="Q673">
        <v>30612310900</v>
      </c>
      <c r="R673" t="s">
        <v>1884</v>
      </c>
      <c r="S673" t="s">
        <v>1465</v>
      </c>
      <c r="T673" t="s">
        <v>3554</v>
      </c>
      <c r="U673">
        <v>3364</v>
      </c>
      <c r="V673" t="s">
        <v>6</v>
      </c>
      <c r="W673" t="s">
        <v>7</v>
      </c>
      <c r="X673">
        <v>3755</v>
      </c>
      <c r="Y673">
        <v>470179</v>
      </c>
      <c r="Z673" t="s">
        <v>1885</v>
      </c>
      <c r="AA673">
        <v>9</v>
      </c>
      <c r="AB673">
        <v>42727</v>
      </c>
      <c r="AC673">
        <v>123908</v>
      </c>
      <c r="AD673">
        <v>0</v>
      </c>
      <c r="AE673">
        <v>290</v>
      </c>
      <c r="AF673">
        <v>284985</v>
      </c>
      <c r="AG673">
        <v>119070</v>
      </c>
      <c r="AH673" t="s">
        <v>1213</v>
      </c>
      <c r="AI673" t="s">
        <v>101</v>
      </c>
    </row>
    <row r="674" spans="1:35" hidden="1" x14ac:dyDescent="0.25">
      <c r="A674">
        <v>21845</v>
      </c>
      <c r="B674" t="s">
        <v>3562</v>
      </c>
      <c r="C674" t="s">
        <v>1731</v>
      </c>
      <c r="D674">
        <v>2011</v>
      </c>
      <c r="E674" t="s">
        <v>1128</v>
      </c>
      <c r="F674" s="8">
        <v>42188</v>
      </c>
      <c r="G674" s="1">
        <v>0.40625</v>
      </c>
      <c r="H674">
        <v>442697</v>
      </c>
      <c r="I674" s="8">
        <v>42188</v>
      </c>
      <c r="J674" s="1">
        <v>0.66666666666666663</v>
      </c>
      <c r="K674">
        <v>442697</v>
      </c>
      <c r="L674">
        <v>1</v>
      </c>
      <c r="M674" t="s">
        <v>3563</v>
      </c>
      <c r="O674" t="s">
        <v>15</v>
      </c>
      <c r="P674" t="s">
        <v>1883</v>
      </c>
      <c r="Q674">
        <v>30612310900</v>
      </c>
      <c r="R674" t="s">
        <v>1884</v>
      </c>
      <c r="S674" t="s">
        <v>1465</v>
      </c>
      <c r="T674" t="s">
        <v>3554</v>
      </c>
      <c r="U674">
        <v>3364</v>
      </c>
      <c r="V674" t="s">
        <v>6</v>
      </c>
      <c r="W674" t="s">
        <v>7</v>
      </c>
      <c r="X674">
        <v>3755</v>
      </c>
      <c r="Y674">
        <v>470179</v>
      </c>
      <c r="Z674" t="s">
        <v>1885</v>
      </c>
      <c r="AA674">
        <v>9</v>
      </c>
      <c r="AB674">
        <v>42727</v>
      </c>
      <c r="AC674">
        <v>183726</v>
      </c>
      <c r="AD674">
        <v>0</v>
      </c>
      <c r="AE674">
        <v>430</v>
      </c>
      <c r="AF674">
        <v>0</v>
      </c>
      <c r="AG674">
        <v>0</v>
      </c>
      <c r="AH674" t="s">
        <v>1213</v>
      </c>
      <c r="AI674" t="s">
        <v>101</v>
      </c>
    </row>
    <row r="675" spans="1:35" hidden="1" x14ac:dyDescent="0.25">
      <c r="A675">
        <v>21206</v>
      </c>
      <c r="B675" t="s">
        <v>2182</v>
      </c>
      <c r="C675" t="s">
        <v>1805</v>
      </c>
      <c r="D675">
        <v>2014</v>
      </c>
      <c r="E675" t="s">
        <v>1128</v>
      </c>
      <c r="F675" s="8">
        <v>42094</v>
      </c>
      <c r="G675" s="1">
        <v>0.35416666666666669</v>
      </c>
      <c r="H675">
        <v>65091</v>
      </c>
      <c r="I675" s="8">
        <v>42094</v>
      </c>
      <c r="J675" s="1">
        <v>0.5</v>
      </c>
      <c r="K675">
        <v>65091</v>
      </c>
      <c r="L675">
        <v>1</v>
      </c>
      <c r="M675" t="s">
        <v>2701</v>
      </c>
      <c r="O675" t="s">
        <v>15</v>
      </c>
      <c r="P675" t="s">
        <v>1883</v>
      </c>
      <c r="Q675">
        <v>30612310900</v>
      </c>
      <c r="R675" t="s">
        <v>1884</v>
      </c>
      <c r="S675" t="s">
        <v>1465</v>
      </c>
      <c r="T675" t="s">
        <v>3554</v>
      </c>
      <c r="U675">
        <v>3364</v>
      </c>
      <c r="V675" t="s">
        <v>6</v>
      </c>
      <c r="W675" t="s">
        <v>7</v>
      </c>
      <c r="X675">
        <v>3755</v>
      </c>
      <c r="Y675">
        <v>470179</v>
      </c>
      <c r="Z675" t="s">
        <v>1885</v>
      </c>
      <c r="AA675">
        <v>9</v>
      </c>
      <c r="AB675">
        <v>42727</v>
      </c>
      <c r="AC675">
        <v>0</v>
      </c>
      <c r="AD675">
        <v>0</v>
      </c>
      <c r="AE675">
        <v>0</v>
      </c>
      <c r="AF675">
        <v>0</v>
      </c>
      <c r="AG675">
        <v>0</v>
      </c>
      <c r="AH675" t="s">
        <v>1213</v>
      </c>
      <c r="AI675" t="s">
        <v>101</v>
      </c>
    </row>
    <row r="676" spans="1:35" hidden="1" x14ac:dyDescent="0.25">
      <c r="A676">
        <v>21931</v>
      </c>
      <c r="B676" t="s">
        <v>3564</v>
      </c>
      <c r="C676" t="s">
        <v>2047</v>
      </c>
      <c r="D676">
        <v>2012</v>
      </c>
      <c r="E676" t="s">
        <v>1128</v>
      </c>
      <c r="F676" s="8">
        <v>42201</v>
      </c>
      <c r="G676" s="1">
        <v>0.41666666666666669</v>
      </c>
      <c r="H676">
        <v>265055</v>
      </c>
      <c r="I676" s="8">
        <v>42202</v>
      </c>
      <c r="J676" s="1">
        <v>0.75</v>
      </c>
      <c r="K676">
        <v>265055</v>
      </c>
      <c r="L676">
        <v>1</v>
      </c>
      <c r="M676" t="s">
        <v>3565</v>
      </c>
      <c r="O676" t="s">
        <v>2</v>
      </c>
      <c r="P676" t="s">
        <v>3003</v>
      </c>
      <c r="Q676">
        <v>33698082769</v>
      </c>
      <c r="R676" t="s">
        <v>3004</v>
      </c>
      <c r="S676" t="s">
        <v>1474</v>
      </c>
      <c r="T676" t="s">
        <v>3552</v>
      </c>
      <c r="U676">
        <v>3364</v>
      </c>
      <c r="V676" t="s">
        <v>6</v>
      </c>
      <c r="W676" t="s">
        <v>7</v>
      </c>
      <c r="X676">
        <v>3755</v>
      </c>
      <c r="Y676">
        <v>460510</v>
      </c>
      <c r="Z676" t="s">
        <v>3005</v>
      </c>
      <c r="AA676">
        <v>9</v>
      </c>
      <c r="AB676">
        <v>42727</v>
      </c>
      <c r="AC676">
        <v>1305310</v>
      </c>
      <c r="AD676">
        <v>57100</v>
      </c>
      <c r="AE676">
        <v>3055</v>
      </c>
      <c r="AF676">
        <v>16774833</v>
      </c>
      <c r="AG676">
        <v>35721</v>
      </c>
      <c r="AH676" t="s">
        <v>1213</v>
      </c>
      <c r="AI676" t="s">
        <v>1722</v>
      </c>
    </row>
    <row r="677" spans="1:35" hidden="1" x14ac:dyDescent="0.25">
      <c r="A677">
        <v>21559</v>
      </c>
      <c r="B677" t="s">
        <v>3566</v>
      </c>
      <c r="C677" t="s">
        <v>1805</v>
      </c>
      <c r="D677">
        <v>2013</v>
      </c>
      <c r="E677" t="s">
        <v>1128</v>
      </c>
      <c r="F677" s="8">
        <v>42150</v>
      </c>
      <c r="G677" s="1">
        <v>0.58333333333333337</v>
      </c>
      <c r="H677">
        <v>307983</v>
      </c>
      <c r="I677" s="8">
        <v>42151</v>
      </c>
      <c r="J677" s="1">
        <v>0.75</v>
      </c>
      <c r="K677">
        <v>307983</v>
      </c>
      <c r="L677">
        <v>1</v>
      </c>
      <c r="M677" t="s">
        <v>3567</v>
      </c>
      <c r="O677" t="s">
        <v>15</v>
      </c>
      <c r="P677" t="s">
        <v>1883</v>
      </c>
      <c r="Q677">
        <v>30612310900</v>
      </c>
      <c r="R677" t="s">
        <v>1884</v>
      </c>
      <c r="S677" t="s">
        <v>1465</v>
      </c>
      <c r="T677" t="s">
        <v>3554</v>
      </c>
      <c r="U677">
        <v>3364</v>
      </c>
      <c r="V677" t="s">
        <v>6</v>
      </c>
      <c r="W677" t="s">
        <v>7</v>
      </c>
      <c r="X677">
        <v>3755</v>
      </c>
      <c r="Y677">
        <v>470179</v>
      </c>
      <c r="Z677" t="s">
        <v>1885</v>
      </c>
      <c r="AA677">
        <v>9</v>
      </c>
      <c r="AB677">
        <v>42727</v>
      </c>
      <c r="AC677">
        <v>183726</v>
      </c>
      <c r="AD677">
        <v>0</v>
      </c>
      <c r="AE677">
        <v>430</v>
      </c>
      <c r="AF677">
        <v>11688</v>
      </c>
      <c r="AG677">
        <v>0</v>
      </c>
      <c r="AH677" t="s">
        <v>1213</v>
      </c>
      <c r="AI677" t="s">
        <v>101</v>
      </c>
    </row>
    <row r="678" spans="1:35" x14ac:dyDescent="0.25">
      <c r="A678">
        <v>21542</v>
      </c>
      <c r="B678" t="s">
        <v>1586</v>
      </c>
      <c r="C678" t="s">
        <v>1161</v>
      </c>
      <c r="D678">
        <v>2013</v>
      </c>
      <c r="E678" t="s">
        <v>1128</v>
      </c>
      <c r="F678" s="8">
        <v>42146</v>
      </c>
      <c r="G678" s="1">
        <v>0.42083333333333334</v>
      </c>
      <c r="H678">
        <v>24468</v>
      </c>
      <c r="I678" s="8">
        <v>42146</v>
      </c>
      <c r="J678" s="1">
        <v>0.5</v>
      </c>
      <c r="K678">
        <v>24468</v>
      </c>
      <c r="L678">
        <v>1</v>
      </c>
      <c r="M678" t="s">
        <v>21</v>
      </c>
      <c r="O678" t="s">
        <v>15</v>
      </c>
      <c r="P678" t="s">
        <v>200</v>
      </c>
      <c r="Q678">
        <v>30708383712</v>
      </c>
      <c r="R678" t="s">
        <v>201</v>
      </c>
      <c r="S678" t="s">
        <v>1465</v>
      </c>
      <c r="T678" t="s">
        <v>3554</v>
      </c>
      <c r="U678">
        <v>3364</v>
      </c>
      <c r="V678" t="s">
        <v>6</v>
      </c>
      <c r="W678" t="s">
        <v>7</v>
      </c>
      <c r="X678">
        <v>3755</v>
      </c>
      <c r="Y678">
        <v>470179470</v>
      </c>
      <c r="AA678">
        <v>9</v>
      </c>
      <c r="AB678">
        <v>48471</v>
      </c>
      <c r="AC678">
        <v>92095</v>
      </c>
      <c r="AD678">
        <v>0</v>
      </c>
      <c r="AE678">
        <v>190</v>
      </c>
      <c r="AF678">
        <v>388953</v>
      </c>
      <c r="AG678">
        <v>0</v>
      </c>
      <c r="AH678" t="s">
        <v>1213</v>
      </c>
      <c r="AI678" t="s">
        <v>10</v>
      </c>
    </row>
    <row r="679" spans="1:35" hidden="1" x14ac:dyDescent="0.25">
      <c r="A679">
        <v>21681</v>
      </c>
      <c r="B679" t="s">
        <v>2302</v>
      </c>
      <c r="C679" t="s">
        <v>1805</v>
      </c>
      <c r="D679">
        <v>2014</v>
      </c>
      <c r="E679" t="s">
        <v>1128</v>
      </c>
      <c r="F679" s="8">
        <v>42166</v>
      </c>
      <c r="G679" s="1">
        <v>0.33333333333333331</v>
      </c>
      <c r="H679">
        <v>88938</v>
      </c>
      <c r="I679" s="8">
        <v>42166</v>
      </c>
      <c r="J679" s="1">
        <v>0.54166666666666663</v>
      </c>
      <c r="K679">
        <v>88938</v>
      </c>
      <c r="L679">
        <v>1</v>
      </c>
      <c r="M679" t="s">
        <v>2303</v>
      </c>
      <c r="O679" t="s">
        <v>15</v>
      </c>
      <c r="P679" t="s">
        <v>1883</v>
      </c>
      <c r="Q679">
        <v>30612310900</v>
      </c>
      <c r="R679" t="s">
        <v>1884</v>
      </c>
      <c r="S679" t="s">
        <v>1465</v>
      </c>
      <c r="T679" t="s">
        <v>3554</v>
      </c>
      <c r="U679">
        <v>3364</v>
      </c>
      <c r="V679" t="s">
        <v>6</v>
      </c>
      <c r="W679" t="s">
        <v>7</v>
      </c>
      <c r="X679">
        <v>3755</v>
      </c>
      <c r="Y679">
        <v>470179</v>
      </c>
      <c r="Z679" t="s">
        <v>1885</v>
      </c>
      <c r="AA679">
        <v>9</v>
      </c>
      <c r="AB679">
        <v>42727</v>
      </c>
      <c r="AC679">
        <v>192272</v>
      </c>
      <c r="AD679">
        <v>0</v>
      </c>
      <c r="AE679">
        <v>450</v>
      </c>
      <c r="AF679">
        <v>438705</v>
      </c>
      <c r="AG679">
        <v>203575</v>
      </c>
      <c r="AH679" t="s">
        <v>1213</v>
      </c>
      <c r="AI679" t="s">
        <v>101</v>
      </c>
    </row>
    <row r="680" spans="1:35" hidden="1" x14ac:dyDescent="0.25">
      <c r="A680">
        <v>21342</v>
      </c>
      <c r="B680" t="s">
        <v>2560</v>
      </c>
      <c r="C680" t="s">
        <v>1805</v>
      </c>
      <c r="D680">
        <v>2014</v>
      </c>
      <c r="E680" t="s">
        <v>1128</v>
      </c>
      <c r="F680" s="8">
        <v>42115</v>
      </c>
      <c r="G680" s="1">
        <v>0.58333333333333337</v>
      </c>
      <c r="H680">
        <v>66565</v>
      </c>
      <c r="I680" s="8">
        <v>42115</v>
      </c>
      <c r="J680" s="1">
        <v>0.75</v>
      </c>
      <c r="K680">
        <v>66565</v>
      </c>
      <c r="L680">
        <v>1</v>
      </c>
      <c r="M680" t="s">
        <v>2561</v>
      </c>
      <c r="O680" t="s">
        <v>15</v>
      </c>
      <c r="P680" t="s">
        <v>1883</v>
      </c>
      <c r="Q680">
        <v>30612310900</v>
      </c>
      <c r="R680" t="s">
        <v>1884</v>
      </c>
      <c r="S680" t="s">
        <v>1465</v>
      </c>
      <c r="T680" t="s">
        <v>3554</v>
      </c>
      <c r="U680">
        <v>3364</v>
      </c>
      <c r="V680" t="s">
        <v>6</v>
      </c>
      <c r="W680" t="s">
        <v>7</v>
      </c>
      <c r="X680">
        <v>3755</v>
      </c>
      <c r="Y680">
        <v>470179</v>
      </c>
      <c r="Z680" t="s">
        <v>1885</v>
      </c>
      <c r="AA680">
        <v>9</v>
      </c>
      <c r="AB680">
        <v>42727</v>
      </c>
      <c r="AC680">
        <v>111090</v>
      </c>
      <c r="AD680">
        <v>0</v>
      </c>
      <c r="AE680">
        <v>260</v>
      </c>
      <c r="AF680">
        <v>285221</v>
      </c>
      <c r="AG680">
        <v>119070</v>
      </c>
      <c r="AH680" t="s">
        <v>1213</v>
      </c>
      <c r="AI680" t="s">
        <v>101</v>
      </c>
    </row>
    <row r="681" spans="1:35" x14ac:dyDescent="0.25">
      <c r="A681">
        <v>21027</v>
      </c>
      <c r="B681" t="s">
        <v>1473</v>
      </c>
      <c r="C681" t="s">
        <v>1143</v>
      </c>
      <c r="D681">
        <v>2010</v>
      </c>
      <c r="E681" t="s">
        <v>1128</v>
      </c>
      <c r="F681" s="8">
        <v>42067</v>
      </c>
      <c r="G681" s="1">
        <v>0.625</v>
      </c>
      <c r="H681">
        <v>207196</v>
      </c>
      <c r="I681" s="8">
        <v>42067</v>
      </c>
      <c r="J681" s="1">
        <v>0.75</v>
      </c>
      <c r="K681">
        <v>207196</v>
      </c>
      <c r="L681">
        <v>1</v>
      </c>
      <c r="M681" t="s">
        <v>368</v>
      </c>
      <c r="O681" t="s">
        <v>15</v>
      </c>
      <c r="P681" t="s">
        <v>369</v>
      </c>
      <c r="Q681">
        <v>30687917282</v>
      </c>
      <c r="R681" t="s">
        <v>370</v>
      </c>
      <c r="S681" t="s">
        <v>1474</v>
      </c>
      <c r="T681" t="s">
        <v>3552</v>
      </c>
      <c r="U681">
        <v>3364</v>
      </c>
      <c r="V681" t="s">
        <v>6</v>
      </c>
      <c r="W681" t="s">
        <v>7</v>
      </c>
      <c r="X681">
        <v>3755</v>
      </c>
      <c r="Y681">
        <v>460677</v>
      </c>
      <c r="Z681" t="s">
        <v>1475</v>
      </c>
      <c r="AA681">
        <v>9</v>
      </c>
      <c r="AB681">
        <v>48471</v>
      </c>
      <c r="AC681">
        <v>33930</v>
      </c>
      <c r="AD681">
        <v>0</v>
      </c>
      <c r="AE681">
        <v>70</v>
      </c>
      <c r="AF681">
        <v>1526352</v>
      </c>
      <c r="AG681">
        <v>0</v>
      </c>
      <c r="AH681" t="s">
        <v>1213</v>
      </c>
      <c r="AI681" t="s">
        <v>10</v>
      </c>
    </row>
    <row r="682" spans="1:35" hidden="1" x14ac:dyDescent="0.25">
      <c r="A682">
        <v>21084</v>
      </c>
      <c r="B682" t="s">
        <v>2768</v>
      </c>
      <c r="C682" t="s">
        <v>1975</v>
      </c>
      <c r="D682">
        <v>2007</v>
      </c>
      <c r="E682" t="s">
        <v>1128</v>
      </c>
      <c r="F682" s="8">
        <v>42074</v>
      </c>
      <c r="G682" s="1">
        <v>0.41666666666666669</v>
      </c>
      <c r="H682">
        <v>301924</v>
      </c>
      <c r="I682" s="8">
        <v>42074</v>
      </c>
      <c r="J682" s="1">
        <v>0.70833333333333337</v>
      </c>
      <c r="K682">
        <v>301924</v>
      </c>
      <c r="L682">
        <v>1</v>
      </c>
      <c r="M682" t="s">
        <v>2769</v>
      </c>
      <c r="O682" t="s">
        <v>15</v>
      </c>
      <c r="P682" t="s">
        <v>1883</v>
      </c>
      <c r="Q682">
        <v>30612310900</v>
      </c>
      <c r="R682" t="s">
        <v>1884</v>
      </c>
      <c r="S682" t="s">
        <v>1465</v>
      </c>
      <c r="T682" t="s">
        <v>3554</v>
      </c>
      <c r="U682">
        <v>3364</v>
      </c>
      <c r="V682" t="s">
        <v>6</v>
      </c>
      <c r="W682" t="s">
        <v>7</v>
      </c>
      <c r="X682">
        <v>3755</v>
      </c>
      <c r="Y682">
        <v>470179</v>
      </c>
      <c r="Z682" t="s">
        <v>1885</v>
      </c>
      <c r="AA682">
        <v>9</v>
      </c>
      <c r="AB682">
        <v>42727</v>
      </c>
      <c r="AC682">
        <v>119636</v>
      </c>
      <c r="AD682">
        <v>0</v>
      </c>
      <c r="AE682">
        <v>280</v>
      </c>
      <c r="AF682">
        <v>1308308</v>
      </c>
      <c r="AG682">
        <v>7938</v>
      </c>
      <c r="AH682" t="s">
        <v>1213</v>
      </c>
      <c r="AI682" t="s">
        <v>1722</v>
      </c>
    </row>
    <row r="683" spans="1:35" x14ac:dyDescent="0.25">
      <c r="A683">
        <v>21343</v>
      </c>
      <c r="B683" t="s">
        <v>1473</v>
      </c>
      <c r="C683" t="s">
        <v>1143</v>
      </c>
      <c r="D683">
        <v>2010</v>
      </c>
      <c r="E683" t="s">
        <v>1128</v>
      </c>
      <c r="F683" s="8">
        <v>42115</v>
      </c>
      <c r="G683" s="1">
        <v>0.60625000000000007</v>
      </c>
      <c r="H683">
        <v>207196</v>
      </c>
      <c r="I683" s="8">
        <v>42115</v>
      </c>
      <c r="J683" s="1">
        <v>0.70833333333333337</v>
      </c>
      <c r="K683">
        <v>207196</v>
      </c>
      <c r="L683">
        <v>1</v>
      </c>
      <c r="M683" t="s">
        <v>199</v>
      </c>
      <c r="O683" t="s">
        <v>15</v>
      </c>
      <c r="P683" t="s">
        <v>369</v>
      </c>
      <c r="Q683">
        <v>30687917282</v>
      </c>
      <c r="R683" t="s">
        <v>370</v>
      </c>
      <c r="S683" t="s">
        <v>1474</v>
      </c>
      <c r="T683" t="s">
        <v>3552</v>
      </c>
      <c r="U683">
        <v>3364</v>
      </c>
      <c r="V683" t="s">
        <v>6</v>
      </c>
      <c r="W683" t="s">
        <v>7</v>
      </c>
      <c r="X683">
        <v>3755</v>
      </c>
      <c r="Y683">
        <v>460677</v>
      </c>
      <c r="Z683" t="s">
        <v>1475</v>
      </c>
      <c r="AA683">
        <v>9</v>
      </c>
      <c r="AB683">
        <v>48471</v>
      </c>
      <c r="AC683">
        <v>67859</v>
      </c>
      <c r="AD683">
        <v>0</v>
      </c>
      <c r="AE683">
        <v>140</v>
      </c>
      <c r="AF683">
        <v>405768</v>
      </c>
      <c r="AG683">
        <v>0</v>
      </c>
      <c r="AH683" t="s">
        <v>1213</v>
      </c>
      <c r="AI683" t="s">
        <v>10</v>
      </c>
    </row>
    <row r="684" spans="1:35" hidden="1" x14ac:dyDescent="0.25">
      <c r="A684">
        <v>21470</v>
      </c>
      <c r="B684" t="s">
        <v>3568</v>
      </c>
      <c r="C684" t="s">
        <v>1805</v>
      </c>
      <c r="D684">
        <v>2014</v>
      </c>
      <c r="E684" t="s">
        <v>1128</v>
      </c>
      <c r="F684" s="8">
        <v>42135</v>
      </c>
      <c r="G684" s="1">
        <v>0.45833333333333331</v>
      </c>
      <c r="H684">
        <v>64911</v>
      </c>
      <c r="I684" s="8">
        <v>42135</v>
      </c>
      <c r="J684" s="1">
        <v>0.72916666666666663</v>
      </c>
      <c r="K684">
        <v>64911</v>
      </c>
      <c r="L684">
        <v>1</v>
      </c>
      <c r="M684" t="s">
        <v>3569</v>
      </c>
      <c r="O684" t="s">
        <v>15</v>
      </c>
      <c r="P684" t="s">
        <v>1883</v>
      </c>
      <c r="Q684">
        <v>30612310900</v>
      </c>
      <c r="R684" t="s">
        <v>1884</v>
      </c>
      <c r="S684" t="s">
        <v>1465</v>
      </c>
      <c r="T684" t="s">
        <v>3554</v>
      </c>
      <c r="U684">
        <v>3364</v>
      </c>
      <c r="V684" t="s">
        <v>6</v>
      </c>
      <c r="W684" t="s">
        <v>7</v>
      </c>
      <c r="X684">
        <v>3755</v>
      </c>
      <c r="Y684">
        <v>470179</v>
      </c>
      <c r="Z684" t="s">
        <v>1885</v>
      </c>
      <c r="AA684">
        <v>9</v>
      </c>
      <c r="AB684">
        <v>42727</v>
      </c>
      <c r="AC684">
        <v>230726</v>
      </c>
      <c r="AD684">
        <v>0</v>
      </c>
      <c r="AE684">
        <v>540</v>
      </c>
      <c r="AF684">
        <v>479919</v>
      </c>
      <c r="AG684">
        <v>200628</v>
      </c>
      <c r="AH684" t="s">
        <v>1213</v>
      </c>
      <c r="AI684" t="s">
        <v>101</v>
      </c>
    </row>
    <row r="685" spans="1:35" x14ac:dyDescent="0.25">
      <c r="A685">
        <v>21129</v>
      </c>
      <c r="B685" t="s">
        <v>1640</v>
      </c>
      <c r="C685" t="s">
        <v>1169</v>
      </c>
      <c r="D685">
        <v>2012</v>
      </c>
      <c r="E685" t="s">
        <v>1128</v>
      </c>
      <c r="F685" s="8">
        <v>42080</v>
      </c>
      <c r="G685" s="1">
        <v>0.33333333333333331</v>
      </c>
      <c r="H685">
        <v>81315</v>
      </c>
      <c r="I685" s="8">
        <v>42080</v>
      </c>
      <c r="J685" s="1">
        <v>0.36527777777777781</v>
      </c>
      <c r="K685">
        <v>81315</v>
      </c>
      <c r="L685">
        <v>1</v>
      </c>
      <c r="M685" t="s">
        <v>165</v>
      </c>
      <c r="O685" t="s">
        <v>2</v>
      </c>
      <c r="P685" t="s">
        <v>758</v>
      </c>
      <c r="Q685">
        <v>20238972</v>
      </c>
      <c r="R685" t="s">
        <v>759</v>
      </c>
      <c r="S685" t="s">
        <v>1474</v>
      </c>
      <c r="T685" t="s">
        <v>3552</v>
      </c>
      <c r="U685">
        <v>3364</v>
      </c>
      <c r="V685" t="s">
        <v>6</v>
      </c>
      <c r="W685" t="s">
        <v>7</v>
      </c>
      <c r="X685">
        <v>3755</v>
      </c>
      <c r="Y685">
        <v>460673</v>
      </c>
      <c r="AA685">
        <v>9</v>
      </c>
      <c r="AB685">
        <v>48471</v>
      </c>
      <c r="AC685">
        <v>96942</v>
      </c>
      <c r="AD685">
        <v>0</v>
      </c>
      <c r="AE685">
        <v>200</v>
      </c>
      <c r="AF685">
        <v>413321</v>
      </c>
      <c r="AG685">
        <v>0</v>
      </c>
      <c r="AH685" t="s">
        <v>1213</v>
      </c>
      <c r="AI685" t="s">
        <v>10</v>
      </c>
    </row>
    <row r="686" spans="1:35" hidden="1" x14ac:dyDescent="0.25">
      <c r="A686">
        <v>21946</v>
      </c>
      <c r="B686" t="s">
        <v>2056</v>
      </c>
      <c r="C686" t="s">
        <v>1805</v>
      </c>
      <c r="D686">
        <v>2014</v>
      </c>
      <c r="E686" t="s">
        <v>1128</v>
      </c>
      <c r="F686" s="8">
        <v>42205</v>
      </c>
      <c r="G686" s="1">
        <v>0.41666666666666669</v>
      </c>
      <c r="H686">
        <v>153126</v>
      </c>
      <c r="I686" s="8">
        <v>42205</v>
      </c>
      <c r="J686" s="1">
        <v>0.70833333333333337</v>
      </c>
      <c r="K686">
        <v>153126</v>
      </c>
      <c r="L686">
        <v>1</v>
      </c>
      <c r="M686" t="s">
        <v>2057</v>
      </c>
      <c r="O686" t="s">
        <v>15</v>
      </c>
      <c r="P686" t="s">
        <v>1883</v>
      </c>
      <c r="Q686">
        <v>30612310900</v>
      </c>
      <c r="R686" t="s">
        <v>1884</v>
      </c>
      <c r="S686" t="s">
        <v>1465</v>
      </c>
      <c r="T686" t="s">
        <v>3554</v>
      </c>
      <c r="U686">
        <v>3364</v>
      </c>
      <c r="V686" t="s">
        <v>6</v>
      </c>
      <c r="W686" t="s">
        <v>7</v>
      </c>
      <c r="X686">
        <v>3755</v>
      </c>
      <c r="Y686">
        <v>470179</v>
      </c>
      <c r="Z686" t="s">
        <v>1885</v>
      </c>
      <c r="AA686">
        <v>9</v>
      </c>
      <c r="AB686">
        <v>42727</v>
      </c>
      <c r="AC686">
        <v>128181</v>
      </c>
      <c r="AD686">
        <v>0</v>
      </c>
      <c r="AE686">
        <v>300</v>
      </c>
      <c r="AF686">
        <v>284611</v>
      </c>
      <c r="AG686">
        <v>119070</v>
      </c>
      <c r="AH686" t="s">
        <v>1213</v>
      </c>
      <c r="AI686" t="s">
        <v>101</v>
      </c>
    </row>
    <row r="687" spans="1:35" hidden="1" x14ac:dyDescent="0.25">
      <c r="A687">
        <v>21299</v>
      </c>
      <c r="B687" t="s">
        <v>2598</v>
      </c>
      <c r="C687" t="s">
        <v>1970</v>
      </c>
      <c r="D687">
        <v>2014</v>
      </c>
      <c r="E687" t="s">
        <v>1128</v>
      </c>
      <c r="F687" s="8">
        <v>42109</v>
      </c>
      <c r="G687" s="1">
        <v>0.33333333333333331</v>
      </c>
      <c r="H687">
        <v>71108</v>
      </c>
      <c r="I687" s="8">
        <v>42109</v>
      </c>
      <c r="J687" s="1">
        <v>0.45833333333333331</v>
      </c>
      <c r="K687">
        <v>71108</v>
      </c>
      <c r="L687">
        <v>1</v>
      </c>
      <c r="M687" t="s">
        <v>76</v>
      </c>
      <c r="O687" t="s">
        <v>15</v>
      </c>
      <c r="P687" t="s">
        <v>2599</v>
      </c>
      <c r="Q687">
        <v>27229004161</v>
      </c>
      <c r="R687" t="s">
        <v>2600</v>
      </c>
      <c r="S687" t="s">
        <v>1465</v>
      </c>
      <c r="T687" t="s">
        <v>3554</v>
      </c>
      <c r="U687">
        <v>3364</v>
      </c>
      <c r="V687" t="s">
        <v>6</v>
      </c>
      <c r="W687" t="s">
        <v>7</v>
      </c>
      <c r="X687">
        <v>3755</v>
      </c>
      <c r="Y687">
        <v>15690176</v>
      </c>
      <c r="AA687">
        <v>9</v>
      </c>
      <c r="AB687">
        <v>42727</v>
      </c>
      <c r="AC687">
        <v>68363</v>
      </c>
      <c r="AD687">
        <v>0</v>
      </c>
      <c r="AE687">
        <v>160</v>
      </c>
      <c r="AF687">
        <v>251173</v>
      </c>
      <c r="AG687">
        <v>141456</v>
      </c>
      <c r="AH687" t="s">
        <v>1213</v>
      </c>
      <c r="AI687" t="s">
        <v>1722</v>
      </c>
    </row>
    <row r="688" spans="1:35" x14ac:dyDescent="0.25">
      <c r="A688">
        <v>21012</v>
      </c>
      <c r="B688" t="s">
        <v>1640</v>
      </c>
      <c r="C688" t="s">
        <v>1169</v>
      </c>
      <c r="D688">
        <v>2012</v>
      </c>
      <c r="E688" t="s">
        <v>1128</v>
      </c>
      <c r="F688" s="8">
        <v>42073</v>
      </c>
      <c r="G688" s="1">
        <v>0.33333333333333331</v>
      </c>
      <c r="H688">
        <v>81315</v>
      </c>
      <c r="I688" s="8">
        <v>42073</v>
      </c>
      <c r="J688" s="1">
        <v>0.5</v>
      </c>
      <c r="K688">
        <v>81315</v>
      </c>
      <c r="L688">
        <v>1</v>
      </c>
      <c r="M688" t="s">
        <v>76</v>
      </c>
      <c r="O688" t="s">
        <v>2</v>
      </c>
      <c r="P688" t="s">
        <v>758</v>
      </c>
      <c r="Q688">
        <v>20238972</v>
      </c>
      <c r="R688" t="s">
        <v>759</v>
      </c>
      <c r="S688" t="s">
        <v>1474</v>
      </c>
      <c r="T688" t="s">
        <v>3552</v>
      </c>
      <c r="U688">
        <v>3364</v>
      </c>
      <c r="V688" t="s">
        <v>6</v>
      </c>
      <c r="W688" t="s">
        <v>7</v>
      </c>
      <c r="X688">
        <v>3755</v>
      </c>
      <c r="Y688">
        <v>460673</v>
      </c>
      <c r="AA688">
        <v>9</v>
      </c>
      <c r="AB688">
        <v>48471</v>
      </c>
      <c r="AC688">
        <v>48471</v>
      </c>
      <c r="AD688">
        <v>0</v>
      </c>
      <c r="AE688">
        <v>100</v>
      </c>
      <c r="AF688">
        <v>0</v>
      </c>
      <c r="AG688">
        <v>0</v>
      </c>
      <c r="AH688" t="s">
        <v>1213</v>
      </c>
      <c r="AI688" t="s">
        <v>10</v>
      </c>
    </row>
    <row r="689" spans="1:35" hidden="1" x14ac:dyDescent="0.25">
      <c r="A689">
        <v>21838</v>
      </c>
      <c r="B689" t="s">
        <v>2182</v>
      </c>
      <c r="C689" t="s">
        <v>1805</v>
      </c>
      <c r="D689">
        <v>2014</v>
      </c>
      <c r="E689" t="s">
        <v>1128</v>
      </c>
      <c r="F689" s="8">
        <v>42187</v>
      </c>
      <c r="G689" s="1">
        <v>0.58333333333333337</v>
      </c>
      <c r="H689">
        <v>65091</v>
      </c>
      <c r="I689" s="8">
        <v>42187</v>
      </c>
      <c r="J689" s="1">
        <v>0.73958333333333337</v>
      </c>
      <c r="K689">
        <v>65091</v>
      </c>
      <c r="L689">
        <v>1</v>
      </c>
      <c r="M689" t="s">
        <v>2183</v>
      </c>
      <c r="O689" t="s">
        <v>15</v>
      </c>
      <c r="P689" t="s">
        <v>1883</v>
      </c>
      <c r="Q689">
        <v>30612310900</v>
      </c>
      <c r="R689" t="s">
        <v>1884</v>
      </c>
      <c r="S689" t="s">
        <v>1465</v>
      </c>
      <c r="T689" t="s">
        <v>3554</v>
      </c>
      <c r="U689">
        <v>3364</v>
      </c>
      <c r="V689" t="s">
        <v>6</v>
      </c>
      <c r="W689" t="s">
        <v>7</v>
      </c>
      <c r="X689">
        <v>3755</v>
      </c>
      <c r="Y689">
        <v>470179</v>
      </c>
      <c r="Z689" t="s">
        <v>1885</v>
      </c>
      <c r="AA689">
        <v>9</v>
      </c>
      <c r="AB689">
        <v>42727</v>
      </c>
      <c r="AC689">
        <v>145272</v>
      </c>
      <c r="AD689">
        <v>0</v>
      </c>
      <c r="AE689">
        <v>340</v>
      </c>
      <c r="AF689">
        <v>278646</v>
      </c>
      <c r="AG689">
        <v>119070</v>
      </c>
      <c r="AH689" t="s">
        <v>1213</v>
      </c>
      <c r="AI689" t="s">
        <v>101</v>
      </c>
    </row>
    <row r="690" spans="1:35" x14ac:dyDescent="0.25">
      <c r="A690">
        <v>21519</v>
      </c>
      <c r="B690" t="s">
        <v>1677</v>
      </c>
      <c r="C690" t="s">
        <v>1175</v>
      </c>
      <c r="D690">
        <v>2012</v>
      </c>
      <c r="E690" t="s">
        <v>1128</v>
      </c>
      <c r="F690" s="8">
        <v>42143</v>
      </c>
      <c r="G690" s="1">
        <v>0.60138888888888886</v>
      </c>
      <c r="H690">
        <v>70403</v>
      </c>
      <c r="I690" s="8">
        <v>42143</v>
      </c>
      <c r="J690" s="1">
        <v>0.60138888888888886</v>
      </c>
      <c r="K690">
        <v>70403</v>
      </c>
      <c r="L690">
        <v>1</v>
      </c>
      <c r="M690" t="s">
        <v>952</v>
      </c>
      <c r="O690" t="s">
        <v>15</v>
      </c>
      <c r="P690" t="s">
        <v>953</v>
      </c>
      <c r="Q690">
        <v>30712127240</v>
      </c>
      <c r="R690" t="s">
        <v>954</v>
      </c>
      <c r="S690" t="s">
        <v>1465</v>
      </c>
      <c r="T690" t="s">
        <v>3554</v>
      </c>
      <c r="U690">
        <v>3364</v>
      </c>
      <c r="V690" t="s">
        <v>6</v>
      </c>
      <c r="W690" t="s">
        <v>7</v>
      </c>
      <c r="X690">
        <v>3755</v>
      </c>
      <c r="Y690">
        <v>460152</v>
      </c>
      <c r="AA690">
        <v>9</v>
      </c>
      <c r="AB690">
        <v>42727</v>
      </c>
      <c r="AC690">
        <v>367452</v>
      </c>
      <c r="AD690">
        <v>465850</v>
      </c>
      <c r="AE690">
        <v>860</v>
      </c>
      <c r="AF690">
        <v>23652840</v>
      </c>
      <c r="AG690">
        <v>0</v>
      </c>
      <c r="AH690" t="s">
        <v>1213</v>
      </c>
      <c r="AI690" t="s">
        <v>10</v>
      </c>
    </row>
    <row r="691" spans="1:35" hidden="1" x14ac:dyDescent="0.25">
      <c r="A691">
        <v>21113</v>
      </c>
      <c r="B691" t="s">
        <v>1881</v>
      </c>
      <c r="C691">
        <v>2636</v>
      </c>
      <c r="D691">
        <v>2013</v>
      </c>
      <c r="E691" t="s">
        <v>1128</v>
      </c>
      <c r="F691" s="8">
        <v>42079</v>
      </c>
      <c r="G691" s="1">
        <v>0.33333333333333331</v>
      </c>
      <c r="H691">
        <v>309122</v>
      </c>
      <c r="I691" s="8">
        <v>42079</v>
      </c>
      <c r="J691" s="1">
        <v>0.70833333333333337</v>
      </c>
      <c r="K691">
        <v>309122</v>
      </c>
      <c r="L691">
        <v>1</v>
      </c>
      <c r="M691" t="s">
        <v>2755</v>
      </c>
      <c r="O691" t="s">
        <v>15</v>
      </c>
      <c r="P691" t="s">
        <v>1883</v>
      </c>
      <c r="Q691">
        <v>30612310900</v>
      </c>
      <c r="R691" t="s">
        <v>1884</v>
      </c>
      <c r="S691" t="s">
        <v>1465</v>
      </c>
      <c r="T691" t="s">
        <v>3554</v>
      </c>
      <c r="U691">
        <v>3364</v>
      </c>
      <c r="V691" t="s">
        <v>6</v>
      </c>
      <c r="W691" t="s">
        <v>7</v>
      </c>
      <c r="X691">
        <v>3755</v>
      </c>
      <c r="Y691">
        <v>470179</v>
      </c>
      <c r="Z691" t="s">
        <v>1885</v>
      </c>
      <c r="AA691">
        <v>9</v>
      </c>
      <c r="AB691">
        <v>42727</v>
      </c>
      <c r="AC691">
        <v>149545</v>
      </c>
      <c r="AD691">
        <v>0</v>
      </c>
      <c r="AE691">
        <v>350</v>
      </c>
      <c r="AF691">
        <v>310602</v>
      </c>
      <c r="AG691">
        <v>424368</v>
      </c>
      <c r="AH691" t="s">
        <v>1213</v>
      </c>
      <c r="AI691" t="s">
        <v>101</v>
      </c>
    </row>
    <row r="692" spans="1:35" x14ac:dyDescent="0.25">
      <c r="A692">
        <v>21006</v>
      </c>
      <c r="B692" t="s">
        <v>1464</v>
      </c>
      <c r="C692" t="s">
        <v>1139</v>
      </c>
      <c r="D692">
        <v>2005</v>
      </c>
      <c r="E692" t="s">
        <v>1128</v>
      </c>
      <c r="F692" s="8">
        <v>42065</v>
      </c>
      <c r="G692" s="1">
        <v>0.60138888888888886</v>
      </c>
      <c r="H692">
        <v>303757</v>
      </c>
      <c r="I692" s="8">
        <v>42065</v>
      </c>
      <c r="J692" s="1">
        <v>0.60138888888888886</v>
      </c>
      <c r="K692">
        <v>303757</v>
      </c>
      <c r="L692">
        <v>1</v>
      </c>
      <c r="M692" t="s">
        <v>512</v>
      </c>
      <c r="O692" t="s">
        <v>15</v>
      </c>
      <c r="P692" t="s">
        <v>2656</v>
      </c>
      <c r="Q692">
        <v>20167489231</v>
      </c>
      <c r="R692" t="s">
        <v>514</v>
      </c>
      <c r="S692" t="s">
        <v>1465</v>
      </c>
      <c r="T692" t="s">
        <v>3554</v>
      </c>
      <c r="U692">
        <v>3364</v>
      </c>
      <c r="V692" t="s">
        <v>6</v>
      </c>
      <c r="W692" t="s">
        <v>7</v>
      </c>
      <c r="X692">
        <v>3755</v>
      </c>
      <c r="Y692">
        <v>438986</v>
      </c>
      <c r="Z692" t="s">
        <v>1466</v>
      </c>
      <c r="AA692">
        <v>9</v>
      </c>
      <c r="AB692">
        <v>48471</v>
      </c>
      <c r="AC692">
        <v>19388</v>
      </c>
      <c r="AD692">
        <v>0</v>
      </c>
      <c r="AE692">
        <v>40</v>
      </c>
      <c r="AF692">
        <v>0</v>
      </c>
      <c r="AG692">
        <v>0</v>
      </c>
      <c r="AH692" t="s">
        <v>1213</v>
      </c>
      <c r="AI692" t="s">
        <v>10</v>
      </c>
    </row>
    <row r="693" spans="1:35" hidden="1" x14ac:dyDescent="0.25">
      <c r="A693">
        <v>21323</v>
      </c>
      <c r="B693" t="s">
        <v>2585</v>
      </c>
      <c r="C693" t="s">
        <v>2586</v>
      </c>
      <c r="D693">
        <v>2013</v>
      </c>
      <c r="E693" t="s">
        <v>1128</v>
      </c>
      <c r="F693" s="8">
        <v>42111</v>
      </c>
      <c r="G693" s="1">
        <v>0.59305555555555556</v>
      </c>
      <c r="H693">
        <v>86204</v>
      </c>
      <c r="I693" s="8">
        <v>42111</v>
      </c>
      <c r="J693" s="1">
        <v>0.59305555555555556</v>
      </c>
      <c r="K693">
        <v>86204</v>
      </c>
      <c r="L693">
        <v>1</v>
      </c>
      <c r="M693" t="s">
        <v>76</v>
      </c>
      <c r="O693" t="s">
        <v>15</v>
      </c>
      <c r="P693" t="s">
        <v>2587</v>
      </c>
      <c r="Q693">
        <v>20140922359</v>
      </c>
      <c r="R693" t="s">
        <v>2588</v>
      </c>
      <c r="S693" t="s">
        <v>1474</v>
      </c>
      <c r="T693" t="s">
        <v>3552</v>
      </c>
      <c r="U693">
        <v>3364</v>
      </c>
      <c r="V693" t="s">
        <v>6</v>
      </c>
      <c r="W693" t="s">
        <v>7</v>
      </c>
      <c r="X693">
        <v>3755</v>
      </c>
      <c r="Y693">
        <v>461049</v>
      </c>
      <c r="AA693">
        <v>9</v>
      </c>
      <c r="AB693">
        <v>42727</v>
      </c>
      <c r="AC693">
        <v>93999</v>
      </c>
      <c r="AD693">
        <v>0</v>
      </c>
      <c r="AE693">
        <v>220</v>
      </c>
      <c r="AF693">
        <v>215234</v>
      </c>
      <c r="AG693">
        <v>141456</v>
      </c>
      <c r="AH693" t="s">
        <v>1213</v>
      </c>
      <c r="AI693" t="s">
        <v>1722</v>
      </c>
    </row>
    <row r="694" spans="1:35" x14ac:dyDescent="0.25">
      <c r="A694">
        <v>21244</v>
      </c>
      <c r="B694" t="s">
        <v>1464</v>
      </c>
      <c r="C694" t="s">
        <v>1139</v>
      </c>
      <c r="D694">
        <v>2005</v>
      </c>
      <c r="E694" t="s">
        <v>1128</v>
      </c>
      <c r="F694" s="8">
        <v>42101</v>
      </c>
      <c r="G694" s="1">
        <v>0.58333333333333337</v>
      </c>
      <c r="H694">
        <v>303757</v>
      </c>
      <c r="I694" s="8">
        <v>42101</v>
      </c>
      <c r="J694" s="1">
        <v>0.625</v>
      </c>
      <c r="K694">
        <v>303757</v>
      </c>
      <c r="L694">
        <v>1</v>
      </c>
      <c r="M694" t="s">
        <v>518</v>
      </c>
      <c r="O694" t="s">
        <v>15</v>
      </c>
      <c r="P694" t="s">
        <v>2656</v>
      </c>
      <c r="Q694">
        <v>20167489231</v>
      </c>
      <c r="R694" t="s">
        <v>514</v>
      </c>
      <c r="S694" t="s">
        <v>1465</v>
      </c>
      <c r="T694" t="s">
        <v>3554</v>
      </c>
      <c r="U694">
        <v>3364</v>
      </c>
      <c r="V694" t="s">
        <v>6</v>
      </c>
      <c r="W694" t="s">
        <v>7</v>
      </c>
      <c r="X694">
        <v>3755</v>
      </c>
      <c r="Y694">
        <v>438986</v>
      </c>
      <c r="Z694" t="s">
        <v>1466</v>
      </c>
      <c r="AA694">
        <v>9</v>
      </c>
      <c r="AB694">
        <v>48471</v>
      </c>
      <c r="AC694">
        <v>24236</v>
      </c>
      <c r="AD694">
        <v>0</v>
      </c>
      <c r="AE694">
        <v>50</v>
      </c>
      <c r="AF694">
        <v>35163</v>
      </c>
      <c r="AG694">
        <v>0</v>
      </c>
      <c r="AH694" t="s">
        <v>1213</v>
      </c>
      <c r="AI694" t="s">
        <v>10</v>
      </c>
    </row>
    <row r="695" spans="1:35" x14ac:dyDescent="0.25">
      <c r="A695">
        <v>21356</v>
      </c>
      <c r="B695" t="s">
        <v>1502</v>
      </c>
      <c r="C695" t="s">
        <v>1147</v>
      </c>
      <c r="D695">
        <v>2012</v>
      </c>
      <c r="E695" t="s">
        <v>1128</v>
      </c>
      <c r="F695" s="8">
        <v>42117</v>
      </c>
      <c r="G695" s="1">
        <v>0.46527777777777773</v>
      </c>
      <c r="H695">
        <v>64579</v>
      </c>
      <c r="I695" s="8">
        <v>42117</v>
      </c>
      <c r="J695" s="1">
        <v>0.5</v>
      </c>
      <c r="K695">
        <v>64579</v>
      </c>
      <c r="L695">
        <v>1</v>
      </c>
      <c r="M695" t="s">
        <v>206</v>
      </c>
      <c r="O695" t="s">
        <v>15</v>
      </c>
      <c r="P695" t="s">
        <v>207</v>
      </c>
      <c r="Q695">
        <v>30709748064</v>
      </c>
      <c r="R695" t="s">
        <v>208</v>
      </c>
      <c r="S695" t="s">
        <v>1503</v>
      </c>
      <c r="T695" t="s">
        <v>3570</v>
      </c>
      <c r="U695">
        <v>3364</v>
      </c>
      <c r="V695" t="s">
        <v>6</v>
      </c>
      <c r="W695" t="s">
        <v>7</v>
      </c>
      <c r="X695">
        <v>3755</v>
      </c>
      <c r="Y695">
        <v>495031</v>
      </c>
      <c r="AA695">
        <v>9</v>
      </c>
      <c r="AB695">
        <v>42727</v>
      </c>
      <c r="AC695">
        <v>21364</v>
      </c>
      <c r="AD695">
        <v>0</v>
      </c>
      <c r="AE695">
        <v>50</v>
      </c>
      <c r="AF695">
        <v>0</v>
      </c>
      <c r="AG695">
        <v>0</v>
      </c>
      <c r="AH695" t="s">
        <v>1213</v>
      </c>
      <c r="AI695" t="s">
        <v>10</v>
      </c>
    </row>
    <row r="696" spans="1:35" hidden="1" x14ac:dyDescent="0.25">
      <c r="A696">
        <v>21295</v>
      </c>
      <c r="B696" t="s">
        <v>2056</v>
      </c>
      <c r="C696" t="s">
        <v>1805</v>
      </c>
      <c r="D696">
        <v>2014</v>
      </c>
      <c r="E696" t="s">
        <v>1128</v>
      </c>
      <c r="F696" s="8">
        <v>42108</v>
      </c>
      <c r="G696" s="1">
        <v>0.33333333333333331</v>
      </c>
      <c r="H696">
        <v>153126</v>
      </c>
      <c r="I696" s="8">
        <v>42108</v>
      </c>
      <c r="J696" s="1">
        <v>0.69791666666666663</v>
      </c>
      <c r="K696">
        <v>153126</v>
      </c>
      <c r="L696">
        <v>1</v>
      </c>
      <c r="M696" t="s">
        <v>2608</v>
      </c>
      <c r="O696" t="s">
        <v>15</v>
      </c>
      <c r="P696" t="s">
        <v>1883</v>
      </c>
      <c r="Q696">
        <v>30612310900</v>
      </c>
      <c r="R696" t="s">
        <v>1884</v>
      </c>
      <c r="S696" t="s">
        <v>1465</v>
      </c>
      <c r="T696" t="s">
        <v>3554</v>
      </c>
      <c r="U696">
        <v>3364</v>
      </c>
      <c r="V696" t="s">
        <v>6</v>
      </c>
      <c r="W696" t="s">
        <v>7</v>
      </c>
      <c r="X696">
        <v>3755</v>
      </c>
      <c r="Y696">
        <v>470179</v>
      </c>
      <c r="Z696" t="s">
        <v>1885</v>
      </c>
      <c r="AA696">
        <v>9</v>
      </c>
      <c r="AB696">
        <v>42727</v>
      </c>
      <c r="AC696">
        <v>234999</v>
      </c>
      <c r="AD696">
        <v>0</v>
      </c>
      <c r="AE696">
        <v>550</v>
      </c>
      <c r="AF696">
        <v>411221</v>
      </c>
      <c r="AG696">
        <v>191566</v>
      </c>
      <c r="AH696" t="s">
        <v>1213</v>
      </c>
      <c r="AI696" t="s">
        <v>101</v>
      </c>
    </row>
    <row r="697" spans="1:35" hidden="1" x14ac:dyDescent="0.25">
      <c r="A697">
        <v>21463</v>
      </c>
      <c r="B697" t="s">
        <v>2397</v>
      </c>
      <c r="C697" t="s">
        <v>2398</v>
      </c>
      <c r="D697">
        <v>2013</v>
      </c>
      <c r="E697" t="s">
        <v>1128</v>
      </c>
      <c r="F697" s="8">
        <v>42132</v>
      </c>
      <c r="G697" s="1">
        <v>0.45833333333333331</v>
      </c>
      <c r="H697">
        <v>99685</v>
      </c>
      <c r="I697" s="8">
        <v>42132</v>
      </c>
      <c r="J697" s="1">
        <v>0.66666666666666663</v>
      </c>
      <c r="K697">
        <v>99685</v>
      </c>
      <c r="L697">
        <v>1</v>
      </c>
      <c r="M697" t="s">
        <v>76</v>
      </c>
      <c r="O697" t="s">
        <v>15</v>
      </c>
      <c r="P697" t="s">
        <v>369</v>
      </c>
      <c r="Q697">
        <v>30687917282</v>
      </c>
      <c r="R697" t="s">
        <v>370</v>
      </c>
      <c r="S697" t="s">
        <v>1474</v>
      </c>
      <c r="T697" t="s">
        <v>3552</v>
      </c>
      <c r="U697">
        <v>3364</v>
      </c>
      <c r="V697" t="s">
        <v>6</v>
      </c>
      <c r="W697" t="s">
        <v>7</v>
      </c>
      <c r="X697">
        <v>3755</v>
      </c>
      <c r="Y697">
        <v>460677</v>
      </c>
      <c r="Z697" t="s">
        <v>1475</v>
      </c>
      <c r="AA697">
        <v>9</v>
      </c>
      <c r="AB697">
        <v>48471</v>
      </c>
      <c r="AC697">
        <v>82401</v>
      </c>
      <c r="AD697">
        <v>0</v>
      </c>
      <c r="AE697">
        <v>170</v>
      </c>
      <c r="AF697">
        <v>280576</v>
      </c>
      <c r="AG697">
        <v>0</v>
      </c>
      <c r="AH697" t="s">
        <v>1213</v>
      </c>
      <c r="AI697" t="s">
        <v>10</v>
      </c>
    </row>
    <row r="698" spans="1:35" x14ac:dyDescent="0.25">
      <c r="A698">
        <v>22001</v>
      </c>
      <c r="B698" t="s">
        <v>1638</v>
      </c>
      <c r="C698" t="s">
        <v>1169</v>
      </c>
      <c r="D698">
        <v>2015</v>
      </c>
      <c r="E698" t="s">
        <v>1128</v>
      </c>
      <c r="F698" s="8">
        <v>42215</v>
      </c>
      <c r="G698" s="1">
        <v>0.35347222222222219</v>
      </c>
      <c r="H698">
        <v>28567</v>
      </c>
      <c r="I698" s="8">
        <v>42215</v>
      </c>
      <c r="J698" s="1">
        <v>0.45833333333333331</v>
      </c>
      <c r="K698">
        <v>28567</v>
      </c>
      <c r="L698">
        <v>1</v>
      </c>
      <c r="M698" t="s">
        <v>54</v>
      </c>
      <c r="O698" t="s">
        <v>15</v>
      </c>
      <c r="P698" t="s">
        <v>49</v>
      </c>
      <c r="Q698">
        <v>20085454898</v>
      </c>
      <c r="R698" t="s">
        <v>50</v>
      </c>
      <c r="S698" t="s">
        <v>1639</v>
      </c>
      <c r="T698" t="s">
        <v>3571</v>
      </c>
      <c r="U698">
        <v>3364</v>
      </c>
      <c r="V698" t="s">
        <v>6</v>
      </c>
      <c r="W698" t="s">
        <v>7</v>
      </c>
      <c r="X698">
        <v>3757</v>
      </c>
      <c r="Y698">
        <v>15506321</v>
      </c>
      <c r="AA698">
        <v>9</v>
      </c>
      <c r="AB698">
        <v>42727</v>
      </c>
      <c r="AC698">
        <v>8545</v>
      </c>
      <c r="AD698">
        <v>0</v>
      </c>
      <c r="AE698">
        <v>20</v>
      </c>
      <c r="AF698">
        <v>241885</v>
      </c>
      <c r="AG698">
        <v>0</v>
      </c>
      <c r="AH698" t="s">
        <v>1213</v>
      </c>
      <c r="AI698" t="s">
        <v>10</v>
      </c>
    </row>
    <row r="699" spans="1:35" x14ac:dyDescent="0.25">
      <c r="A699">
        <v>21674</v>
      </c>
      <c r="B699" t="s">
        <v>1638</v>
      </c>
      <c r="C699" t="s">
        <v>1169</v>
      </c>
      <c r="D699">
        <v>2013</v>
      </c>
      <c r="E699" t="s">
        <v>1128</v>
      </c>
      <c r="F699" s="8">
        <v>42165</v>
      </c>
      <c r="G699" s="1">
        <v>0.375</v>
      </c>
      <c r="H699">
        <v>28567</v>
      </c>
      <c r="I699" s="8">
        <v>42165</v>
      </c>
      <c r="J699" s="1">
        <v>0.54166666666666663</v>
      </c>
      <c r="K699">
        <v>28567</v>
      </c>
      <c r="L699">
        <v>1</v>
      </c>
      <c r="M699" t="s">
        <v>48</v>
      </c>
      <c r="O699" t="s">
        <v>15</v>
      </c>
      <c r="P699" t="s">
        <v>49</v>
      </c>
      <c r="Q699">
        <v>20085454898</v>
      </c>
      <c r="R699" t="s">
        <v>50</v>
      </c>
      <c r="S699" t="s">
        <v>1639</v>
      </c>
      <c r="T699" t="s">
        <v>3571</v>
      </c>
      <c r="U699">
        <v>3364</v>
      </c>
      <c r="V699" t="s">
        <v>6</v>
      </c>
      <c r="W699" t="s">
        <v>7</v>
      </c>
      <c r="X699">
        <v>3757</v>
      </c>
      <c r="Y699">
        <v>15506321</v>
      </c>
      <c r="AA699">
        <v>9</v>
      </c>
      <c r="AB699">
        <v>48471</v>
      </c>
      <c r="AC699">
        <v>101789</v>
      </c>
      <c r="AD699">
        <v>0</v>
      </c>
      <c r="AE699">
        <v>210</v>
      </c>
      <c r="AF699">
        <v>388953</v>
      </c>
      <c r="AG699">
        <v>0</v>
      </c>
      <c r="AH699" t="s">
        <v>1213</v>
      </c>
      <c r="AI699" t="s">
        <v>10</v>
      </c>
    </row>
    <row r="700" spans="1:35" x14ac:dyDescent="0.25">
      <c r="A700">
        <v>21424</v>
      </c>
      <c r="B700" t="s">
        <v>1552</v>
      </c>
      <c r="C700" t="s">
        <v>1155</v>
      </c>
      <c r="D700">
        <v>2015</v>
      </c>
      <c r="E700" t="s">
        <v>1128</v>
      </c>
      <c r="F700" s="8">
        <v>42128</v>
      </c>
      <c r="G700" s="1">
        <v>0.33333333333333331</v>
      </c>
      <c r="H700">
        <v>19432</v>
      </c>
      <c r="I700" s="8">
        <v>42128</v>
      </c>
      <c r="J700" s="1">
        <v>0.54166666666666663</v>
      </c>
      <c r="K700">
        <v>19432</v>
      </c>
      <c r="L700">
        <v>1</v>
      </c>
      <c r="M700" t="s">
        <v>966</v>
      </c>
      <c r="O700" t="s">
        <v>2</v>
      </c>
      <c r="P700" t="s">
        <v>967</v>
      </c>
      <c r="Q700">
        <v>14207914</v>
      </c>
      <c r="R700" t="s">
        <v>1553</v>
      </c>
      <c r="S700" t="s">
        <v>1465</v>
      </c>
      <c r="T700" t="s">
        <v>3554</v>
      </c>
      <c r="U700">
        <v>3364</v>
      </c>
      <c r="V700" t="s">
        <v>6</v>
      </c>
      <c r="W700" t="s">
        <v>7</v>
      </c>
      <c r="X700">
        <v>3758</v>
      </c>
      <c r="Y700">
        <v>15521414</v>
      </c>
      <c r="AA700">
        <v>9</v>
      </c>
      <c r="AB700">
        <v>48471</v>
      </c>
      <c r="AC700">
        <v>92095</v>
      </c>
      <c r="AD700">
        <v>0</v>
      </c>
      <c r="AE700">
        <v>190</v>
      </c>
      <c r="AF700">
        <v>174583</v>
      </c>
      <c r="AG700">
        <v>0</v>
      </c>
      <c r="AH700" t="s">
        <v>1213</v>
      </c>
      <c r="AI700" t="s">
        <v>10</v>
      </c>
    </row>
    <row r="701" spans="1:35" x14ac:dyDescent="0.25">
      <c r="A701">
        <v>21286</v>
      </c>
      <c r="B701" t="s">
        <v>1502</v>
      </c>
      <c r="C701" t="s">
        <v>1147</v>
      </c>
      <c r="D701">
        <v>2012</v>
      </c>
      <c r="E701" t="s">
        <v>1128</v>
      </c>
      <c r="F701" s="8">
        <v>42107</v>
      </c>
      <c r="G701" s="1">
        <v>0.41666666666666669</v>
      </c>
      <c r="H701">
        <v>64579</v>
      </c>
      <c r="I701" s="8">
        <v>42107</v>
      </c>
      <c r="J701" s="1">
        <v>0.75</v>
      </c>
      <c r="K701">
        <v>64579</v>
      </c>
      <c r="L701">
        <v>1</v>
      </c>
      <c r="M701" t="s">
        <v>212</v>
      </c>
      <c r="O701" t="s">
        <v>15</v>
      </c>
      <c r="P701" t="s">
        <v>207</v>
      </c>
      <c r="Q701">
        <v>30709748064</v>
      </c>
      <c r="R701" t="s">
        <v>208</v>
      </c>
      <c r="S701" t="s">
        <v>1503</v>
      </c>
      <c r="T701" t="s">
        <v>3570</v>
      </c>
      <c r="U701">
        <v>3364</v>
      </c>
      <c r="V701" t="s">
        <v>6</v>
      </c>
      <c r="W701" t="s">
        <v>7</v>
      </c>
      <c r="X701">
        <v>3755</v>
      </c>
      <c r="Y701">
        <v>495031</v>
      </c>
      <c r="AA701">
        <v>9</v>
      </c>
      <c r="AB701">
        <v>42727</v>
      </c>
      <c r="AC701">
        <v>85454</v>
      </c>
      <c r="AD701">
        <v>83199</v>
      </c>
      <c r="AE701">
        <v>200</v>
      </c>
      <c r="AF701">
        <v>4148274</v>
      </c>
      <c r="AG701">
        <v>0</v>
      </c>
      <c r="AH701" t="s">
        <v>1213</v>
      </c>
      <c r="AI701" t="s">
        <v>10</v>
      </c>
    </row>
    <row r="702" spans="1:35" hidden="1" x14ac:dyDescent="0.25">
      <c r="A702">
        <v>21450</v>
      </c>
      <c r="B702" t="s">
        <v>2522</v>
      </c>
      <c r="C702" t="s">
        <v>1805</v>
      </c>
      <c r="D702">
        <v>2013</v>
      </c>
      <c r="E702" t="s">
        <v>1128</v>
      </c>
      <c r="F702" s="8">
        <v>42130</v>
      </c>
      <c r="G702" s="1">
        <v>0.58333333333333337</v>
      </c>
      <c r="H702">
        <v>247394</v>
      </c>
      <c r="I702" s="8">
        <v>42130</v>
      </c>
      <c r="J702" s="1">
        <v>0.75</v>
      </c>
      <c r="K702">
        <v>247394</v>
      </c>
      <c r="L702">
        <v>1</v>
      </c>
      <c r="M702" t="s">
        <v>2523</v>
      </c>
      <c r="O702" t="s">
        <v>15</v>
      </c>
      <c r="P702" t="s">
        <v>1883</v>
      </c>
      <c r="Q702">
        <v>30612310900</v>
      </c>
      <c r="R702" t="s">
        <v>1884</v>
      </c>
      <c r="S702" t="s">
        <v>1465</v>
      </c>
      <c r="T702" t="s">
        <v>3554</v>
      </c>
      <c r="U702">
        <v>3364</v>
      </c>
      <c r="V702" t="s">
        <v>6</v>
      </c>
      <c r="W702" t="s">
        <v>7</v>
      </c>
      <c r="X702">
        <v>3755</v>
      </c>
      <c r="Y702">
        <v>470179</v>
      </c>
      <c r="Z702" t="s">
        <v>1885</v>
      </c>
      <c r="AA702">
        <v>9</v>
      </c>
      <c r="AB702">
        <v>42727</v>
      </c>
      <c r="AC702">
        <v>115363</v>
      </c>
      <c r="AD702">
        <v>0</v>
      </c>
      <c r="AE702">
        <v>270</v>
      </c>
      <c r="AF702">
        <v>534021</v>
      </c>
      <c r="AG702">
        <v>13593</v>
      </c>
      <c r="AH702" t="s">
        <v>1213</v>
      </c>
      <c r="AI702" t="s">
        <v>101</v>
      </c>
    </row>
    <row r="703" spans="1:35" x14ac:dyDescent="0.25">
      <c r="A703">
        <v>21065</v>
      </c>
      <c r="B703" t="s">
        <v>1534</v>
      </c>
      <c r="C703" t="s">
        <v>1149</v>
      </c>
      <c r="D703">
        <v>2013</v>
      </c>
      <c r="E703" t="s">
        <v>1128</v>
      </c>
      <c r="F703" s="8">
        <v>42072</v>
      </c>
      <c r="G703" s="1">
        <v>0.58333333333333337</v>
      </c>
      <c r="H703">
        <v>48451</v>
      </c>
      <c r="I703" s="8">
        <v>42072</v>
      </c>
      <c r="J703" s="1">
        <v>0.72916666666666663</v>
      </c>
      <c r="K703">
        <v>48451</v>
      </c>
      <c r="L703">
        <v>1</v>
      </c>
      <c r="M703" t="s">
        <v>76</v>
      </c>
      <c r="O703" t="s">
        <v>2</v>
      </c>
      <c r="P703" t="s">
        <v>585</v>
      </c>
      <c r="Q703">
        <v>14136532</v>
      </c>
      <c r="R703" t="s">
        <v>586</v>
      </c>
      <c r="S703" t="s">
        <v>1535</v>
      </c>
      <c r="T703" t="s">
        <v>3572</v>
      </c>
      <c r="U703">
        <v>3364</v>
      </c>
      <c r="V703" t="s">
        <v>6</v>
      </c>
      <c r="W703" t="s">
        <v>7</v>
      </c>
      <c r="X703">
        <v>3755</v>
      </c>
      <c r="Y703">
        <v>15582476</v>
      </c>
      <c r="Z703" t="s">
        <v>1536</v>
      </c>
      <c r="AA703">
        <v>9</v>
      </c>
      <c r="AB703">
        <v>48471</v>
      </c>
      <c r="AC703">
        <v>58165</v>
      </c>
      <c r="AD703">
        <v>0</v>
      </c>
      <c r="AE703">
        <v>120</v>
      </c>
      <c r="AF703">
        <v>245527</v>
      </c>
      <c r="AG703">
        <v>0</v>
      </c>
      <c r="AH703" t="s">
        <v>1213</v>
      </c>
      <c r="AI703" t="s">
        <v>10</v>
      </c>
    </row>
    <row r="704" spans="1:35" x14ac:dyDescent="0.25">
      <c r="A704">
        <v>21141</v>
      </c>
      <c r="B704" t="s">
        <v>1505</v>
      </c>
      <c r="C704" t="s">
        <v>1147</v>
      </c>
      <c r="D704">
        <v>2012</v>
      </c>
      <c r="E704" t="s">
        <v>1128</v>
      </c>
      <c r="F704" s="8">
        <v>42081</v>
      </c>
      <c r="G704" s="1">
        <v>0.33333333333333331</v>
      </c>
      <c r="H704">
        <v>93897</v>
      </c>
      <c r="I704" s="8">
        <v>42081</v>
      </c>
      <c r="J704" s="1">
        <v>0.5</v>
      </c>
      <c r="K704">
        <v>93897</v>
      </c>
      <c r="L704">
        <v>1</v>
      </c>
      <c r="M704" t="s">
        <v>199</v>
      </c>
      <c r="O704" t="s">
        <v>15</v>
      </c>
      <c r="P704" t="s">
        <v>200</v>
      </c>
      <c r="Q704">
        <v>30708383712</v>
      </c>
      <c r="R704" t="s">
        <v>201</v>
      </c>
      <c r="S704" t="s">
        <v>1465</v>
      </c>
      <c r="T704" t="s">
        <v>3554</v>
      </c>
      <c r="U704">
        <v>3364</v>
      </c>
      <c r="V704" t="s">
        <v>6</v>
      </c>
      <c r="W704" t="s">
        <v>7</v>
      </c>
      <c r="X704">
        <v>3755</v>
      </c>
      <c r="Y704">
        <v>470179470</v>
      </c>
      <c r="AA704">
        <v>9</v>
      </c>
      <c r="AB704">
        <v>42727</v>
      </c>
      <c r="AC704">
        <v>64091</v>
      </c>
      <c r="AD704">
        <v>0</v>
      </c>
      <c r="AE704">
        <v>150</v>
      </c>
      <c r="AF704">
        <v>694146</v>
      </c>
      <c r="AG704">
        <v>0</v>
      </c>
      <c r="AH704" t="s">
        <v>1213</v>
      </c>
      <c r="AI704" t="s">
        <v>10</v>
      </c>
    </row>
    <row r="705" spans="1:35" hidden="1" x14ac:dyDescent="0.25">
      <c r="A705">
        <v>21682</v>
      </c>
      <c r="B705" t="s">
        <v>2299</v>
      </c>
      <c r="C705" t="s">
        <v>1731</v>
      </c>
      <c r="D705">
        <v>2014</v>
      </c>
      <c r="E705" t="s">
        <v>1128</v>
      </c>
      <c r="F705" s="8">
        <v>42166</v>
      </c>
      <c r="G705" s="1">
        <v>0.35416666666666669</v>
      </c>
      <c r="H705">
        <v>20670</v>
      </c>
      <c r="I705" s="8">
        <v>42166</v>
      </c>
      <c r="J705" s="1">
        <v>0.625</v>
      </c>
      <c r="K705">
        <v>20670</v>
      </c>
      <c r="L705">
        <v>1</v>
      </c>
      <c r="M705" t="s">
        <v>76</v>
      </c>
      <c r="O705" t="s">
        <v>15</v>
      </c>
      <c r="P705" t="s">
        <v>2300</v>
      </c>
      <c r="Q705">
        <v>20324149644</v>
      </c>
      <c r="R705" t="s">
        <v>2301</v>
      </c>
      <c r="S705" t="s">
        <v>1465</v>
      </c>
      <c r="T705" t="s">
        <v>3554</v>
      </c>
      <c r="U705">
        <v>3364</v>
      </c>
      <c r="V705" t="s">
        <v>6</v>
      </c>
      <c r="W705" t="s">
        <v>7</v>
      </c>
      <c r="X705">
        <v>3755</v>
      </c>
      <c r="Y705">
        <v>15448654</v>
      </c>
      <c r="AA705">
        <v>9</v>
      </c>
      <c r="AB705">
        <v>42727</v>
      </c>
      <c r="AC705">
        <v>187999</v>
      </c>
      <c r="AD705">
        <v>0</v>
      </c>
      <c r="AE705">
        <v>440</v>
      </c>
      <c r="AF705">
        <v>338343</v>
      </c>
      <c r="AG705">
        <v>243265</v>
      </c>
      <c r="AH705" t="s">
        <v>1213</v>
      </c>
      <c r="AI705" t="s">
        <v>101</v>
      </c>
    </row>
    <row r="706" spans="1:35" hidden="1" x14ac:dyDescent="0.25">
      <c r="A706">
        <v>21331</v>
      </c>
      <c r="B706" t="s">
        <v>2574</v>
      </c>
      <c r="C706" t="s">
        <v>1805</v>
      </c>
      <c r="D706">
        <v>2013</v>
      </c>
      <c r="E706" t="s">
        <v>1128</v>
      </c>
      <c r="F706" s="8">
        <v>42114</v>
      </c>
      <c r="G706" s="1">
        <v>0.6020833333333333</v>
      </c>
      <c r="H706">
        <v>229003</v>
      </c>
      <c r="I706" s="8">
        <v>42114</v>
      </c>
      <c r="J706" s="1">
        <v>0.75</v>
      </c>
      <c r="K706">
        <v>229003</v>
      </c>
      <c r="L706">
        <v>1</v>
      </c>
      <c r="M706" t="s">
        <v>2575</v>
      </c>
      <c r="O706" t="s">
        <v>15</v>
      </c>
      <c r="P706" t="s">
        <v>1883</v>
      </c>
      <c r="Q706">
        <v>30612310900</v>
      </c>
      <c r="R706" t="s">
        <v>1884</v>
      </c>
      <c r="S706" t="s">
        <v>1465</v>
      </c>
      <c r="T706" t="s">
        <v>3554</v>
      </c>
      <c r="U706">
        <v>3364</v>
      </c>
      <c r="V706" t="s">
        <v>6</v>
      </c>
      <c r="W706" t="s">
        <v>7</v>
      </c>
      <c r="X706">
        <v>3755</v>
      </c>
      <c r="Y706">
        <v>470179</v>
      </c>
      <c r="Z706" t="s">
        <v>1885</v>
      </c>
      <c r="AA706">
        <v>9</v>
      </c>
      <c r="AB706">
        <v>42727</v>
      </c>
      <c r="AC706">
        <v>140999</v>
      </c>
      <c r="AD706">
        <v>0</v>
      </c>
      <c r="AE706">
        <v>330</v>
      </c>
      <c r="AF706">
        <v>327219</v>
      </c>
      <c r="AG706">
        <v>119070</v>
      </c>
      <c r="AH706" t="s">
        <v>1213</v>
      </c>
      <c r="AI706" t="s">
        <v>101</v>
      </c>
    </row>
    <row r="707" spans="1:35" x14ac:dyDescent="0.25">
      <c r="A707">
        <v>21667</v>
      </c>
      <c r="B707" t="s">
        <v>1473</v>
      </c>
      <c r="C707" t="s">
        <v>1143</v>
      </c>
      <c r="D707">
        <v>2010</v>
      </c>
      <c r="E707" t="s">
        <v>1128</v>
      </c>
      <c r="F707" s="8">
        <v>42164</v>
      </c>
      <c r="G707" s="1">
        <v>0.64374999999999993</v>
      </c>
      <c r="H707">
        <v>207196</v>
      </c>
      <c r="I707" s="8">
        <v>42166</v>
      </c>
      <c r="J707" s="1">
        <v>0.70833333333333337</v>
      </c>
      <c r="K707">
        <v>207196</v>
      </c>
      <c r="L707">
        <v>1</v>
      </c>
      <c r="M707" t="s">
        <v>376</v>
      </c>
      <c r="O707" t="s">
        <v>15</v>
      </c>
      <c r="P707" t="s">
        <v>369</v>
      </c>
      <c r="Q707">
        <v>30687917282</v>
      </c>
      <c r="R707" t="s">
        <v>370</v>
      </c>
      <c r="S707" t="s">
        <v>1474</v>
      </c>
      <c r="T707" t="s">
        <v>3552</v>
      </c>
      <c r="U707">
        <v>3364</v>
      </c>
      <c r="V707" t="s">
        <v>6</v>
      </c>
      <c r="W707" t="s">
        <v>7</v>
      </c>
      <c r="X707">
        <v>3755</v>
      </c>
      <c r="Y707">
        <v>460677</v>
      </c>
      <c r="Z707" t="s">
        <v>1475</v>
      </c>
      <c r="AA707">
        <v>9</v>
      </c>
      <c r="AB707">
        <v>48471</v>
      </c>
      <c r="AC707">
        <v>290826</v>
      </c>
      <c r="AD707">
        <v>0</v>
      </c>
      <c r="AE707">
        <v>600</v>
      </c>
      <c r="AF707">
        <v>3494144</v>
      </c>
      <c r="AG707">
        <v>0</v>
      </c>
      <c r="AH707" t="s">
        <v>1213</v>
      </c>
      <c r="AI707" t="s">
        <v>10</v>
      </c>
    </row>
    <row r="708" spans="1:35" hidden="1" x14ac:dyDescent="0.25">
      <c r="A708">
        <v>21604</v>
      </c>
      <c r="B708" t="s">
        <v>2372</v>
      </c>
      <c r="C708">
        <v>710</v>
      </c>
      <c r="D708">
        <v>2011</v>
      </c>
      <c r="E708" t="s">
        <v>1128</v>
      </c>
      <c r="F708" s="8">
        <v>42156</v>
      </c>
      <c r="G708" s="1">
        <v>0.62083333333333335</v>
      </c>
      <c r="H708">
        <v>108973</v>
      </c>
      <c r="I708" s="8">
        <v>42156</v>
      </c>
      <c r="J708" s="1">
        <v>0.75</v>
      </c>
      <c r="K708">
        <v>108973</v>
      </c>
      <c r="L708">
        <v>1</v>
      </c>
      <c r="M708" t="s">
        <v>2373</v>
      </c>
      <c r="O708" t="s">
        <v>15</v>
      </c>
      <c r="P708" t="s">
        <v>1828</v>
      </c>
      <c r="Q708">
        <v>30583112797</v>
      </c>
      <c r="R708" t="s">
        <v>1829</v>
      </c>
      <c r="S708" t="s">
        <v>1465</v>
      </c>
      <c r="T708" t="s">
        <v>3554</v>
      </c>
      <c r="U708">
        <v>3364</v>
      </c>
      <c r="V708" t="s">
        <v>6</v>
      </c>
      <c r="W708" t="s">
        <v>7</v>
      </c>
      <c r="X708">
        <v>376</v>
      </c>
      <c r="Y708">
        <v>4481203</v>
      </c>
      <c r="AA708">
        <v>9</v>
      </c>
      <c r="AB708">
        <v>42727</v>
      </c>
      <c r="AC708">
        <v>158090</v>
      </c>
      <c r="AD708">
        <v>0</v>
      </c>
      <c r="AE708">
        <v>370</v>
      </c>
      <c r="AF708">
        <v>1214414</v>
      </c>
      <c r="AG708">
        <v>98544</v>
      </c>
      <c r="AH708" t="s">
        <v>1213</v>
      </c>
      <c r="AI708" t="s">
        <v>101</v>
      </c>
    </row>
    <row r="709" spans="1:35" hidden="1" x14ac:dyDescent="0.25">
      <c r="A709">
        <v>21435</v>
      </c>
      <c r="B709" t="s">
        <v>3573</v>
      </c>
      <c r="C709" t="s">
        <v>3574</v>
      </c>
      <c r="D709">
        <v>2013</v>
      </c>
      <c r="E709" t="s">
        <v>1128</v>
      </c>
      <c r="F709" s="8">
        <v>42129</v>
      </c>
      <c r="G709" s="1">
        <v>0.36319444444444443</v>
      </c>
      <c r="H709">
        <v>32806</v>
      </c>
      <c r="I709" s="8">
        <v>42129</v>
      </c>
      <c r="J709" s="1">
        <v>0.36319444444444443</v>
      </c>
      <c r="K709">
        <v>32806</v>
      </c>
      <c r="L709">
        <v>1</v>
      </c>
      <c r="M709" t="s">
        <v>3575</v>
      </c>
      <c r="O709" t="s">
        <v>2</v>
      </c>
      <c r="P709" t="s">
        <v>3576</v>
      </c>
      <c r="Q709">
        <v>30546694263</v>
      </c>
      <c r="R709" t="s">
        <v>3577</v>
      </c>
      <c r="S709" t="s">
        <v>3578</v>
      </c>
      <c r="T709" t="s">
        <v>3579</v>
      </c>
      <c r="U709">
        <v>3366</v>
      </c>
      <c r="V709" t="s">
        <v>6</v>
      </c>
      <c r="W709" t="s">
        <v>7</v>
      </c>
      <c r="X709">
        <v>3741</v>
      </c>
      <c r="Y709">
        <v>420066</v>
      </c>
      <c r="AA709">
        <v>9</v>
      </c>
      <c r="AB709">
        <v>42727</v>
      </c>
      <c r="AC709">
        <v>162363</v>
      </c>
      <c r="AD709">
        <v>0</v>
      </c>
      <c r="AE709">
        <v>380</v>
      </c>
      <c r="AF709">
        <v>0</v>
      </c>
      <c r="AG709">
        <v>27783</v>
      </c>
      <c r="AH709" t="s">
        <v>1213</v>
      </c>
      <c r="AI709" t="s">
        <v>101</v>
      </c>
    </row>
    <row r="710" spans="1:35" hidden="1" x14ac:dyDescent="0.25">
      <c r="A710">
        <v>21783</v>
      </c>
      <c r="B710" t="s">
        <v>2591</v>
      </c>
      <c r="C710" t="s">
        <v>2101</v>
      </c>
      <c r="D710">
        <v>2014</v>
      </c>
      <c r="E710" t="s">
        <v>1128</v>
      </c>
      <c r="F710" s="8">
        <v>42180</v>
      </c>
      <c r="G710" s="1">
        <v>0.33333333333333331</v>
      </c>
      <c r="H710">
        <v>69999</v>
      </c>
      <c r="I710" s="8">
        <v>42180</v>
      </c>
      <c r="J710" s="1">
        <v>0.41666666666666669</v>
      </c>
      <c r="K710">
        <v>69999</v>
      </c>
      <c r="L710">
        <v>1</v>
      </c>
      <c r="M710" t="s">
        <v>76</v>
      </c>
      <c r="O710" t="s">
        <v>15</v>
      </c>
      <c r="P710" t="s">
        <v>2544</v>
      </c>
      <c r="Q710">
        <v>30707748083</v>
      </c>
      <c r="R710" t="s">
        <v>2545</v>
      </c>
      <c r="S710" t="s">
        <v>45</v>
      </c>
      <c r="U710">
        <v>3370</v>
      </c>
      <c r="V710" t="s">
        <v>6</v>
      </c>
      <c r="W710" t="s">
        <v>7</v>
      </c>
      <c r="X710">
        <v>3757</v>
      </c>
      <c r="Y710">
        <v>422743</v>
      </c>
      <c r="AA710">
        <v>9</v>
      </c>
      <c r="AB710">
        <v>42727</v>
      </c>
      <c r="AC710">
        <v>93999</v>
      </c>
      <c r="AD710">
        <v>0</v>
      </c>
      <c r="AE710">
        <v>220</v>
      </c>
      <c r="AF710">
        <v>374959</v>
      </c>
      <c r="AG710">
        <v>0</v>
      </c>
      <c r="AH710" t="s">
        <v>1213</v>
      </c>
      <c r="AI710" t="s">
        <v>1722</v>
      </c>
    </row>
    <row r="711" spans="1:35" x14ac:dyDescent="0.25">
      <c r="A711">
        <v>21375</v>
      </c>
      <c r="B711" t="s">
        <v>1537</v>
      </c>
      <c r="C711" t="s">
        <v>1150</v>
      </c>
      <c r="D711">
        <v>2013</v>
      </c>
      <c r="E711" t="s">
        <v>1128</v>
      </c>
      <c r="F711" s="8">
        <v>42121</v>
      </c>
      <c r="G711" s="1">
        <v>0.33333333333333331</v>
      </c>
      <c r="H711">
        <v>34782</v>
      </c>
      <c r="I711" s="8">
        <v>42121</v>
      </c>
      <c r="J711" s="1">
        <v>0.75</v>
      </c>
      <c r="K711">
        <v>34782</v>
      </c>
      <c r="L711">
        <v>1</v>
      </c>
      <c r="M711" t="s">
        <v>689</v>
      </c>
      <c r="O711" t="s">
        <v>15</v>
      </c>
      <c r="P711" t="s">
        <v>686</v>
      </c>
      <c r="Q711">
        <v>20107076345</v>
      </c>
      <c r="R711" t="s">
        <v>1538</v>
      </c>
      <c r="S711" t="s">
        <v>45</v>
      </c>
      <c r="U711">
        <v>3370</v>
      </c>
      <c r="V711" t="s">
        <v>6</v>
      </c>
      <c r="W711" t="s">
        <v>7</v>
      </c>
      <c r="X711">
        <v>376</v>
      </c>
      <c r="Y711">
        <v>15551003</v>
      </c>
      <c r="AA711">
        <v>9</v>
      </c>
      <c r="AB711">
        <v>42727</v>
      </c>
      <c r="AC711">
        <v>51272</v>
      </c>
      <c r="AD711">
        <v>0</v>
      </c>
      <c r="AE711">
        <v>120</v>
      </c>
      <c r="AF711">
        <v>1414505</v>
      </c>
      <c r="AG711">
        <v>0</v>
      </c>
      <c r="AH711" t="s">
        <v>1213</v>
      </c>
      <c r="AI711" t="s">
        <v>10</v>
      </c>
    </row>
    <row r="712" spans="1:35" hidden="1" x14ac:dyDescent="0.25">
      <c r="A712">
        <v>21230</v>
      </c>
      <c r="B712" t="s">
        <v>3580</v>
      </c>
      <c r="C712" t="s">
        <v>1831</v>
      </c>
      <c r="D712">
        <v>2014</v>
      </c>
      <c r="E712" t="s">
        <v>1128</v>
      </c>
      <c r="F712" s="8">
        <v>42100</v>
      </c>
      <c r="G712" s="1">
        <v>0.59791666666666665</v>
      </c>
      <c r="H712">
        <v>55266</v>
      </c>
      <c r="I712" s="8">
        <v>42100</v>
      </c>
      <c r="J712" s="1">
        <v>0.59791666666666665</v>
      </c>
      <c r="K712">
        <v>55266</v>
      </c>
      <c r="L712">
        <v>1</v>
      </c>
      <c r="M712" t="s">
        <v>3581</v>
      </c>
      <c r="O712" t="s">
        <v>15</v>
      </c>
      <c r="P712" t="s">
        <v>2336</v>
      </c>
      <c r="Q712">
        <v>30672502469</v>
      </c>
      <c r="R712" t="s">
        <v>2337</v>
      </c>
      <c r="S712" t="s">
        <v>45</v>
      </c>
      <c r="U712">
        <v>3370</v>
      </c>
      <c r="V712" t="s">
        <v>6</v>
      </c>
      <c r="W712" t="s">
        <v>7</v>
      </c>
      <c r="X712">
        <v>3757</v>
      </c>
      <c r="Y712">
        <v>421140</v>
      </c>
      <c r="AA712">
        <v>9</v>
      </c>
      <c r="AB712">
        <v>42727</v>
      </c>
      <c r="AC712">
        <v>106818</v>
      </c>
      <c r="AD712">
        <v>0</v>
      </c>
      <c r="AE712">
        <v>250</v>
      </c>
      <c r="AF712">
        <v>0</v>
      </c>
      <c r="AG712">
        <v>0</v>
      </c>
      <c r="AH712" t="s">
        <v>1213</v>
      </c>
      <c r="AI712" t="s">
        <v>1722</v>
      </c>
    </row>
    <row r="713" spans="1:35" hidden="1" x14ac:dyDescent="0.25">
      <c r="A713">
        <v>21398</v>
      </c>
      <c r="B713" t="s">
        <v>2787</v>
      </c>
      <c r="C713" t="s">
        <v>1831</v>
      </c>
      <c r="D713">
        <v>2013</v>
      </c>
      <c r="E713" t="s">
        <v>1128</v>
      </c>
      <c r="F713" s="8">
        <v>42122</v>
      </c>
      <c r="G713" s="1">
        <v>0.33333333333333331</v>
      </c>
      <c r="H713">
        <v>52633</v>
      </c>
      <c r="I713" s="8">
        <v>42122</v>
      </c>
      <c r="J713" s="1">
        <v>0.75</v>
      </c>
      <c r="K713">
        <v>52633</v>
      </c>
      <c r="L713">
        <v>1</v>
      </c>
      <c r="M713" t="s">
        <v>3582</v>
      </c>
      <c r="O713" t="s">
        <v>15</v>
      </c>
      <c r="P713" t="s">
        <v>2336</v>
      </c>
      <c r="Q713">
        <v>30672502469</v>
      </c>
      <c r="R713" t="s">
        <v>2337</v>
      </c>
      <c r="S713" t="s">
        <v>45</v>
      </c>
      <c r="U713">
        <v>3370</v>
      </c>
      <c r="V713" t="s">
        <v>6</v>
      </c>
      <c r="W713" t="s">
        <v>7</v>
      </c>
      <c r="X713">
        <v>3757</v>
      </c>
      <c r="Y713">
        <v>421140</v>
      </c>
      <c r="AA713">
        <v>9</v>
      </c>
      <c r="AB713">
        <v>42727</v>
      </c>
      <c r="AC713">
        <v>93999</v>
      </c>
      <c r="AD713">
        <v>0</v>
      </c>
      <c r="AE713">
        <v>220</v>
      </c>
      <c r="AF713">
        <v>0</v>
      </c>
      <c r="AG713">
        <v>0</v>
      </c>
      <c r="AH713" t="s">
        <v>1213</v>
      </c>
      <c r="AI713" t="s">
        <v>1722</v>
      </c>
    </row>
    <row r="714" spans="1:35" hidden="1" x14ac:dyDescent="0.25">
      <c r="A714">
        <v>21779</v>
      </c>
      <c r="B714" t="s">
        <v>2787</v>
      </c>
      <c r="C714" t="s">
        <v>1831</v>
      </c>
      <c r="D714">
        <v>2013</v>
      </c>
      <c r="E714" t="s">
        <v>1128</v>
      </c>
      <c r="F714" s="8">
        <v>42180</v>
      </c>
      <c r="G714" s="1">
        <v>0.33333333333333331</v>
      </c>
      <c r="H714">
        <v>52633</v>
      </c>
      <c r="I714" s="8">
        <v>42180</v>
      </c>
      <c r="J714" s="1">
        <v>0.41666666666666669</v>
      </c>
      <c r="K714">
        <v>52633</v>
      </c>
      <c r="L714">
        <v>1</v>
      </c>
      <c r="M714" t="s">
        <v>76</v>
      </c>
      <c r="O714" t="s">
        <v>15</v>
      </c>
      <c r="P714" t="s">
        <v>2336</v>
      </c>
      <c r="Q714">
        <v>30672502469</v>
      </c>
      <c r="R714" t="s">
        <v>2337</v>
      </c>
      <c r="S714" t="s">
        <v>45</v>
      </c>
      <c r="U714">
        <v>3370</v>
      </c>
      <c r="V714" t="s">
        <v>6</v>
      </c>
      <c r="W714" t="s">
        <v>7</v>
      </c>
      <c r="X714">
        <v>3757</v>
      </c>
      <c r="Y714">
        <v>421140</v>
      </c>
      <c r="AA714">
        <v>9</v>
      </c>
      <c r="AB714">
        <v>42727</v>
      </c>
      <c r="AC714">
        <v>93999</v>
      </c>
      <c r="AD714">
        <v>0</v>
      </c>
      <c r="AE714">
        <v>220</v>
      </c>
      <c r="AF714">
        <v>374959</v>
      </c>
      <c r="AG714">
        <v>0</v>
      </c>
      <c r="AH714" t="s">
        <v>1213</v>
      </c>
      <c r="AI714" t="s">
        <v>1722</v>
      </c>
    </row>
    <row r="715" spans="1:35" hidden="1" x14ac:dyDescent="0.25">
      <c r="A715">
        <v>21053</v>
      </c>
      <c r="B715" t="s">
        <v>2787</v>
      </c>
      <c r="C715" t="s">
        <v>1831</v>
      </c>
      <c r="D715">
        <v>2013</v>
      </c>
      <c r="E715" t="s">
        <v>1128</v>
      </c>
      <c r="F715" s="8">
        <v>42072</v>
      </c>
      <c r="G715" s="1">
        <v>0.33333333333333331</v>
      </c>
      <c r="H715">
        <v>52633</v>
      </c>
      <c r="I715" s="8">
        <v>42072</v>
      </c>
      <c r="J715" s="1">
        <v>0.4375</v>
      </c>
      <c r="K715">
        <v>52633</v>
      </c>
      <c r="L715">
        <v>1</v>
      </c>
      <c r="M715" t="s">
        <v>2788</v>
      </c>
      <c r="O715" t="s">
        <v>15</v>
      </c>
      <c r="P715" t="s">
        <v>2336</v>
      </c>
      <c r="Q715">
        <v>30672502469</v>
      </c>
      <c r="R715" t="s">
        <v>2337</v>
      </c>
      <c r="S715" t="s">
        <v>45</v>
      </c>
      <c r="U715">
        <v>3370</v>
      </c>
      <c r="V715" t="s">
        <v>6</v>
      </c>
      <c r="W715" t="s">
        <v>7</v>
      </c>
      <c r="X715">
        <v>3757</v>
      </c>
      <c r="Y715">
        <v>421140</v>
      </c>
      <c r="AA715">
        <v>9</v>
      </c>
      <c r="AB715">
        <v>42727</v>
      </c>
      <c r="AC715">
        <v>128181</v>
      </c>
      <c r="AD715">
        <v>0</v>
      </c>
      <c r="AE715">
        <v>300</v>
      </c>
      <c r="AF715">
        <v>886120</v>
      </c>
      <c r="AG715">
        <v>141456</v>
      </c>
      <c r="AH715" t="s">
        <v>1213</v>
      </c>
      <c r="AI715" t="s">
        <v>1722</v>
      </c>
    </row>
    <row r="716" spans="1:35" hidden="1" x14ac:dyDescent="0.25">
      <c r="A716">
        <v>21729</v>
      </c>
      <c r="B716" t="s">
        <v>1979</v>
      </c>
      <c r="C716" t="s">
        <v>1831</v>
      </c>
      <c r="D716">
        <v>2014</v>
      </c>
      <c r="E716" t="s">
        <v>1128</v>
      </c>
      <c r="F716" s="8">
        <v>42172</v>
      </c>
      <c r="G716" s="1">
        <v>0.33333333333333331</v>
      </c>
      <c r="H716">
        <v>60247</v>
      </c>
      <c r="I716" s="8">
        <v>42172</v>
      </c>
      <c r="J716" s="1">
        <v>0.43055555555555558</v>
      </c>
      <c r="K716">
        <v>60247</v>
      </c>
      <c r="L716">
        <v>1</v>
      </c>
      <c r="M716" t="s">
        <v>48</v>
      </c>
      <c r="O716" t="s">
        <v>15</v>
      </c>
      <c r="P716" t="s">
        <v>1980</v>
      </c>
      <c r="Q716">
        <v>27934812552</v>
      </c>
      <c r="R716" t="s">
        <v>1981</v>
      </c>
      <c r="S716" t="s">
        <v>45</v>
      </c>
      <c r="U716">
        <v>3370</v>
      </c>
      <c r="V716" t="s">
        <v>6</v>
      </c>
      <c r="W716" t="s">
        <v>7</v>
      </c>
      <c r="X716">
        <v>3757</v>
      </c>
      <c r="Y716">
        <v>421062</v>
      </c>
      <c r="AA716">
        <v>9</v>
      </c>
      <c r="AB716">
        <v>42727</v>
      </c>
      <c r="AC716">
        <v>93999</v>
      </c>
      <c r="AD716">
        <v>0</v>
      </c>
      <c r="AE716">
        <v>220</v>
      </c>
      <c r="AF716">
        <v>233503</v>
      </c>
      <c r="AG716">
        <v>141456</v>
      </c>
      <c r="AH716" t="s">
        <v>1213</v>
      </c>
      <c r="AI716" t="s">
        <v>1722</v>
      </c>
    </row>
    <row r="717" spans="1:35" x14ac:dyDescent="0.25">
      <c r="A717">
        <v>21646</v>
      </c>
      <c r="B717" t="s">
        <v>1619</v>
      </c>
      <c r="C717" t="s">
        <v>1167</v>
      </c>
      <c r="D717">
        <v>2014</v>
      </c>
      <c r="E717" t="s">
        <v>1128</v>
      </c>
      <c r="F717" s="8">
        <v>42160</v>
      </c>
      <c r="G717" s="1">
        <v>0.375</v>
      </c>
      <c r="H717">
        <v>76128</v>
      </c>
      <c r="I717" s="8">
        <v>42160</v>
      </c>
      <c r="J717" s="1">
        <v>0.54166666666666663</v>
      </c>
      <c r="K717">
        <v>76128</v>
      </c>
      <c r="L717">
        <v>1</v>
      </c>
      <c r="M717" t="s">
        <v>131</v>
      </c>
      <c r="O717" t="s">
        <v>2</v>
      </c>
      <c r="P717" t="s">
        <v>132</v>
      </c>
      <c r="Q717">
        <v>24663900</v>
      </c>
      <c r="R717" t="s">
        <v>1620</v>
      </c>
      <c r="S717" t="s">
        <v>45</v>
      </c>
      <c r="U717">
        <v>3370</v>
      </c>
      <c r="V717" t="s">
        <v>6</v>
      </c>
      <c r="W717" t="s">
        <v>7</v>
      </c>
      <c r="X717">
        <v>3757</v>
      </c>
      <c r="Y717">
        <v>15551073</v>
      </c>
      <c r="Z717" t="s">
        <v>1621</v>
      </c>
      <c r="AA717">
        <v>9</v>
      </c>
      <c r="AB717">
        <v>48471</v>
      </c>
      <c r="AC717">
        <v>58165</v>
      </c>
      <c r="AD717">
        <v>0</v>
      </c>
      <c r="AE717">
        <v>120</v>
      </c>
      <c r="AF717">
        <v>373182</v>
      </c>
      <c r="AG717">
        <v>0</v>
      </c>
      <c r="AH717" t="s">
        <v>1213</v>
      </c>
      <c r="AI717" t="s">
        <v>10</v>
      </c>
    </row>
    <row r="718" spans="1:35" hidden="1" x14ac:dyDescent="0.25">
      <c r="A718">
        <v>21399</v>
      </c>
      <c r="B718" t="s">
        <v>2542</v>
      </c>
      <c r="C718" t="s">
        <v>1770</v>
      </c>
      <c r="D718">
        <v>2014</v>
      </c>
      <c r="E718" t="s">
        <v>1128</v>
      </c>
      <c r="F718" s="8">
        <v>42122</v>
      </c>
      <c r="G718" s="1">
        <v>0.33333333333333331</v>
      </c>
      <c r="H718">
        <v>63172</v>
      </c>
      <c r="I718" s="8">
        <v>42122</v>
      </c>
      <c r="J718" s="1">
        <v>0.75</v>
      </c>
      <c r="K718">
        <v>63172</v>
      </c>
      <c r="L718">
        <v>1</v>
      </c>
      <c r="M718" t="s">
        <v>2543</v>
      </c>
      <c r="O718" t="s">
        <v>15</v>
      </c>
      <c r="P718" t="s">
        <v>2544</v>
      </c>
      <c r="Q718">
        <v>30707748083</v>
      </c>
      <c r="R718" t="s">
        <v>2545</v>
      </c>
      <c r="S718" t="s">
        <v>45</v>
      </c>
      <c r="U718">
        <v>3370</v>
      </c>
      <c r="V718" t="s">
        <v>6</v>
      </c>
      <c r="W718" t="s">
        <v>7</v>
      </c>
      <c r="X718">
        <v>3757</v>
      </c>
      <c r="Y718">
        <v>422743</v>
      </c>
      <c r="AA718">
        <v>9</v>
      </c>
      <c r="AB718">
        <v>42727</v>
      </c>
      <c r="AC718">
        <v>158090</v>
      </c>
      <c r="AD718">
        <v>0</v>
      </c>
      <c r="AE718">
        <v>370</v>
      </c>
      <c r="AF718">
        <v>924441</v>
      </c>
      <c r="AG718">
        <v>0</v>
      </c>
      <c r="AH718" t="s">
        <v>1213</v>
      </c>
      <c r="AI718" t="s">
        <v>1722</v>
      </c>
    </row>
    <row r="719" spans="1:35" hidden="1" x14ac:dyDescent="0.25">
      <c r="A719">
        <v>21883</v>
      </c>
      <c r="B719" t="s">
        <v>1730</v>
      </c>
      <c r="C719" t="s">
        <v>1731</v>
      </c>
      <c r="D719">
        <v>2008</v>
      </c>
      <c r="E719" t="s">
        <v>1128</v>
      </c>
      <c r="F719" s="8">
        <v>42195</v>
      </c>
      <c r="G719" s="1">
        <v>0.33333333333333331</v>
      </c>
      <c r="H719">
        <v>712578</v>
      </c>
      <c r="I719" s="8">
        <v>42195</v>
      </c>
      <c r="J719" s="1">
        <v>0.54166666666666663</v>
      </c>
      <c r="K719">
        <v>712578</v>
      </c>
      <c r="L719">
        <v>1</v>
      </c>
      <c r="M719" t="s">
        <v>2123</v>
      </c>
      <c r="O719" t="s">
        <v>15</v>
      </c>
      <c r="P719" t="s">
        <v>1733</v>
      </c>
      <c r="Q719">
        <v>30672447115</v>
      </c>
      <c r="R719" t="s">
        <v>1734</v>
      </c>
      <c r="S719" t="s">
        <v>45</v>
      </c>
      <c r="U719">
        <v>3370</v>
      </c>
      <c r="V719" t="s">
        <v>6</v>
      </c>
      <c r="W719" t="s">
        <v>7</v>
      </c>
      <c r="X719">
        <v>3757</v>
      </c>
      <c r="Y719">
        <v>15460208</v>
      </c>
      <c r="AA719">
        <v>9</v>
      </c>
      <c r="AB719">
        <v>42727</v>
      </c>
      <c r="AC719">
        <v>252089</v>
      </c>
      <c r="AD719">
        <v>0</v>
      </c>
      <c r="AE719">
        <v>590</v>
      </c>
      <c r="AF719">
        <v>591073</v>
      </c>
      <c r="AG719">
        <v>258442</v>
      </c>
      <c r="AH719" t="s">
        <v>1213</v>
      </c>
      <c r="AI719" t="s">
        <v>101</v>
      </c>
    </row>
    <row r="720" spans="1:35" hidden="1" x14ac:dyDescent="0.25">
      <c r="A720">
        <v>21830</v>
      </c>
      <c r="B720" t="s">
        <v>2195</v>
      </c>
      <c r="C720" t="s">
        <v>1731</v>
      </c>
      <c r="D720">
        <v>2008</v>
      </c>
      <c r="E720" t="s">
        <v>1128</v>
      </c>
      <c r="F720" s="8">
        <v>42186</v>
      </c>
      <c r="G720" s="1">
        <v>0.70833333333333337</v>
      </c>
      <c r="H720">
        <v>831584</v>
      </c>
      <c r="I720" s="8">
        <v>42187</v>
      </c>
      <c r="J720" s="1">
        <v>0.75</v>
      </c>
      <c r="K720">
        <v>831584</v>
      </c>
      <c r="L720">
        <v>1</v>
      </c>
      <c r="M720" t="s">
        <v>76</v>
      </c>
      <c r="O720" t="s">
        <v>15</v>
      </c>
      <c r="P720" t="s">
        <v>1733</v>
      </c>
      <c r="Q720">
        <v>30672447115</v>
      </c>
      <c r="R720" t="s">
        <v>1734</v>
      </c>
      <c r="S720" t="s">
        <v>45</v>
      </c>
      <c r="U720">
        <v>3370</v>
      </c>
      <c r="V720" t="s">
        <v>6</v>
      </c>
      <c r="W720" t="s">
        <v>7</v>
      </c>
      <c r="X720">
        <v>3757</v>
      </c>
      <c r="Y720">
        <v>15460208</v>
      </c>
      <c r="AA720">
        <v>9</v>
      </c>
      <c r="AB720">
        <v>42727</v>
      </c>
      <c r="AC720">
        <v>187999</v>
      </c>
      <c r="AD720">
        <v>0</v>
      </c>
      <c r="AE720">
        <v>440</v>
      </c>
      <c r="AF720">
        <v>317010</v>
      </c>
      <c r="AG720">
        <v>242584</v>
      </c>
      <c r="AH720" t="s">
        <v>1213</v>
      </c>
      <c r="AI720" t="s">
        <v>101</v>
      </c>
    </row>
    <row r="721" spans="1:35" hidden="1" x14ac:dyDescent="0.25">
      <c r="A721">
        <v>21395</v>
      </c>
      <c r="B721" t="s">
        <v>2972</v>
      </c>
      <c r="C721" t="s">
        <v>1777</v>
      </c>
      <c r="D721">
        <v>2013</v>
      </c>
      <c r="E721" t="s">
        <v>1128</v>
      </c>
      <c r="F721" s="8">
        <v>42122</v>
      </c>
      <c r="G721" s="1">
        <v>0.33333333333333331</v>
      </c>
      <c r="H721">
        <v>95642</v>
      </c>
      <c r="I721" s="8">
        <v>42122</v>
      </c>
      <c r="J721" s="1">
        <v>0.66666666666666663</v>
      </c>
      <c r="K721">
        <v>95642</v>
      </c>
      <c r="L721">
        <v>1</v>
      </c>
      <c r="M721" t="s">
        <v>2592</v>
      </c>
      <c r="O721" t="s">
        <v>15</v>
      </c>
      <c r="P721" t="s">
        <v>2000</v>
      </c>
      <c r="Q721">
        <v>30711633711</v>
      </c>
      <c r="R721" t="s">
        <v>2001</v>
      </c>
      <c r="S721" t="s">
        <v>45</v>
      </c>
      <c r="U721">
        <v>3370</v>
      </c>
      <c r="V721" t="s">
        <v>6</v>
      </c>
      <c r="W721" t="s">
        <v>7</v>
      </c>
      <c r="X721">
        <v>3757</v>
      </c>
      <c r="Y721">
        <v>425750</v>
      </c>
      <c r="AA721">
        <v>9</v>
      </c>
      <c r="AB721">
        <v>42727</v>
      </c>
      <c r="AC721">
        <v>93999</v>
      </c>
      <c r="AD721">
        <v>0</v>
      </c>
      <c r="AE721">
        <v>220</v>
      </c>
      <c r="AF721">
        <v>0</v>
      </c>
      <c r="AG721">
        <v>0</v>
      </c>
      <c r="AH721" t="s">
        <v>1213</v>
      </c>
      <c r="AI721" t="s">
        <v>1722</v>
      </c>
    </row>
    <row r="722" spans="1:35" hidden="1" x14ac:dyDescent="0.25">
      <c r="A722">
        <v>21698</v>
      </c>
      <c r="B722" t="s">
        <v>1979</v>
      </c>
      <c r="C722" t="s">
        <v>1831</v>
      </c>
      <c r="D722">
        <v>2014</v>
      </c>
      <c r="E722" t="s">
        <v>1128</v>
      </c>
      <c r="F722" s="8">
        <v>42170</v>
      </c>
      <c r="G722" s="1">
        <v>0.33333333333333331</v>
      </c>
      <c r="H722">
        <v>60247</v>
      </c>
      <c r="I722" s="8">
        <v>42170</v>
      </c>
      <c r="J722" s="1">
        <v>0.5</v>
      </c>
      <c r="K722">
        <v>60247</v>
      </c>
      <c r="L722">
        <v>1</v>
      </c>
      <c r="M722" t="s">
        <v>2289</v>
      </c>
      <c r="O722" t="s">
        <v>15</v>
      </c>
      <c r="P722" t="s">
        <v>1980</v>
      </c>
      <c r="Q722">
        <v>27934812552</v>
      </c>
      <c r="R722" t="s">
        <v>1981</v>
      </c>
      <c r="S722" t="s">
        <v>45</v>
      </c>
      <c r="U722">
        <v>3370</v>
      </c>
      <c r="V722" t="s">
        <v>6</v>
      </c>
      <c r="W722" t="s">
        <v>7</v>
      </c>
      <c r="X722">
        <v>3757</v>
      </c>
      <c r="Y722">
        <v>421062</v>
      </c>
      <c r="AA722">
        <v>9</v>
      </c>
      <c r="AB722">
        <v>42727</v>
      </c>
      <c r="AC722">
        <v>76909</v>
      </c>
      <c r="AD722">
        <v>0</v>
      </c>
      <c r="AE722">
        <v>180</v>
      </c>
      <c r="AF722">
        <v>633208</v>
      </c>
      <c r="AG722">
        <v>0</v>
      </c>
      <c r="AH722" t="s">
        <v>1213</v>
      </c>
      <c r="AI722" t="s">
        <v>1722</v>
      </c>
    </row>
    <row r="723" spans="1:35" x14ac:dyDescent="0.25">
      <c r="A723">
        <v>21633</v>
      </c>
      <c r="B723" t="s">
        <v>1492</v>
      </c>
      <c r="C723" t="s">
        <v>1146</v>
      </c>
      <c r="D723">
        <v>2013</v>
      </c>
      <c r="E723" t="s">
        <v>1128</v>
      </c>
      <c r="F723" s="8">
        <v>42159</v>
      </c>
      <c r="G723" s="1">
        <v>0.43263888888888885</v>
      </c>
      <c r="H723">
        <v>85106</v>
      </c>
      <c r="I723" s="8">
        <v>42159</v>
      </c>
      <c r="J723" s="1">
        <v>0.52083333333333337</v>
      </c>
      <c r="K723">
        <v>85106</v>
      </c>
      <c r="L723">
        <v>1</v>
      </c>
      <c r="M723" t="s">
        <v>42</v>
      </c>
      <c r="O723" t="s">
        <v>2</v>
      </c>
      <c r="P723" t="s">
        <v>43</v>
      </c>
      <c r="Q723">
        <v>94016455</v>
      </c>
      <c r="R723" t="s">
        <v>44</v>
      </c>
      <c r="S723" t="s">
        <v>45</v>
      </c>
      <c r="U723">
        <v>3370</v>
      </c>
      <c r="V723" t="s">
        <v>6</v>
      </c>
      <c r="W723" t="s">
        <v>7</v>
      </c>
      <c r="X723">
        <v>3757</v>
      </c>
      <c r="Y723">
        <v>15435510</v>
      </c>
      <c r="AA723">
        <v>9</v>
      </c>
      <c r="AB723">
        <v>48471</v>
      </c>
      <c r="AC723">
        <v>140566</v>
      </c>
      <c r="AD723">
        <v>0</v>
      </c>
      <c r="AE723">
        <v>290</v>
      </c>
      <c r="AF723">
        <v>887319</v>
      </c>
      <c r="AG723">
        <v>0</v>
      </c>
      <c r="AH723" t="s">
        <v>1213</v>
      </c>
      <c r="AI723" t="s">
        <v>10</v>
      </c>
    </row>
    <row r="724" spans="1:35" hidden="1" x14ac:dyDescent="0.25">
      <c r="A724">
        <v>21782</v>
      </c>
      <c r="B724" t="s">
        <v>2542</v>
      </c>
      <c r="C724" t="s">
        <v>1770</v>
      </c>
      <c r="D724">
        <v>2014</v>
      </c>
      <c r="E724" t="s">
        <v>1128</v>
      </c>
      <c r="F724" s="8">
        <v>42180</v>
      </c>
      <c r="G724" s="1">
        <v>0.33333333333333331</v>
      </c>
      <c r="H724">
        <v>63172</v>
      </c>
      <c r="I724" s="8">
        <v>42180</v>
      </c>
      <c r="J724" s="1">
        <v>0.41666666666666669</v>
      </c>
      <c r="K724">
        <v>63172</v>
      </c>
      <c r="L724">
        <v>1</v>
      </c>
      <c r="M724" t="s">
        <v>76</v>
      </c>
      <c r="O724" t="s">
        <v>15</v>
      </c>
      <c r="P724" t="s">
        <v>2544</v>
      </c>
      <c r="Q724">
        <v>30707748083</v>
      </c>
      <c r="R724" t="s">
        <v>2545</v>
      </c>
      <c r="S724" t="s">
        <v>45</v>
      </c>
      <c r="U724">
        <v>3370</v>
      </c>
      <c r="V724" t="s">
        <v>6</v>
      </c>
      <c r="W724" t="s">
        <v>7</v>
      </c>
      <c r="X724">
        <v>3757</v>
      </c>
      <c r="Y724">
        <v>422743</v>
      </c>
      <c r="AA724">
        <v>9</v>
      </c>
      <c r="AB724">
        <v>42727</v>
      </c>
      <c r="AC724">
        <v>93999</v>
      </c>
      <c r="AD724">
        <v>0</v>
      </c>
      <c r="AE724">
        <v>220</v>
      </c>
      <c r="AF724">
        <v>374959</v>
      </c>
      <c r="AG724">
        <v>0</v>
      </c>
      <c r="AH724" t="s">
        <v>1213</v>
      </c>
      <c r="AI724" t="s">
        <v>1722</v>
      </c>
    </row>
    <row r="725" spans="1:35" hidden="1" x14ac:dyDescent="0.25">
      <c r="A725">
        <v>21110</v>
      </c>
      <c r="B725" t="s">
        <v>1868</v>
      </c>
      <c r="C725">
        <v>2636</v>
      </c>
      <c r="D725">
        <v>2014</v>
      </c>
      <c r="E725" t="s">
        <v>1128</v>
      </c>
      <c r="F725" s="8">
        <v>42076</v>
      </c>
      <c r="G725" s="1">
        <v>0.58333333333333337</v>
      </c>
      <c r="H725">
        <v>136195</v>
      </c>
      <c r="I725" s="8">
        <v>42076</v>
      </c>
      <c r="J725" s="1">
        <v>0.66666666666666663</v>
      </c>
      <c r="K725">
        <v>136195</v>
      </c>
      <c r="L725">
        <v>1</v>
      </c>
      <c r="M725" t="s">
        <v>3583</v>
      </c>
      <c r="O725" t="s">
        <v>15</v>
      </c>
      <c r="P725" t="s">
        <v>1733</v>
      </c>
      <c r="Q725">
        <v>30672447115</v>
      </c>
      <c r="R725" t="s">
        <v>1734</v>
      </c>
      <c r="S725" t="s">
        <v>45</v>
      </c>
      <c r="U725">
        <v>3370</v>
      </c>
      <c r="V725" t="s">
        <v>6</v>
      </c>
      <c r="W725" t="s">
        <v>7</v>
      </c>
      <c r="X725">
        <v>3757</v>
      </c>
      <c r="Y725">
        <v>15460208</v>
      </c>
      <c r="AA725">
        <v>9</v>
      </c>
      <c r="AB725">
        <v>42727</v>
      </c>
      <c r="AC725">
        <v>34182</v>
      </c>
      <c r="AD725">
        <v>0</v>
      </c>
      <c r="AE725">
        <v>80</v>
      </c>
      <c r="AF725">
        <v>5384</v>
      </c>
      <c r="AG725">
        <v>0</v>
      </c>
      <c r="AH725" t="s">
        <v>1213</v>
      </c>
      <c r="AI725" t="s">
        <v>101</v>
      </c>
    </row>
    <row r="726" spans="1:35" hidden="1" x14ac:dyDescent="0.25">
      <c r="A726">
        <v>21251</v>
      </c>
      <c r="B726" t="s">
        <v>1979</v>
      </c>
      <c r="C726" t="s">
        <v>1831</v>
      </c>
      <c r="D726">
        <v>2014</v>
      </c>
      <c r="E726" t="s">
        <v>1128</v>
      </c>
      <c r="F726" s="8">
        <v>42102</v>
      </c>
      <c r="G726" s="1">
        <v>0.33333333333333331</v>
      </c>
      <c r="H726">
        <v>60247</v>
      </c>
      <c r="I726" s="8">
        <v>42102</v>
      </c>
      <c r="J726" s="1">
        <v>0.43263888888888885</v>
      </c>
      <c r="K726">
        <v>60247</v>
      </c>
      <c r="L726">
        <v>1</v>
      </c>
      <c r="M726" t="s">
        <v>2648</v>
      </c>
      <c r="O726" t="s">
        <v>15</v>
      </c>
      <c r="P726" t="s">
        <v>1980</v>
      </c>
      <c r="Q726">
        <v>27934812552</v>
      </c>
      <c r="R726" t="s">
        <v>1981</v>
      </c>
      <c r="S726" t="s">
        <v>45</v>
      </c>
      <c r="U726">
        <v>3370</v>
      </c>
      <c r="V726" t="s">
        <v>6</v>
      </c>
      <c r="W726" t="s">
        <v>7</v>
      </c>
      <c r="X726">
        <v>3757</v>
      </c>
      <c r="Y726">
        <v>421062</v>
      </c>
      <c r="AA726">
        <v>9</v>
      </c>
      <c r="AB726">
        <v>42727</v>
      </c>
      <c r="AC726">
        <v>98272</v>
      </c>
      <c r="AD726">
        <v>0</v>
      </c>
      <c r="AE726">
        <v>230</v>
      </c>
      <c r="AF726">
        <v>236062</v>
      </c>
      <c r="AG726">
        <v>141456</v>
      </c>
      <c r="AH726" t="s">
        <v>1213</v>
      </c>
      <c r="AI726" t="s">
        <v>1722</v>
      </c>
    </row>
    <row r="727" spans="1:35" hidden="1" x14ac:dyDescent="0.25">
      <c r="A727">
        <v>21730</v>
      </c>
      <c r="B727" t="s">
        <v>3584</v>
      </c>
      <c r="C727" t="s">
        <v>2978</v>
      </c>
      <c r="D727">
        <v>2013</v>
      </c>
      <c r="E727" t="s">
        <v>1128</v>
      </c>
      <c r="F727" s="8">
        <v>42172</v>
      </c>
      <c r="G727" s="1">
        <v>0.33333333333333331</v>
      </c>
      <c r="H727">
        <v>40265</v>
      </c>
      <c r="I727" s="8">
        <v>42172</v>
      </c>
      <c r="J727" s="1">
        <v>0.43055555555555558</v>
      </c>
      <c r="K727">
        <v>40265</v>
      </c>
      <c r="L727">
        <v>1</v>
      </c>
      <c r="M727" t="s">
        <v>76</v>
      </c>
      <c r="O727" t="s">
        <v>15</v>
      </c>
      <c r="P727" t="s">
        <v>3585</v>
      </c>
      <c r="Q727">
        <v>30710738854</v>
      </c>
      <c r="R727" t="s">
        <v>3586</v>
      </c>
      <c r="S727" t="s">
        <v>45</v>
      </c>
      <c r="U727">
        <v>3370</v>
      </c>
      <c r="V727" t="s">
        <v>6</v>
      </c>
      <c r="W727" t="s">
        <v>7</v>
      </c>
      <c r="X727">
        <v>3757</v>
      </c>
      <c r="Y727">
        <v>424758</v>
      </c>
      <c r="Z727" t="s">
        <v>3587</v>
      </c>
      <c r="AA727">
        <v>9</v>
      </c>
      <c r="AB727">
        <v>42727</v>
      </c>
      <c r="AC727">
        <v>93999</v>
      </c>
      <c r="AD727">
        <v>0</v>
      </c>
      <c r="AE727">
        <v>220</v>
      </c>
      <c r="AF727">
        <v>233503</v>
      </c>
      <c r="AG727">
        <v>141456</v>
      </c>
      <c r="AH727" t="s">
        <v>1213</v>
      </c>
      <c r="AI727" t="s">
        <v>1722</v>
      </c>
    </row>
    <row r="728" spans="1:35" x14ac:dyDescent="0.25">
      <c r="A728">
        <v>21929</v>
      </c>
      <c r="B728" t="s">
        <v>1484</v>
      </c>
      <c r="C728" t="s">
        <v>1145</v>
      </c>
      <c r="D728">
        <v>2010</v>
      </c>
      <c r="E728" t="s">
        <v>1128</v>
      </c>
      <c r="F728" s="8">
        <v>42201</v>
      </c>
      <c r="G728" s="1">
        <v>0.38541666666666669</v>
      </c>
      <c r="H728">
        <v>43608</v>
      </c>
      <c r="I728" s="8">
        <v>42201</v>
      </c>
      <c r="J728" s="1">
        <v>0.54166666666666663</v>
      </c>
      <c r="K728">
        <v>43608</v>
      </c>
      <c r="L728">
        <v>1</v>
      </c>
      <c r="M728" t="s">
        <v>795</v>
      </c>
      <c r="O728" t="s">
        <v>15</v>
      </c>
      <c r="P728" t="s">
        <v>398</v>
      </c>
      <c r="Q728">
        <v>27187004239</v>
      </c>
      <c r="R728" t="s">
        <v>399</v>
      </c>
      <c r="S728" t="s">
        <v>45</v>
      </c>
      <c r="U728">
        <v>3370</v>
      </c>
      <c r="V728" t="s">
        <v>6</v>
      </c>
      <c r="W728" t="s">
        <v>7</v>
      </c>
      <c r="X728">
        <v>3757</v>
      </c>
      <c r="Y728">
        <v>15672283</v>
      </c>
      <c r="AA728">
        <v>9</v>
      </c>
      <c r="AB728">
        <v>48471</v>
      </c>
      <c r="AC728">
        <v>82401</v>
      </c>
      <c r="AD728">
        <v>0</v>
      </c>
      <c r="AE728">
        <v>170</v>
      </c>
      <c r="AF728">
        <v>634151</v>
      </c>
      <c r="AG728">
        <v>0</v>
      </c>
      <c r="AH728" t="s">
        <v>1213</v>
      </c>
      <c r="AI728" t="s">
        <v>10</v>
      </c>
    </row>
    <row r="729" spans="1:35" hidden="1" x14ac:dyDescent="0.25">
      <c r="A729">
        <v>21978</v>
      </c>
      <c r="B729" t="s">
        <v>3588</v>
      </c>
      <c r="C729" t="s">
        <v>2041</v>
      </c>
      <c r="D729">
        <v>2013</v>
      </c>
      <c r="E729" t="s">
        <v>1128</v>
      </c>
      <c r="F729" s="8">
        <v>42212</v>
      </c>
      <c r="G729" s="1">
        <v>0.33333333333333331</v>
      </c>
      <c r="H729">
        <v>33253</v>
      </c>
      <c r="I729" s="8">
        <v>42212</v>
      </c>
      <c r="J729" s="1">
        <v>0.36527777777777781</v>
      </c>
      <c r="K729">
        <v>33253</v>
      </c>
      <c r="L729">
        <v>1</v>
      </c>
      <c r="M729" t="s">
        <v>3589</v>
      </c>
      <c r="O729" t="s">
        <v>15</v>
      </c>
      <c r="P729" t="s">
        <v>3590</v>
      </c>
      <c r="Q729">
        <v>27246079582</v>
      </c>
      <c r="R729" t="s">
        <v>3591</v>
      </c>
      <c r="S729" t="s">
        <v>45</v>
      </c>
      <c r="U729">
        <v>3370</v>
      </c>
      <c r="V729" t="s">
        <v>6</v>
      </c>
      <c r="W729" t="s">
        <v>7</v>
      </c>
      <c r="X729">
        <v>3757</v>
      </c>
      <c r="Y729">
        <v>420930</v>
      </c>
      <c r="AA729">
        <v>9</v>
      </c>
      <c r="AB729">
        <v>42727</v>
      </c>
      <c r="AC729">
        <v>93999</v>
      </c>
      <c r="AD729">
        <v>0</v>
      </c>
      <c r="AE729">
        <v>220</v>
      </c>
      <c r="AF729">
        <v>411586</v>
      </c>
      <c r="AG729">
        <v>0</v>
      </c>
      <c r="AH729" t="s">
        <v>1213</v>
      </c>
      <c r="AI729" t="s">
        <v>1722</v>
      </c>
    </row>
    <row r="730" spans="1:35" hidden="1" x14ac:dyDescent="0.25">
      <c r="A730">
        <v>21792</v>
      </c>
      <c r="B730" t="s">
        <v>2221</v>
      </c>
      <c r="C730" t="s">
        <v>1731</v>
      </c>
      <c r="D730">
        <v>2008</v>
      </c>
      <c r="E730" t="s">
        <v>1128</v>
      </c>
      <c r="F730" s="8">
        <v>42181</v>
      </c>
      <c r="G730" s="1">
        <v>0.33333333333333331</v>
      </c>
      <c r="H730">
        <v>962372</v>
      </c>
      <c r="I730" s="8">
        <v>42181</v>
      </c>
      <c r="J730" s="1">
        <v>0.72916666666666663</v>
      </c>
      <c r="K730">
        <v>962372</v>
      </c>
      <c r="L730">
        <v>1</v>
      </c>
      <c r="M730" t="s">
        <v>3592</v>
      </c>
      <c r="O730" t="s">
        <v>15</v>
      </c>
      <c r="P730" t="s">
        <v>1733</v>
      </c>
      <c r="Q730">
        <v>30672447115</v>
      </c>
      <c r="R730" t="s">
        <v>1734</v>
      </c>
      <c r="S730" t="s">
        <v>45</v>
      </c>
      <c r="U730">
        <v>3370</v>
      </c>
      <c r="V730" t="s">
        <v>6</v>
      </c>
      <c r="W730" t="s">
        <v>7</v>
      </c>
      <c r="X730">
        <v>3757</v>
      </c>
      <c r="Y730">
        <v>15460208</v>
      </c>
      <c r="AA730">
        <v>9</v>
      </c>
      <c r="AB730">
        <v>42727</v>
      </c>
      <c r="AC730">
        <v>179453</v>
      </c>
      <c r="AD730">
        <v>0</v>
      </c>
      <c r="AE730">
        <v>420</v>
      </c>
      <c r="AF730">
        <v>1194005</v>
      </c>
      <c r="AG730">
        <v>0</v>
      </c>
      <c r="AH730" t="s">
        <v>1213</v>
      </c>
      <c r="AI730" t="s">
        <v>101</v>
      </c>
    </row>
    <row r="731" spans="1:35" hidden="1" x14ac:dyDescent="0.25">
      <c r="A731">
        <v>21632</v>
      </c>
      <c r="B731" t="s">
        <v>2334</v>
      </c>
      <c r="C731" t="s">
        <v>2041</v>
      </c>
      <c r="D731">
        <v>2014</v>
      </c>
      <c r="E731" t="s">
        <v>1128</v>
      </c>
      <c r="F731" s="8">
        <v>42159</v>
      </c>
      <c r="G731" s="1">
        <v>0.41875000000000001</v>
      </c>
      <c r="H731">
        <v>33508</v>
      </c>
      <c r="I731" s="8">
        <v>42159</v>
      </c>
      <c r="J731" s="1">
        <v>0.5</v>
      </c>
      <c r="K731">
        <v>33508</v>
      </c>
      <c r="L731">
        <v>1</v>
      </c>
      <c r="M731" t="s">
        <v>2335</v>
      </c>
      <c r="O731" t="s">
        <v>15</v>
      </c>
      <c r="P731" t="s">
        <v>2336</v>
      </c>
      <c r="Q731">
        <v>30672502469</v>
      </c>
      <c r="R731" t="s">
        <v>2337</v>
      </c>
      <c r="S731" t="s">
        <v>45</v>
      </c>
      <c r="U731">
        <v>3370</v>
      </c>
      <c r="V731" t="s">
        <v>6</v>
      </c>
      <c r="W731" t="s">
        <v>7</v>
      </c>
      <c r="X731">
        <v>3757</v>
      </c>
      <c r="Y731">
        <v>421140</v>
      </c>
      <c r="AA731">
        <v>9</v>
      </c>
      <c r="AB731">
        <v>42727</v>
      </c>
      <c r="AC731">
        <v>59818</v>
      </c>
      <c r="AD731">
        <v>0</v>
      </c>
      <c r="AE731">
        <v>140</v>
      </c>
      <c r="AF731">
        <v>130460</v>
      </c>
      <c r="AG731">
        <v>0</v>
      </c>
      <c r="AH731" t="s">
        <v>1213</v>
      </c>
      <c r="AI731" t="s">
        <v>1722</v>
      </c>
    </row>
    <row r="732" spans="1:35" hidden="1" x14ac:dyDescent="0.25">
      <c r="A732">
        <v>21396</v>
      </c>
      <c r="B732" t="s">
        <v>3593</v>
      </c>
      <c r="C732" t="s">
        <v>2978</v>
      </c>
      <c r="D732">
        <v>2013</v>
      </c>
      <c r="E732" t="s">
        <v>1128</v>
      </c>
      <c r="F732" s="8">
        <v>42122</v>
      </c>
      <c r="G732" s="1">
        <v>0.33333333333333331</v>
      </c>
      <c r="H732">
        <v>77074</v>
      </c>
      <c r="I732" s="8">
        <v>42122</v>
      </c>
      <c r="J732" s="1">
        <v>0.75</v>
      </c>
      <c r="K732">
        <v>77074</v>
      </c>
      <c r="L732">
        <v>1</v>
      </c>
      <c r="M732" t="s">
        <v>2561</v>
      </c>
      <c r="O732" t="s">
        <v>15</v>
      </c>
      <c r="P732" t="s">
        <v>2336</v>
      </c>
      <c r="Q732">
        <v>30672502469</v>
      </c>
      <c r="R732" t="s">
        <v>2337</v>
      </c>
      <c r="S732" t="s">
        <v>45</v>
      </c>
      <c r="U732">
        <v>3370</v>
      </c>
      <c r="V732" t="s">
        <v>6</v>
      </c>
      <c r="W732" t="s">
        <v>7</v>
      </c>
      <c r="X732">
        <v>3757</v>
      </c>
      <c r="Y732">
        <v>421140</v>
      </c>
      <c r="AA732">
        <v>9</v>
      </c>
      <c r="AB732">
        <v>42727</v>
      </c>
      <c r="AC732">
        <v>93999</v>
      </c>
      <c r="AD732">
        <v>0</v>
      </c>
      <c r="AE732">
        <v>220</v>
      </c>
      <c r="AF732">
        <v>0</v>
      </c>
      <c r="AG732">
        <v>0</v>
      </c>
      <c r="AH732" t="s">
        <v>1213</v>
      </c>
      <c r="AI732" t="s">
        <v>1722</v>
      </c>
    </row>
    <row r="733" spans="1:35" hidden="1" x14ac:dyDescent="0.25">
      <c r="A733">
        <v>21781</v>
      </c>
      <c r="B733" t="s">
        <v>3593</v>
      </c>
      <c r="C733" t="s">
        <v>2978</v>
      </c>
      <c r="D733">
        <v>2013</v>
      </c>
      <c r="E733" t="s">
        <v>1128</v>
      </c>
      <c r="F733" s="8">
        <v>42180</v>
      </c>
      <c r="G733" s="1">
        <v>0.33333333333333331</v>
      </c>
      <c r="H733">
        <v>77074</v>
      </c>
      <c r="I733" s="8">
        <v>42180</v>
      </c>
      <c r="J733" s="1">
        <v>0.41666666666666669</v>
      </c>
      <c r="K733">
        <v>77074</v>
      </c>
      <c r="L733">
        <v>1</v>
      </c>
      <c r="M733" t="s">
        <v>76</v>
      </c>
      <c r="O733" t="s">
        <v>15</v>
      </c>
      <c r="P733" t="s">
        <v>2336</v>
      </c>
      <c r="Q733">
        <v>30672502469</v>
      </c>
      <c r="R733" t="s">
        <v>2337</v>
      </c>
      <c r="S733" t="s">
        <v>45</v>
      </c>
      <c r="U733">
        <v>3370</v>
      </c>
      <c r="V733" t="s">
        <v>6</v>
      </c>
      <c r="W733" t="s">
        <v>7</v>
      </c>
      <c r="X733">
        <v>3757</v>
      </c>
      <c r="Y733">
        <v>421140</v>
      </c>
      <c r="AA733">
        <v>9</v>
      </c>
      <c r="AB733">
        <v>42727</v>
      </c>
      <c r="AC733">
        <v>93999</v>
      </c>
      <c r="AD733">
        <v>0</v>
      </c>
      <c r="AE733">
        <v>220</v>
      </c>
      <c r="AF733">
        <v>354131</v>
      </c>
      <c r="AG733">
        <v>0</v>
      </c>
      <c r="AH733" t="s">
        <v>1213</v>
      </c>
      <c r="AI733" t="s">
        <v>1722</v>
      </c>
    </row>
    <row r="734" spans="1:35" hidden="1" x14ac:dyDescent="0.25">
      <c r="A734">
        <v>21294</v>
      </c>
      <c r="B734" t="s">
        <v>2609</v>
      </c>
      <c r="C734" t="s">
        <v>1763</v>
      </c>
      <c r="D734">
        <v>2014</v>
      </c>
      <c r="E734" t="s">
        <v>1128</v>
      </c>
      <c r="F734" s="8">
        <v>42108</v>
      </c>
      <c r="G734" s="1">
        <v>0.375</v>
      </c>
      <c r="H734">
        <v>12588</v>
      </c>
      <c r="I734" s="8">
        <v>42108</v>
      </c>
      <c r="J734" s="1">
        <v>0.54166666666666663</v>
      </c>
      <c r="K734">
        <v>12588</v>
      </c>
      <c r="L734">
        <v>1</v>
      </c>
      <c r="M734" t="s">
        <v>76</v>
      </c>
      <c r="O734" t="s">
        <v>15</v>
      </c>
      <c r="P734" t="s">
        <v>2610</v>
      </c>
      <c r="Q734">
        <v>30709878391</v>
      </c>
      <c r="R734" t="s">
        <v>2611</v>
      </c>
      <c r="S734" t="s">
        <v>45</v>
      </c>
      <c r="U734">
        <v>3370</v>
      </c>
      <c r="V734" t="s">
        <v>6</v>
      </c>
      <c r="W734" t="s">
        <v>7</v>
      </c>
      <c r="X734">
        <v>3757</v>
      </c>
      <c r="Y734">
        <v>15467236</v>
      </c>
      <c r="AA734">
        <v>9</v>
      </c>
      <c r="AB734">
        <v>42727</v>
      </c>
      <c r="AC734">
        <v>85454</v>
      </c>
      <c r="AD734">
        <v>0</v>
      </c>
      <c r="AE734">
        <v>200</v>
      </c>
      <c r="AF734">
        <v>215234</v>
      </c>
      <c r="AG734">
        <v>141456</v>
      </c>
      <c r="AH734" t="s">
        <v>1213</v>
      </c>
      <c r="AI734" t="s">
        <v>1722</v>
      </c>
    </row>
    <row r="735" spans="1:35" x14ac:dyDescent="0.25">
      <c r="A735">
        <v>21996</v>
      </c>
      <c r="B735" t="s">
        <v>1484</v>
      </c>
      <c r="C735" t="s">
        <v>1145</v>
      </c>
      <c r="D735">
        <v>2010</v>
      </c>
      <c r="E735" t="s">
        <v>1128</v>
      </c>
      <c r="F735" s="8">
        <v>42212</v>
      </c>
      <c r="G735" s="1">
        <v>0.38541666666666669</v>
      </c>
      <c r="H735">
        <v>43608</v>
      </c>
      <c r="I735" s="8">
        <v>42214</v>
      </c>
      <c r="J735" s="1">
        <v>0.36249999999999999</v>
      </c>
      <c r="K735">
        <v>43608</v>
      </c>
      <c r="L735">
        <v>1</v>
      </c>
      <c r="M735" t="s">
        <v>797</v>
      </c>
      <c r="O735" t="s">
        <v>15</v>
      </c>
      <c r="P735" t="s">
        <v>398</v>
      </c>
      <c r="Q735">
        <v>27187004239</v>
      </c>
      <c r="R735" t="s">
        <v>399</v>
      </c>
      <c r="S735" t="s">
        <v>45</v>
      </c>
      <c r="U735">
        <v>3370</v>
      </c>
      <c r="V735" t="s">
        <v>6</v>
      </c>
      <c r="W735" t="s">
        <v>7</v>
      </c>
      <c r="X735">
        <v>3757</v>
      </c>
      <c r="Y735">
        <v>15672283</v>
      </c>
      <c r="AA735">
        <v>9</v>
      </c>
      <c r="AB735">
        <v>48471</v>
      </c>
      <c r="AC735">
        <v>184190</v>
      </c>
      <c r="AD735">
        <v>32500</v>
      </c>
      <c r="AE735">
        <v>380</v>
      </c>
      <c r="AF735">
        <v>1752452</v>
      </c>
      <c r="AG735">
        <v>0</v>
      </c>
      <c r="AH735" t="s">
        <v>1213</v>
      </c>
      <c r="AI735" t="s">
        <v>10</v>
      </c>
    </row>
    <row r="736" spans="1:35" hidden="1" x14ac:dyDescent="0.25">
      <c r="A736">
        <v>22008</v>
      </c>
      <c r="B736" t="s">
        <v>1979</v>
      </c>
      <c r="C736" t="s">
        <v>1831</v>
      </c>
      <c r="D736">
        <v>2014</v>
      </c>
      <c r="E736" t="s">
        <v>1128</v>
      </c>
      <c r="F736" s="8">
        <v>42215</v>
      </c>
      <c r="G736" s="1">
        <v>0.38541666666666669</v>
      </c>
      <c r="H736">
        <v>60247</v>
      </c>
      <c r="I736" s="8">
        <v>42215</v>
      </c>
      <c r="J736" s="1">
        <v>0.54166666666666663</v>
      </c>
      <c r="K736">
        <v>60247</v>
      </c>
      <c r="L736">
        <v>1</v>
      </c>
      <c r="M736" t="s">
        <v>76</v>
      </c>
      <c r="O736" t="s">
        <v>15</v>
      </c>
      <c r="P736" t="s">
        <v>1980</v>
      </c>
      <c r="Q736">
        <v>27934812552</v>
      </c>
      <c r="R736" t="s">
        <v>1981</v>
      </c>
      <c r="S736" t="s">
        <v>45</v>
      </c>
      <c r="U736">
        <v>3370</v>
      </c>
      <c r="V736" t="s">
        <v>6</v>
      </c>
      <c r="W736" t="s">
        <v>7</v>
      </c>
      <c r="X736">
        <v>3757</v>
      </c>
      <c r="Y736">
        <v>421062</v>
      </c>
      <c r="AA736">
        <v>9</v>
      </c>
      <c r="AB736">
        <v>42727</v>
      </c>
      <c r="AC736">
        <v>187999</v>
      </c>
      <c r="AD736">
        <v>0</v>
      </c>
      <c r="AE736">
        <v>440</v>
      </c>
      <c r="AF736">
        <v>818782</v>
      </c>
      <c r="AG736">
        <v>0</v>
      </c>
      <c r="AH736" t="s">
        <v>1213</v>
      </c>
      <c r="AI736" t="s">
        <v>1722</v>
      </c>
    </row>
    <row r="737" spans="1:35" hidden="1" x14ac:dyDescent="0.25">
      <c r="A737">
        <v>21188</v>
      </c>
      <c r="B737" t="s">
        <v>2020</v>
      </c>
      <c r="C737" t="s">
        <v>1777</v>
      </c>
      <c r="D737">
        <v>2014</v>
      </c>
      <c r="E737" t="s">
        <v>1128</v>
      </c>
      <c r="F737" s="8">
        <v>42090</v>
      </c>
      <c r="G737" s="1">
        <v>0.33333333333333331</v>
      </c>
      <c r="H737">
        <v>66254</v>
      </c>
      <c r="I737" s="8">
        <v>42090</v>
      </c>
      <c r="J737" s="1">
        <v>0.70833333333333337</v>
      </c>
      <c r="K737">
        <v>66254</v>
      </c>
      <c r="L737">
        <v>1</v>
      </c>
      <c r="M737" t="s">
        <v>2711</v>
      </c>
      <c r="O737" t="s">
        <v>15</v>
      </c>
      <c r="P737" t="s">
        <v>1980</v>
      </c>
      <c r="Q737">
        <v>27934812552</v>
      </c>
      <c r="R737" t="s">
        <v>1981</v>
      </c>
      <c r="S737" t="s">
        <v>45</v>
      </c>
      <c r="U737">
        <v>3370</v>
      </c>
      <c r="V737" t="s">
        <v>6</v>
      </c>
      <c r="W737" t="s">
        <v>7</v>
      </c>
      <c r="X737">
        <v>3757</v>
      </c>
      <c r="Y737">
        <v>421062</v>
      </c>
      <c r="AA737">
        <v>9</v>
      </c>
      <c r="AB737">
        <v>42727</v>
      </c>
      <c r="AC737">
        <v>136726</v>
      </c>
      <c r="AD737">
        <v>0</v>
      </c>
      <c r="AE737">
        <v>320</v>
      </c>
      <c r="AF737">
        <v>432369</v>
      </c>
      <c r="AG737">
        <v>141456</v>
      </c>
      <c r="AH737" t="s">
        <v>1213</v>
      </c>
      <c r="AI737" t="s">
        <v>1722</v>
      </c>
    </row>
    <row r="738" spans="1:35" hidden="1" x14ac:dyDescent="0.25">
      <c r="A738">
        <v>21317</v>
      </c>
      <c r="B738" t="s">
        <v>2932</v>
      </c>
      <c r="C738" t="s">
        <v>1770</v>
      </c>
      <c r="D738">
        <v>2012</v>
      </c>
      <c r="E738" t="s">
        <v>1128</v>
      </c>
      <c r="F738" s="8">
        <v>42111</v>
      </c>
      <c r="G738" s="1">
        <v>0.33333333333333331</v>
      </c>
      <c r="H738">
        <v>148000</v>
      </c>
      <c r="I738" s="8">
        <v>42111</v>
      </c>
      <c r="J738" s="1">
        <v>0.75</v>
      </c>
      <c r="K738">
        <v>148000</v>
      </c>
      <c r="L738">
        <v>1</v>
      </c>
      <c r="M738" t="s">
        <v>48</v>
      </c>
      <c r="O738" t="s">
        <v>15</v>
      </c>
      <c r="P738" t="s">
        <v>2336</v>
      </c>
      <c r="Q738">
        <v>30672502469</v>
      </c>
      <c r="R738" t="s">
        <v>2337</v>
      </c>
      <c r="S738" t="s">
        <v>45</v>
      </c>
      <c r="U738">
        <v>3370</v>
      </c>
      <c r="V738" t="s">
        <v>6</v>
      </c>
      <c r="W738" t="s">
        <v>7</v>
      </c>
      <c r="X738">
        <v>3757</v>
      </c>
      <c r="Y738">
        <v>421140</v>
      </c>
      <c r="AA738">
        <v>9</v>
      </c>
      <c r="AB738">
        <v>42727</v>
      </c>
      <c r="AC738">
        <v>93999</v>
      </c>
      <c r="AD738">
        <v>0</v>
      </c>
      <c r="AE738">
        <v>220</v>
      </c>
      <c r="AF738">
        <v>924441</v>
      </c>
      <c r="AG738">
        <v>0</v>
      </c>
      <c r="AH738" t="s">
        <v>1213</v>
      </c>
      <c r="AI738" t="s">
        <v>1722</v>
      </c>
    </row>
    <row r="739" spans="1:35" hidden="1" x14ac:dyDescent="0.25">
      <c r="A739">
        <v>21231</v>
      </c>
      <c r="B739" t="s">
        <v>2334</v>
      </c>
      <c r="C739" t="s">
        <v>2041</v>
      </c>
      <c r="D739">
        <v>2014</v>
      </c>
      <c r="E739" t="s">
        <v>1128</v>
      </c>
      <c r="F739" s="8">
        <v>42100</v>
      </c>
      <c r="G739" s="1">
        <v>0.61597222222222225</v>
      </c>
      <c r="H739">
        <v>33508</v>
      </c>
      <c r="I739" s="8">
        <v>42100</v>
      </c>
      <c r="J739" s="1">
        <v>0.61597222222222225</v>
      </c>
      <c r="K739">
        <v>33508</v>
      </c>
      <c r="L739">
        <v>1</v>
      </c>
      <c r="M739" t="s">
        <v>3594</v>
      </c>
      <c r="O739" t="s">
        <v>15</v>
      </c>
      <c r="P739" t="s">
        <v>2336</v>
      </c>
      <c r="Q739">
        <v>30672502469</v>
      </c>
      <c r="R739" t="s">
        <v>2337</v>
      </c>
      <c r="S739" t="s">
        <v>45</v>
      </c>
      <c r="U739">
        <v>3370</v>
      </c>
      <c r="V739" t="s">
        <v>6</v>
      </c>
      <c r="W739" t="s">
        <v>7</v>
      </c>
      <c r="X739">
        <v>3757</v>
      </c>
      <c r="Y739">
        <v>421140</v>
      </c>
      <c r="AA739">
        <v>9</v>
      </c>
      <c r="AB739">
        <v>42727</v>
      </c>
      <c r="AC739">
        <v>153817</v>
      </c>
      <c r="AD739">
        <v>0</v>
      </c>
      <c r="AE739">
        <v>360</v>
      </c>
      <c r="AF739">
        <v>1479351</v>
      </c>
      <c r="AG739">
        <v>0</v>
      </c>
      <c r="AH739" t="s">
        <v>1213</v>
      </c>
      <c r="AI739" t="s">
        <v>1722</v>
      </c>
    </row>
    <row r="740" spans="1:35" hidden="1" x14ac:dyDescent="0.25">
      <c r="A740">
        <v>21261</v>
      </c>
      <c r="B740" t="s">
        <v>1868</v>
      </c>
      <c r="C740">
        <v>2636</v>
      </c>
      <c r="D740">
        <v>2014</v>
      </c>
      <c r="E740" t="s">
        <v>1128</v>
      </c>
      <c r="F740" s="8">
        <v>42102</v>
      </c>
      <c r="G740" s="1">
        <v>0.58611111111111114</v>
      </c>
      <c r="H740">
        <v>136195</v>
      </c>
      <c r="I740" s="8">
        <v>42102</v>
      </c>
      <c r="J740" s="1">
        <v>0.70833333333333337</v>
      </c>
      <c r="K740">
        <v>136195</v>
      </c>
      <c r="L740">
        <v>1</v>
      </c>
      <c r="M740" t="s">
        <v>76</v>
      </c>
      <c r="O740" t="s">
        <v>15</v>
      </c>
      <c r="P740" t="s">
        <v>1733</v>
      </c>
      <c r="Q740">
        <v>30672447115</v>
      </c>
      <c r="R740" t="s">
        <v>1734</v>
      </c>
      <c r="S740" t="s">
        <v>45</v>
      </c>
      <c r="U740">
        <v>3370</v>
      </c>
      <c r="V740" t="s">
        <v>6</v>
      </c>
      <c r="W740" t="s">
        <v>7</v>
      </c>
      <c r="X740">
        <v>3757</v>
      </c>
      <c r="Y740">
        <v>15460208</v>
      </c>
      <c r="AA740">
        <v>9</v>
      </c>
      <c r="AB740">
        <v>42727</v>
      </c>
      <c r="AC740">
        <v>192272</v>
      </c>
      <c r="AD740">
        <v>0</v>
      </c>
      <c r="AE740">
        <v>450</v>
      </c>
      <c r="AF740">
        <v>545221</v>
      </c>
      <c r="AG740">
        <v>424368</v>
      </c>
      <c r="AH740" t="s">
        <v>1213</v>
      </c>
      <c r="AI740" t="s">
        <v>101</v>
      </c>
    </row>
    <row r="741" spans="1:35" hidden="1" x14ac:dyDescent="0.25">
      <c r="A741">
        <v>21467</v>
      </c>
      <c r="B741" t="s">
        <v>2221</v>
      </c>
      <c r="C741" t="s">
        <v>1731</v>
      </c>
      <c r="D741">
        <v>2008</v>
      </c>
      <c r="E741" t="s">
        <v>1128</v>
      </c>
      <c r="F741" s="8">
        <v>42135</v>
      </c>
      <c r="G741" s="1">
        <v>0.33333333333333331</v>
      </c>
      <c r="H741">
        <v>962372</v>
      </c>
      <c r="I741" s="8">
        <v>42135</v>
      </c>
      <c r="J741" s="1">
        <v>0.70833333333333337</v>
      </c>
      <c r="K741">
        <v>962372</v>
      </c>
      <c r="L741">
        <v>1</v>
      </c>
      <c r="M741" t="s">
        <v>2503</v>
      </c>
      <c r="O741" t="s">
        <v>15</v>
      </c>
      <c r="P741" t="s">
        <v>1733</v>
      </c>
      <c r="Q741">
        <v>30672447115</v>
      </c>
      <c r="R741" t="s">
        <v>1734</v>
      </c>
      <c r="S741" t="s">
        <v>45</v>
      </c>
      <c r="U741">
        <v>3370</v>
      </c>
      <c r="V741" t="s">
        <v>6</v>
      </c>
      <c r="W741" t="s">
        <v>7</v>
      </c>
      <c r="X741">
        <v>3757</v>
      </c>
      <c r="Y741">
        <v>15460208</v>
      </c>
      <c r="AA741">
        <v>9</v>
      </c>
      <c r="AB741">
        <v>42727</v>
      </c>
      <c r="AC741">
        <v>341816</v>
      </c>
      <c r="AD741">
        <v>0</v>
      </c>
      <c r="AE741">
        <v>800</v>
      </c>
      <c r="AF741">
        <v>714752</v>
      </c>
      <c r="AG741">
        <v>240318</v>
      </c>
      <c r="AH741" t="s">
        <v>1213</v>
      </c>
      <c r="AI741" t="s">
        <v>101</v>
      </c>
    </row>
    <row r="742" spans="1:35" hidden="1" x14ac:dyDescent="0.25">
      <c r="A742">
        <v>21778</v>
      </c>
      <c r="B742" t="s">
        <v>2334</v>
      </c>
      <c r="C742" t="s">
        <v>2041</v>
      </c>
      <c r="D742">
        <v>2014</v>
      </c>
      <c r="E742" t="s">
        <v>1128</v>
      </c>
      <c r="F742" s="8">
        <v>42180</v>
      </c>
      <c r="G742" s="1">
        <v>0.33333333333333331</v>
      </c>
      <c r="H742">
        <v>33508</v>
      </c>
      <c r="I742" s="8">
        <v>42180</v>
      </c>
      <c r="J742" s="1">
        <v>0.41666666666666669</v>
      </c>
      <c r="K742">
        <v>33508</v>
      </c>
      <c r="L742">
        <v>1</v>
      </c>
      <c r="M742" t="s">
        <v>76</v>
      </c>
      <c r="O742" t="s">
        <v>15</v>
      </c>
      <c r="P742" t="s">
        <v>2336</v>
      </c>
      <c r="Q742">
        <v>30672502469</v>
      </c>
      <c r="R742" t="s">
        <v>2337</v>
      </c>
      <c r="S742" t="s">
        <v>45</v>
      </c>
      <c r="U742">
        <v>3370</v>
      </c>
      <c r="V742" t="s">
        <v>6</v>
      </c>
      <c r="W742" t="s">
        <v>7</v>
      </c>
      <c r="X742">
        <v>3757</v>
      </c>
      <c r="Y742">
        <v>421140</v>
      </c>
      <c r="AA742">
        <v>9</v>
      </c>
      <c r="AB742">
        <v>42727</v>
      </c>
      <c r="AC742">
        <v>93999</v>
      </c>
      <c r="AD742">
        <v>0</v>
      </c>
      <c r="AE742">
        <v>220</v>
      </c>
      <c r="AF742">
        <v>233503</v>
      </c>
      <c r="AG742">
        <v>141456</v>
      </c>
      <c r="AH742" t="s">
        <v>1213</v>
      </c>
      <c r="AI742" t="s">
        <v>1722</v>
      </c>
    </row>
    <row r="743" spans="1:35" hidden="1" x14ac:dyDescent="0.25">
      <c r="A743">
        <v>21764</v>
      </c>
      <c r="B743" t="s">
        <v>2234</v>
      </c>
      <c r="C743" t="s">
        <v>1777</v>
      </c>
      <c r="D743">
        <v>2014</v>
      </c>
      <c r="E743" t="s">
        <v>1128</v>
      </c>
      <c r="F743" s="8">
        <v>42179</v>
      </c>
      <c r="G743" s="1">
        <v>0.375</v>
      </c>
      <c r="H743">
        <v>50544</v>
      </c>
      <c r="I743" s="8">
        <v>42179</v>
      </c>
      <c r="J743" s="1">
        <v>0.54166666666666663</v>
      </c>
      <c r="K743">
        <v>50544</v>
      </c>
      <c r="L743">
        <v>1</v>
      </c>
      <c r="M743" t="s">
        <v>2235</v>
      </c>
      <c r="O743" t="s">
        <v>15</v>
      </c>
      <c r="P743" t="s">
        <v>2236</v>
      </c>
      <c r="Q743">
        <v>33708321139</v>
      </c>
      <c r="R743" t="s">
        <v>2237</v>
      </c>
      <c r="S743" t="s">
        <v>45</v>
      </c>
      <c r="U743">
        <v>3370</v>
      </c>
      <c r="V743" t="s">
        <v>6</v>
      </c>
      <c r="W743" t="s">
        <v>7</v>
      </c>
      <c r="X743">
        <v>3757</v>
      </c>
      <c r="Y743">
        <v>423777</v>
      </c>
      <c r="AA743">
        <v>9</v>
      </c>
      <c r="AB743">
        <v>42727</v>
      </c>
      <c r="AC743">
        <v>21364</v>
      </c>
      <c r="AD743">
        <v>0</v>
      </c>
      <c r="AE743">
        <v>50</v>
      </c>
      <c r="AF743">
        <v>3076</v>
      </c>
      <c r="AG743">
        <v>0</v>
      </c>
      <c r="AH743" t="s">
        <v>1213</v>
      </c>
      <c r="AI743" t="s">
        <v>1722</v>
      </c>
    </row>
    <row r="744" spans="1:35" hidden="1" x14ac:dyDescent="0.25">
      <c r="A744">
        <v>21728</v>
      </c>
      <c r="B744" t="s">
        <v>2020</v>
      </c>
      <c r="C744" t="s">
        <v>1777</v>
      </c>
      <c r="D744">
        <v>2014</v>
      </c>
      <c r="E744" t="s">
        <v>1128</v>
      </c>
      <c r="F744" s="8">
        <v>42172</v>
      </c>
      <c r="G744" s="1">
        <v>0.33333333333333331</v>
      </c>
      <c r="H744">
        <v>66254</v>
      </c>
      <c r="I744" s="8">
        <v>42172</v>
      </c>
      <c r="J744" s="1">
        <v>0.43055555555555558</v>
      </c>
      <c r="K744">
        <v>66254</v>
      </c>
      <c r="L744">
        <v>1</v>
      </c>
      <c r="M744" t="s">
        <v>76</v>
      </c>
      <c r="O744" t="s">
        <v>15</v>
      </c>
      <c r="P744" t="s">
        <v>1980</v>
      </c>
      <c r="Q744">
        <v>27934812552</v>
      </c>
      <c r="R744" t="s">
        <v>1981</v>
      </c>
      <c r="S744" t="s">
        <v>45</v>
      </c>
      <c r="U744">
        <v>3370</v>
      </c>
      <c r="V744" t="s">
        <v>6</v>
      </c>
      <c r="W744" t="s">
        <v>7</v>
      </c>
      <c r="X744">
        <v>3757</v>
      </c>
      <c r="Y744">
        <v>421062</v>
      </c>
      <c r="AA744">
        <v>9</v>
      </c>
      <c r="AB744">
        <v>42727</v>
      </c>
      <c r="AC744">
        <v>93999</v>
      </c>
      <c r="AD744">
        <v>0</v>
      </c>
      <c r="AE744">
        <v>220</v>
      </c>
      <c r="AF744">
        <v>233503</v>
      </c>
      <c r="AG744">
        <v>141456</v>
      </c>
      <c r="AH744" t="s">
        <v>1213</v>
      </c>
      <c r="AI744" t="s">
        <v>1722</v>
      </c>
    </row>
    <row r="745" spans="1:35" hidden="1" x14ac:dyDescent="0.25">
      <c r="A745">
        <v>21994</v>
      </c>
      <c r="B745" t="s">
        <v>1998</v>
      </c>
      <c r="C745" t="s">
        <v>1795</v>
      </c>
      <c r="D745">
        <v>2011</v>
      </c>
      <c r="E745" t="s">
        <v>1128</v>
      </c>
      <c r="F745" s="8">
        <v>42213</v>
      </c>
      <c r="G745" s="1">
        <v>0.41666666666666669</v>
      </c>
      <c r="H745">
        <v>192629</v>
      </c>
      <c r="I745" s="8">
        <v>42213</v>
      </c>
      <c r="J745" s="1">
        <v>0.70277777777777783</v>
      </c>
      <c r="K745">
        <v>192629</v>
      </c>
      <c r="L745">
        <v>1</v>
      </c>
      <c r="M745" t="s">
        <v>1999</v>
      </c>
      <c r="O745" t="s">
        <v>15</v>
      </c>
      <c r="P745" t="s">
        <v>2000</v>
      </c>
      <c r="Q745">
        <v>30711633711</v>
      </c>
      <c r="R745" t="s">
        <v>2001</v>
      </c>
      <c r="S745" t="s">
        <v>45</v>
      </c>
      <c r="U745">
        <v>3370</v>
      </c>
      <c r="V745" t="s">
        <v>6</v>
      </c>
      <c r="W745" t="s">
        <v>7</v>
      </c>
      <c r="X745">
        <v>3757</v>
      </c>
      <c r="Y745">
        <v>425750</v>
      </c>
      <c r="AA745">
        <v>9</v>
      </c>
      <c r="AB745">
        <v>42727</v>
      </c>
      <c r="AC745">
        <v>939994</v>
      </c>
      <c r="AD745">
        <v>908179</v>
      </c>
      <c r="AE745">
        <v>2200</v>
      </c>
      <c r="AF745">
        <v>6204583</v>
      </c>
      <c r="AG745">
        <v>35721</v>
      </c>
      <c r="AH745" t="s">
        <v>1213</v>
      </c>
      <c r="AI745" t="s">
        <v>1722</v>
      </c>
    </row>
    <row r="746" spans="1:35" x14ac:dyDescent="0.25">
      <c r="A746">
        <v>21514</v>
      </c>
      <c r="B746" t="s">
        <v>1533</v>
      </c>
      <c r="C746" t="s">
        <v>1149</v>
      </c>
      <c r="D746">
        <v>2014</v>
      </c>
      <c r="E746" t="s">
        <v>1128</v>
      </c>
      <c r="F746" s="8">
        <v>42143</v>
      </c>
      <c r="G746" s="1">
        <v>0.375</v>
      </c>
      <c r="H746">
        <v>13148</v>
      </c>
      <c r="I746" s="8">
        <v>42143</v>
      </c>
      <c r="J746" s="1">
        <v>0.54166666666666663</v>
      </c>
      <c r="K746">
        <v>13148</v>
      </c>
      <c r="L746">
        <v>1</v>
      </c>
      <c r="M746" t="s">
        <v>199</v>
      </c>
      <c r="O746" t="s">
        <v>2</v>
      </c>
      <c r="P746" t="s">
        <v>604</v>
      </c>
      <c r="Q746">
        <v>27281628505</v>
      </c>
      <c r="R746" t="s">
        <v>605</v>
      </c>
      <c r="U746">
        <v>3370</v>
      </c>
      <c r="V746" t="s">
        <v>6</v>
      </c>
      <c r="W746" t="s">
        <v>7</v>
      </c>
      <c r="X746">
        <v>3764</v>
      </c>
      <c r="Y746">
        <v>270838</v>
      </c>
      <c r="AA746">
        <v>9</v>
      </c>
      <c r="AB746">
        <v>48471</v>
      </c>
      <c r="AC746">
        <v>58165</v>
      </c>
      <c r="AD746">
        <v>0</v>
      </c>
      <c r="AE746">
        <v>120</v>
      </c>
      <c r="AF746">
        <v>245527</v>
      </c>
      <c r="AG746">
        <v>0</v>
      </c>
      <c r="AH746" t="s">
        <v>1213</v>
      </c>
      <c r="AI746" t="s">
        <v>10</v>
      </c>
    </row>
    <row r="747" spans="1:35" hidden="1" x14ac:dyDescent="0.25">
      <c r="A747">
        <v>21720</v>
      </c>
      <c r="B747" t="s">
        <v>3595</v>
      </c>
      <c r="C747" t="s">
        <v>2101</v>
      </c>
      <c r="D747">
        <v>2013</v>
      </c>
      <c r="E747" t="s">
        <v>1128</v>
      </c>
      <c r="F747" s="8">
        <v>42171</v>
      </c>
      <c r="G747" s="1">
        <v>0.36458333333333331</v>
      </c>
      <c r="H747">
        <v>169909</v>
      </c>
      <c r="I747" s="8">
        <v>42171</v>
      </c>
      <c r="J747" s="1">
        <v>0.50694444444444442</v>
      </c>
      <c r="K747">
        <v>169909</v>
      </c>
      <c r="L747">
        <v>1</v>
      </c>
      <c r="M747" t="s">
        <v>3596</v>
      </c>
      <c r="O747" t="s">
        <v>15</v>
      </c>
      <c r="P747" t="s">
        <v>2236</v>
      </c>
      <c r="Q747">
        <v>33708321139</v>
      </c>
      <c r="R747" t="s">
        <v>2237</v>
      </c>
      <c r="S747" t="s">
        <v>45</v>
      </c>
      <c r="U747">
        <v>3370</v>
      </c>
      <c r="V747" t="s">
        <v>6</v>
      </c>
      <c r="W747" t="s">
        <v>7</v>
      </c>
      <c r="X747">
        <v>3757</v>
      </c>
      <c r="Y747">
        <v>423777</v>
      </c>
      <c r="AA747">
        <v>9</v>
      </c>
      <c r="AB747">
        <v>42727</v>
      </c>
      <c r="AC747">
        <v>102545</v>
      </c>
      <c r="AD747">
        <v>937998</v>
      </c>
      <c r="AE747">
        <v>240</v>
      </c>
      <c r="AF747">
        <v>804932</v>
      </c>
      <c r="AG747">
        <v>0</v>
      </c>
      <c r="AH747" t="s">
        <v>1213</v>
      </c>
      <c r="AI747" t="s">
        <v>1722</v>
      </c>
    </row>
    <row r="748" spans="1:35" hidden="1" x14ac:dyDescent="0.25">
      <c r="A748">
        <v>21780</v>
      </c>
      <c r="B748" t="s">
        <v>3597</v>
      </c>
      <c r="C748" t="s">
        <v>1741</v>
      </c>
      <c r="D748">
        <v>2014</v>
      </c>
      <c r="E748" t="s">
        <v>1128</v>
      </c>
      <c r="F748" s="8">
        <v>42180</v>
      </c>
      <c r="G748" s="1">
        <v>0.33333333333333331</v>
      </c>
      <c r="H748">
        <v>25566</v>
      </c>
      <c r="I748" s="8">
        <v>42180</v>
      </c>
      <c r="J748" s="1">
        <v>0.41666666666666669</v>
      </c>
      <c r="K748">
        <v>25566</v>
      </c>
      <c r="L748">
        <v>1</v>
      </c>
      <c r="M748" t="s">
        <v>76</v>
      </c>
      <c r="O748" t="s">
        <v>15</v>
      </c>
      <c r="P748" t="s">
        <v>2336</v>
      </c>
      <c r="Q748">
        <v>30672502469</v>
      </c>
      <c r="R748" t="s">
        <v>2337</v>
      </c>
      <c r="S748" t="s">
        <v>45</v>
      </c>
      <c r="U748">
        <v>3370</v>
      </c>
      <c r="V748" t="s">
        <v>6</v>
      </c>
      <c r="W748" t="s">
        <v>7</v>
      </c>
      <c r="X748">
        <v>3757</v>
      </c>
      <c r="Y748">
        <v>421140</v>
      </c>
      <c r="AA748">
        <v>9</v>
      </c>
      <c r="AB748">
        <v>42727</v>
      </c>
      <c r="AC748">
        <v>93999</v>
      </c>
      <c r="AD748">
        <v>0</v>
      </c>
      <c r="AE748">
        <v>220</v>
      </c>
      <c r="AF748">
        <v>354131</v>
      </c>
      <c r="AG748">
        <v>0</v>
      </c>
      <c r="AH748" t="s">
        <v>1213</v>
      </c>
      <c r="AI748" t="s">
        <v>1722</v>
      </c>
    </row>
    <row r="749" spans="1:35" hidden="1" x14ac:dyDescent="0.25">
      <c r="A749">
        <v>21232</v>
      </c>
      <c r="B749" t="s">
        <v>3597</v>
      </c>
      <c r="C749" t="s">
        <v>1741</v>
      </c>
      <c r="D749">
        <v>2014</v>
      </c>
      <c r="E749" t="s">
        <v>1128</v>
      </c>
      <c r="F749" s="8">
        <v>42100</v>
      </c>
      <c r="G749" s="1">
        <v>0.65486111111111112</v>
      </c>
      <c r="H749">
        <v>25566</v>
      </c>
      <c r="I749" s="8">
        <v>42100</v>
      </c>
      <c r="J749" s="1">
        <v>0.65486111111111112</v>
      </c>
      <c r="K749">
        <v>25566</v>
      </c>
      <c r="L749">
        <v>1</v>
      </c>
      <c r="M749" t="s">
        <v>3598</v>
      </c>
      <c r="O749" t="s">
        <v>15</v>
      </c>
      <c r="P749" t="s">
        <v>2336</v>
      </c>
      <c r="Q749">
        <v>30672502469</v>
      </c>
      <c r="R749" t="s">
        <v>2337</v>
      </c>
      <c r="S749" t="s">
        <v>45</v>
      </c>
      <c r="U749">
        <v>3370</v>
      </c>
      <c r="V749" t="s">
        <v>6</v>
      </c>
      <c r="W749" t="s">
        <v>7</v>
      </c>
      <c r="X749">
        <v>3757</v>
      </c>
      <c r="Y749">
        <v>421140</v>
      </c>
      <c r="AA749">
        <v>9</v>
      </c>
      <c r="AB749">
        <v>42727</v>
      </c>
      <c r="AC749">
        <v>123908</v>
      </c>
      <c r="AD749">
        <v>0</v>
      </c>
      <c r="AE749">
        <v>290</v>
      </c>
      <c r="AF749">
        <v>817353</v>
      </c>
      <c r="AG749">
        <v>0</v>
      </c>
      <c r="AH749" t="s">
        <v>1213</v>
      </c>
      <c r="AI749" t="s">
        <v>1722</v>
      </c>
    </row>
    <row r="750" spans="1:35" hidden="1" x14ac:dyDescent="0.25">
      <c r="A750">
        <v>21134</v>
      </c>
      <c r="B750" t="s">
        <v>2542</v>
      </c>
      <c r="C750" t="s">
        <v>1770</v>
      </c>
      <c r="D750">
        <v>2014</v>
      </c>
      <c r="E750" t="s">
        <v>1128</v>
      </c>
      <c r="F750" s="8">
        <v>42080</v>
      </c>
      <c r="G750" s="1">
        <v>0.33333333333333331</v>
      </c>
      <c r="H750">
        <v>63172</v>
      </c>
      <c r="I750" s="8">
        <v>42080</v>
      </c>
      <c r="J750" s="1">
        <v>0.45833333333333331</v>
      </c>
      <c r="K750">
        <v>63172</v>
      </c>
      <c r="L750">
        <v>1</v>
      </c>
      <c r="M750" t="s">
        <v>2744</v>
      </c>
      <c r="O750" t="s">
        <v>15</v>
      </c>
      <c r="P750" t="s">
        <v>2544</v>
      </c>
      <c r="Q750">
        <v>30707748083</v>
      </c>
      <c r="R750" t="s">
        <v>2545</v>
      </c>
      <c r="S750" t="s">
        <v>45</v>
      </c>
      <c r="U750">
        <v>3370</v>
      </c>
      <c r="V750" t="s">
        <v>6</v>
      </c>
      <c r="W750" t="s">
        <v>7</v>
      </c>
      <c r="X750">
        <v>3757</v>
      </c>
      <c r="Y750">
        <v>422743</v>
      </c>
      <c r="AA750">
        <v>9</v>
      </c>
      <c r="AB750">
        <v>42727</v>
      </c>
      <c r="AC750">
        <v>128181</v>
      </c>
      <c r="AD750">
        <v>0</v>
      </c>
      <c r="AE750">
        <v>300</v>
      </c>
      <c r="AF750">
        <v>886120</v>
      </c>
      <c r="AG750">
        <v>141456</v>
      </c>
      <c r="AH750" t="s">
        <v>1213</v>
      </c>
      <c r="AI750" t="s">
        <v>1722</v>
      </c>
    </row>
    <row r="751" spans="1:35" hidden="1" x14ac:dyDescent="0.25">
      <c r="A751">
        <v>21055</v>
      </c>
      <c r="B751" t="s">
        <v>3580</v>
      </c>
      <c r="C751" t="s">
        <v>1831</v>
      </c>
      <c r="D751">
        <v>2014</v>
      </c>
      <c r="E751" t="s">
        <v>1128</v>
      </c>
      <c r="F751" s="8">
        <v>42072</v>
      </c>
      <c r="G751" s="1">
        <v>0.33333333333333331</v>
      </c>
      <c r="H751">
        <v>55266</v>
      </c>
      <c r="I751" s="8">
        <v>42072</v>
      </c>
      <c r="J751" s="1">
        <v>0.41666666666666669</v>
      </c>
      <c r="K751">
        <v>55266</v>
      </c>
      <c r="L751">
        <v>1</v>
      </c>
      <c r="M751" t="s">
        <v>48</v>
      </c>
      <c r="O751" t="s">
        <v>15</v>
      </c>
      <c r="P751" t="s">
        <v>2336</v>
      </c>
      <c r="Q751">
        <v>30672502469</v>
      </c>
      <c r="R751" t="s">
        <v>2337</v>
      </c>
      <c r="S751" t="s">
        <v>45</v>
      </c>
      <c r="U751">
        <v>3370</v>
      </c>
      <c r="V751" t="s">
        <v>6</v>
      </c>
      <c r="W751" t="s">
        <v>7</v>
      </c>
      <c r="X751">
        <v>3757</v>
      </c>
      <c r="Y751">
        <v>421140</v>
      </c>
      <c r="AA751">
        <v>9</v>
      </c>
      <c r="AB751">
        <v>42727</v>
      </c>
      <c r="AC751">
        <v>93999</v>
      </c>
      <c r="AD751">
        <v>0</v>
      </c>
      <c r="AE751">
        <v>220</v>
      </c>
      <c r="AF751">
        <v>212675</v>
      </c>
      <c r="AG751">
        <v>141456</v>
      </c>
      <c r="AH751" t="s">
        <v>1213</v>
      </c>
      <c r="AI751" t="s">
        <v>1722</v>
      </c>
    </row>
    <row r="752" spans="1:35" x14ac:dyDescent="0.25">
      <c r="A752">
        <v>21103</v>
      </c>
      <c r="B752" t="s">
        <v>1537</v>
      </c>
      <c r="C752" t="s">
        <v>1150</v>
      </c>
      <c r="D752">
        <v>2013</v>
      </c>
      <c r="E752" t="s">
        <v>1128</v>
      </c>
      <c r="F752" s="8">
        <v>42076</v>
      </c>
      <c r="G752" s="1">
        <v>0.33333333333333331</v>
      </c>
      <c r="H752">
        <v>34782</v>
      </c>
      <c r="I752" s="8">
        <v>42076</v>
      </c>
      <c r="J752" s="1">
        <v>0.5</v>
      </c>
      <c r="K752">
        <v>34782</v>
      </c>
      <c r="L752">
        <v>1</v>
      </c>
      <c r="M752" t="s">
        <v>685</v>
      </c>
      <c r="O752" t="s">
        <v>15</v>
      </c>
      <c r="P752" t="s">
        <v>686</v>
      </c>
      <c r="Q752">
        <v>20107076345</v>
      </c>
      <c r="R752" t="s">
        <v>1538</v>
      </c>
      <c r="S752" t="s">
        <v>45</v>
      </c>
      <c r="U752">
        <v>3370</v>
      </c>
      <c r="V752" t="s">
        <v>6</v>
      </c>
      <c r="W752" t="s">
        <v>7</v>
      </c>
      <c r="X752">
        <v>376</v>
      </c>
      <c r="Y752">
        <v>15551003</v>
      </c>
      <c r="AA752">
        <v>9</v>
      </c>
      <c r="AB752">
        <v>42727</v>
      </c>
      <c r="AC752">
        <v>136726</v>
      </c>
      <c r="AD752">
        <v>0</v>
      </c>
      <c r="AE752">
        <v>320</v>
      </c>
      <c r="AF752">
        <v>690331</v>
      </c>
      <c r="AG752">
        <v>0</v>
      </c>
      <c r="AH752" t="s">
        <v>1213</v>
      </c>
      <c r="AI752" t="s">
        <v>10</v>
      </c>
    </row>
    <row r="753" spans="1:35" x14ac:dyDescent="0.25">
      <c r="A753">
        <v>21951</v>
      </c>
      <c r="B753" t="s">
        <v>1683</v>
      </c>
      <c r="C753" t="s">
        <v>1179</v>
      </c>
      <c r="D753">
        <v>2010</v>
      </c>
      <c r="E753" t="s">
        <v>1128</v>
      </c>
      <c r="F753" s="8">
        <v>42206</v>
      </c>
      <c r="G753" s="1">
        <v>0.625</v>
      </c>
      <c r="H753">
        <v>95710</v>
      </c>
      <c r="I753" s="8">
        <v>42207</v>
      </c>
      <c r="J753" s="1">
        <v>0.66666666666666663</v>
      </c>
      <c r="K753">
        <v>95710</v>
      </c>
      <c r="L753">
        <v>1</v>
      </c>
      <c r="M753" t="s">
        <v>403</v>
      </c>
      <c r="O753" t="s">
        <v>15</v>
      </c>
      <c r="P753" t="s">
        <v>398</v>
      </c>
      <c r="Q753">
        <v>27187004239</v>
      </c>
      <c r="R753" t="s">
        <v>399</v>
      </c>
      <c r="S753" t="s">
        <v>45</v>
      </c>
      <c r="U753">
        <v>3370</v>
      </c>
      <c r="V753" t="s">
        <v>6</v>
      </c>
      <c r="W753" t="s">
        <v>7</v>
      </c>
      <c r="X753">
        <v>3757</v>
      </c>
      <c r="Y753">
        <v>15672283</v>
      </c>
      <c r="AA753">
        <v>9</v>
      </c>
      <c r="AB753">
        <v>42727</v>
      </c>
      <c r="AC753">
        <v>0</v>
      </c>
      <c r="AD753">
        <v>349993</v>
      </c>
      <c r="AE753">
        <v>0</v>
      </c>
      <c r="AF753">
        <v>1751058</v>
      </c>
      <c r="AG753">
        <v>0</v>
      </c>
      <c r="AH753" t="s">
        <v>1213</v>
      </c>
      <c r="AI753" t="s">
        <v>10</v>
      </c>
    </row>
    <row r="754" spans="1:35" x14ac:dyDescent="0.25">
      <c r="A754">
        <v>21481</v>
      </c>
      <c r="B754" t="s">
        <v>1683</v>
      </c>
      <c r="C754" t="s">
        <v>1179</v>
      </c>
      <c r="D754">
        <v>2010</v>
      </c>
      <c r="E754" t="s">
        <v>1128</v>
      </c>
      <c r="F754" s="8">
        <v>42137</v>
      </c>
      <c r="G754" s="1">
        <v>0.33333333333333331</v>
      </c>
      <c r="H754">
        <v>95710</v>
      </c>
      <c r="I754" s="8">
        <v>42137</v>
      </c>
      <c r="J754" s="1">
        <v>0.625</v>
      </c>
      <c r="K754">
        <v>95710</v>
      </c>
      <c r="L754">
        <v>1</v>
      </c>
      <c r="M754" t="s">
        <v>21</v>
      </c>
      <c r="O754" t="s">
        <v>15</v>
      </c>
      <c r="P754" t="s">
        <v>398</v>
      </c>
      <c r="Q754">
        <v>27187004239</v>
      </c>
      <c r="R754" t="s">
        <v>399</v>
      </c>
      <c r="S754" t="s">
        <v>45</v>
      </c>
      <c r="U754">
        <v>3370</v>
      </c>
      <c r="V754" t="s">
        <v>6</v>
      </c>
      <c r="W754" t="s">
        <v>7</v>
      </c>
      <c r="X754">
        <v>3757</v>
      </c>
      <c r="Y754">
        <v>15672283</v>
      </c>
      <c r="AA754">
        <v>9</v>
      </c>
      <c r="AB754">
        <v>42727</v>
      </c>
      <c r="AC754">
        <v>89727</v>
      </c>
      <c r="AD754">
        <v>0</v>
      </c>
      <c r="AE754">
        <v>210</v>
      </c>
      <c r="AF754">
        <v>468944</v>
      </c>
      <c r="AG754">
        <v>0</v>
      </c>
      <c r="AH754" t="s">
        <v>1213</v>
      </c>
      <c r="AI754" t="s">
        <v>10</v>
      </c>
    </row>
    <row r="755" spans="1:35" hidden="1" x14ac:dyDescent="0.25">
      <c r="A755">
        <v>21184</v>
      </c>
      <c r="B755" t="s">
        <v>1998</v>
      </c>
      <c r="C755" t="s">
        <v>1795</v>
      </c>
      <c r="D755">
        <v>2011</v>
      </c>
      <c r="E755" t="s">
        <v>1128</v>
      </c>
      <c r="F755" s="8">
        <v>42089</v>
      </c>
      <c r="G755" s="1">
        <v>0.33333333333333331</v>
      </c>
      <c r="H755">
        <v>192629</v>
      </c>
      <c r="I755" s="8">
        <v>42089</v>
      </c>
      <c r="J755" s="1">
        <v>0.54166666666666663</v>
      </c>
      <c r="K755">
        <v>192629</v>
      </c>
      <c r="L755">
        <v>1</v>
      </c>
      <c r="M755" t="s">
        <v>2592</v>
      </c>
      <c r="O755" t="s">
        <v>15</v>
      </c>
      <c r="P755" t="s">
        <v>2000</v>
      </c>
      <c r="Q755">
        <v>30711633711</v>
      </c>
      <c r="R755" t="s">
        <v>2001</v>
      </c>
      <c r="S755" t="s">
        <v>45</v>
      </c>
      <c r="U755">
        <v>3370</v>
      </c>
      <c r="V755" t="s">
        <v>6</v>
      </c>
      <c r="W755" t="s">
        <v>7</v>
      </c>
      <c r="X755">
        <v>3757</v>
      </c>
      <c r="Y755">
        <v>425750</v>
      </c>
      <c r="AA755">
        <v>9</v>
      </c>
      <c r="AB755">
        <v>42727</v>
      </c>
      <c r="AC755">
        <v>93999</v>
      </c>
      <c r="AD755">
        <v>0</v>
      </c>
      <c r="AE755">
        <v>220</v>
      </c>
      <c r="AF755">
        <v>0</v>
      </c>
      <c r="AG755">
        <v>0</v>
      </c>
      <c r="AH755" t="s">
        <v>1213</v>
      </c>
      <c r="AI755" t="s">
        <v>1722</v>
      </c>
    </row>
    <row r="756" spans="1:35" hidden="1" x14ac:dyDescent="0.25">
      <c r="A756">
        <v>21777</v>
      </c>
      <c r="B756" t="s">
        <v>3580</v>
      </c>
      <c r="C756" t="s">
        <v>1831</v>
      </c>
      <c r="D756">
        <v>2014</v>
      </c>
      <c r="E756" t="s">
        <v>1128</v>
      </c>
      <c r="F756" s="8">
        <v>42180</v>
      </c>
      <c r="G756" s="1">
        <v>0.33333333333333331</v>
      </c>
      <c r="H756">
        <v>55266</v>
      </c>
      <c r="I756" s="8">
        <v>42180</v>
      </c>
      <c r="J756" s="1">
        <v>0.41666666666666669</v>
      </c>
      <c r="K756">
        <v>55266</v>
      </c>
      <c r="L756">
        <v>1</v>
      </c>
      <c r="M756" t="s">
        <v>76</v>
      </c>
      <c r="O756" t="s">
        <v>15</v>
      </c>
      <c r="P756" t="s">
        <v>2336</v>
      </c>
      <c r="Q756">
        <v>30672502469</v>
      </c>
      <c r="R756" t="s">
        <v>2337</v>
      </c>
      <c r="S756" t="s">
        <v>45</v>
      </c>
      <c r="U756">
        <v>3370</v>
      </c>
      <c r="V756" t="s">
        <v>6</v>
      </c>
      <c r="W756" t="s">
        <v>7</v>
      </c>
      <c r="X756">
        <v>3757</v>
      </c>
      <c r="Y756">
        <v>421140</v>
      </c>
      <c r="AA756">
        <v>9</v>
      </c>
      <c r="AB756">
        <v>42727</v>
      </c>
      <c r="AC756">
        <v>93999</v>
      </c>
      <c r="AD756">
        <v>0</v>
      </c>
      <c r="AE756">
        <v>220</v>
      </c>
      <c r="AF756">
        <v>233503</v>
      </c>
      <c r="AG756">
        <v>141456</v>
      </c>
      <c r="AH756" t="s">
        <v>1213</v>
      </c>
      <c r="AI756" t="s">
        <v>1722</v>
      </c>
    </row>
    <row r="757" spans="1:35" hidden="1" x14ac:dyDescent="0.25">
      <c r="A757">
        <v>21970</v>
      </c>
      <c r="B757" t="s">
        <v>2020</v>
      </c>
      <c r="C757" t="s">
        <v>1777</v>
      </c>
      <c r="D757">
        <v>2014</v>
      </c>
      <c r="E757" t="s">
        <v>1128</v>
      </c>
      <c r="F757" s="8">
        <v>42209</v>
      </c>
      <c r="G757" s="1">
        <v>0.40277777777777773</v>
      </c>
      <c r="H757">
        <v>66254</v>
      </c>
      <c r="I757" s="8">
        <v>42209</v>
      </c>
      <c r="J757" s="1">
        <v>0.72916666666666663</v>
      </c>
      <c r="K757">
        <v>66254</v>
      </c>
      <c r="L757">
        <v>1</v>
      </c>
      <c r="M757" t="s">
        <v>3599</v>
      </c>
      <c r="O757" t="s">
        <v>15</v>
      </c>
      <c r="P757" t="s">
        <v>1980</v>
      </c>
      <c r="Q757">
        <v>27934812552</v>
      </c>
      <c r="R757" t="s">
        <v>1981</v>
      </c>
      <c r="S757" t="s">
        <v>45</v>
      </c>
      <c r="U757">
        <v>3370</v>
      </c>
      <c r="V757" t="s">
        <v>6</v>
      </c>
      <c r="W757" t="s">
        <v>7</v>
      </c>
      <c r="X757">
        <v>3757</v>
      </c>
      <c r="Y757">
        <v>421062</v>
      </c>
      <c r="AA757">
        <v>9</v>
      </c>
      <c r="AB757">
        <v>42727</v>
      </c>
      <c r="AC757">
        <v>217908</v>
      </c>
      <c r="AD757">
        <v>0</v>
      </c>
      <c r="AE757">
        <v>510</v>
      </c>
      <c r="AF757">
        <v>798917</v>
      </c>
      <c r="AG757">
        <v>0</v>
      </c>
      <c r="AH757" t="s">
        <v>1213</v>
      </c>
      <c r="AI757" t="s">
        <v>1722</v>
      </c>
    </row>
    <row r="758" spans="1:35" hidden="1" x14ac:dyDescent="0.25">
      <c r="A758">
        <v>21765</v>
      </c>
      <c r="B758" t="s">
        <v>2233</v>
      </c>
      <c r="C758" t="s">
        <v>2101</v>
      </c>
      <c r="D758">
        <v>2014</v>
      </c>
      <c r="E758" t="s">
        <v>1128</v>
      </c>
      <c r="F758" s="8">
        <v>42179</v>
      </c>
      <c r="G758" s="1">
        <v>0.33333333333333331</v>
      </c>
      <c r="H758">
        <v>80824</v>
      </c>
      <c r="I758" s="8">
        <v>42179</v>
      </c>
      <c r="J758" s="1">
        <v>0.45833333333333331</v>
      </c>
      <c r="K758">
        <v>80824</v>
      </c>
      <c r="L758">
        <v>1</v>
      </c>
      <c r="M758" t="s">
        <v>76</v>
      </c>
      <c r="O758" t="s">
        <v>15</v>
      </c>
      <c r="P758" t="s">
        <v>1980</v>
      </c>
      <c r="Q758">
        <v>27934812552</v>
      </c>
      <c r="R758" t="s">
        <v>1981</v>
      </c>
      <c r="S758" t="s">
        <v>45</v>
      </c>
      <c r="U758">
        <v>3370</v>
      </c>
      <c r="V758" t="s">
        <v>6</v>
      </c>
      <c r="W758" t="s">
        <v>7</v>
      </c>
      <c r="X758">
        <v>3757</v>
      </c>
      <c r="Y758">
        <v>421062</v>
      </c>
      <c r="AA758">
        <v>9</v>
      </c>
      <c r="AB758">
        <v>42727</v>
      </c>
      <c r="AC758">
        <v>85454</v>
      </c>
      <c r="AD758">
        <v>0</v>
      </c>
      <c r="AE758">
        <v>200</v>
      </c>
      <c r="AF758">
        <v>452890</v>
      </c>
      <c r="AG758">
        <v>0</v>
      </c>
      <c r="AH758" t="s">
        <v>1213</v>
      </c>
      <c r="AI758" t="s">
        <v>1722</v>
      </c>
    </row>
    <row r="759" spans="1:35" hidden="1" x14ac:dyDescent="0.25">
      <c r="A759">
        <v>21094</v>
      </c>
      <c r="B759" t="s">
        <v>2233</v>
      </c>
      <c r="C759" t="s">
        <v>2101</v>
      </c>
      <c r="D759">
        <v>2014</v>
      </c>
      <c r="E759" t="s">
        <v>1128</v>
      </c>
      <c r="F759" s="8">
        <v>42075</v>
      </c>
      <c r="G759" s="1">
        <v>0.33333333333333331</v>
      </c>
      <c r="H759">
        <v>80824</v>
      </c>
      <c r="I759" s="8">
        <v>42075</v>
      </c>
      <c r="J759" s="1">
        <v>0.5</v>
      </c>
      <c r="K759">
        <v>80824</v>
      </c>
      <c r="L759">
        <v>1</v>
      </c>
      <c r="M759" t="s">
        <v>2763</v>
      </c>
      <c r="O759" t="s">
        <v>15</v>
      </c>
      <c r="P759" t="s">
        <v>1980</v>
      </c>
      <c r="Q759">
        <v>27934812552</v>
      </c>
      <c r="R759" t="s">
        <v>1981</v>
      </c>
      <c r="S759" t="s">
        <v>45</v>
      </c>
      <c r="U759">
        <v>3370</v>
      </c>
      <c r="V759" t="s">
        <v>6</v>
      </c>
      <c r="W759" t="s">
        <v>7</v>
      </c>
      <c r="X759">
        <v>3757</v>
      </c>
      <c r="Y759">
        <v>421062</v>
      </c>
      <c r="AA759">
        <v>9</v>
      </c>
      <c r="AB759">
        <v>42727</v>
      </c>
      <c r="AC759">
        <v>76909</v>
      </c>
      <c r="AD759">
        <v>258940</v>
      </c>
      <c r="AE759">
        <v>180</v>
      </c>
      <c r="AF759">
        <v>713445</v>
      </c>
      <c r="AG759">
        <v>141456</v>
      </c>
      <c r="AH759" t="s">
        <v>1213</v>
      </c>
      <c r="AI759" t="s">
        <v>1722</v>
      </c>
    </row>
    <row r="760" spans="1:35" hidden="1" x14ac:dyDescent="0.25">
      <c r="A760">
        <v>21776</v>
      </c>
      <c r="B760" t="s">
        <v>2932</v>
      </c>
      <c r="C760" t="s">
        <v>1770</v>
      </c>
      <c r="D760">
        <v>2012</v>
      </c>
      <c r="E760" t="s">
        <v>1128</v>
      </c>
      <c r="F760" s="8">
        <v>42180</v>
      </c>
      <c r="G760" s="1">
        <v>0.33333333333333331</v>
      </c>
      <c r="H760">
        <v>148000</v>
      </c>
      <c r="I760" s="8">
        <v>42180</v>
      </c>
      <c r="J760" s="1">
        <v>0.41666666666666669</v>
      </c>
      <c r="K760">
        <v>148000</v>
      </c>
      <c r="L760">
        <v>1</v>
      </c>
      <c r="M760" t="s">
        <v>76</v>
      </c>
      <c r="O760" t="s">
        <v>15</v>
      </c>
      <c r="P760" t="s">
        <v>2336</v>
      </c>
      <c r="Q760">
        <v>30672502469</v>
      </c>
      <c r="R760" t="s">
        <v>2337</v>
      </c>
      <c r="S760" t="s">
        <v>45</v>
      </c>
      <c r="U760">
        <v>3370</v>
      </c>
      <c r="V760" t="s">
        <v>6</v>
      </c>
      <c r="W760" t="s">
        <v>7</v>
      </c>
      <c r="X760">
        <v>3757</v>
      </c>
      <c r="Y760">
        <v>421140</v>
      </c>
      <c r="AA760">
        <v>9</v>
      </c>
      <c r="AB760">
        <v>42727</v>
      </c>
      <c r="AC760">
        <v>93999</v>
      </c>
      <c r="AD760">
        <v>0</v>
      </c>
      <c r="AE760">
        <v>220</v>
      </c>
      <c r="AF760">
        <v>156025</v>
      </c>
      <c r="AG760">
        <v>141456</v>
      </c>
      <c r="AH760" t="s">
        <v>1213</v>
      </c>
      <c r="AI760" t="s">
        <v>1722</v>
      </c>
    </row>
    <row r="761" spans="1:35" hidden="1" x14ac:dyDescent="0.25">
      <c r="A761">
        <v>21316</v>
      </c>
      <c r="B761" t="s">
        <v>2591</v>
      </c>
      <c r="C761" t="s">
        <v>2101</v>
      </c>
      <c r="D761">
        <v>2014</v>
      </c>
      <c r="E761" t="s">
        <v>1128</v>
      </c>
      <c r="F761" s="8">
        <v>42111</v>
      </c>
      <c r="G761" s="1">
        <v>0.33333333333333331</v>
      </c>
      <c r="H761">
        <v>69999</v>
      </c>
      <c r="I761" s="8">
        <v>42111</v>
      </c>
      <c r="J761" s="1">
        <v>0.75</v>
      </c>
      <c r="K761">
        <v>69999</v>
      </c>
      <c r="L761">
        <v>1</v>
      </c>
      <c r="M761" t="s">
        <v>2592</v>
      </c>
      <c r="O761" t="s">
        <v>15</v>
      </c>
      <c r="P761" t="s">
        <v>2544</v>
      </c>
      <c r="Q761">
        <v>30707748083</v>
      </c>
      <c r="R761" t="s">
        <v>2545</v>
      </c>
      <c r="S761" t="s">
        <v>45</v>
      </c>
      <c r="U761">
        <v>3370</v>
      </c>
      <c r="V761" t="s">
        <v>6</v>
      </c>
      <c r="W761" t="s">
        <v>7</v>
      </c>
      <c r="X761">
        <v>3757</v>
      </c>
      <c r="Y761">
        <v>422743</v>
      </c>
      <c r="AA761">
        <v>9</v>
      </c>
      <c r="AB761">
        <v>42727</v>
      </c>
      <c r="AC761">
        <v>136726</v>
      </c>
      <c r="AD761">
        <v>0</v>
      </c>
      <c r="AE761">
        <v>320</v>
      </c>
      <c r="AF761">
        <v>924441</v>
      </c>
      <c r="AG761">
        <v>0</v>
      </c>
      <c r="AH761" t="s">
        <v>1213</v>
      </c>
      <c r="AI761" t="s">
        <v>1722</v>
      </c>
    </row>
    <row r="762" spans="1:35" hidden="1" x14ac:dyDescent="0.25">
      <c r="A762">
        <v>21136</v>
      </c>
      <c r="B762" t="s">
        <v>3593</v>
      </c>
      <c r="C762" t="s">
        <v>2978</v>
      </c>
      <c r="D762">
        <v>2013</v>
      </c>
      <c r="E762" t="s">
        <v>1128</v>
      </c>
      <c r="F762" s="8">
        <v>42080</v>
      </c>
      <c r="G762" s="1">
        <v>0.33333333333333331</v>
      </c>
      <c r="H762">
        <v>77074</v>
      </c>
      <c r="I762" s="8">
        <v>42080</v>
      </c>
      <c r="J762" s="1">
        <v>0.45833333333333331</v>
      </c>
      <c r="K762">
        <v>77074</v>
      </c>
      <c r="L762">
        <v>1</v>
      </c>
      <c r="M762" t="s">
        <v>76</v>
      </c>
      <c r="O762" t="s">
        <v>15</v>
      </c>
      <c r="P762" t="s">
        <v>2336</v>
      </c>
      <c r="Q762">
        <v>30672502469</v>
      </c>
      <c r="R762" t="s">
        <v>2337</v>
      </c>
      <c r="S762" t="s">
        <v>45</v>
      </c>
      <c r="U762">
        <v>3370</v>
      </c>
      <c r="V762" t="s">
        <v>6</v>
      </c>
      <c r="W762" t="s">
        <v>7</v>
      </c>
      <c r="X762">
        <v>3757</v>
      </c>
      <c r="Y762">
        <v>421140</v>
      </c>
      <c r="AA762">
        <v>9</v>
      </c>
      <c r="AB762">
        <v>42727</v>
      </c>
      <c r="AC762">
        <v>93999</v>
      </c>
      <c r="AD762">
        <v>0</v>
      </c>
      <c r="AE762">
        <v>220</v>
      </c>
      <c r="AF762">
        <v>212675</v>
      </c>
      <c r="AG762">
        <v>141456</v>
      </c>
      <c r="AH762" t="s">
        <v>1213</v>
      </c>
      <c r="AI762" t="s">
        <v>1722</v>
      </c>
    </row>
    <row r="763" spans="1:35" hidden="1" x14ac:dyDescent="0.25">
      <c r="A763">
        <v>21893</v>
      </c>
      <c r="B763" t="s">
        <v>2609</v>
      </c>
      <c r="C763" t="s">
        <v>1763</v>
      </c>
      <c r="D763">
        <v>2014</v>
      </c>
      <c r="E763" t="s">
        <v>1128</v>
      </c>
      <c r="F763" s="8">
        <v>42198</v>
      </c>
      <c r="G763" s="1">
        <v>0.39583333333333331</v>
      </c>
      <c r="H763">
        <v>12588</v>
      </c>
      <c r="I763" s="8">
        <v>42198</v>
      </c>
      <c r="J763" s="1">
        <v>0.75</v>
      </c>
      <c r="K763">
        <v>12588</v>
      </c>
      <c r="L763">
        <v>1</v>
      </c>
      <c r="M763" t="s">
        <v>3600</v>
      </c>
      <c r="N763" t="s">
        <v>3601</v>
      </c>
      <c r="O763" t="s">
        <v>3602</v>
      </c>
      <c r="P763" t="s">
        <v>2610</v>
      </c>
      <c r="Q763">
        <v>30709878391</v>
      </c>
      <c r="R763" t="s">
        <v>2611</v>
      </c>
      <c r="S763" t="s">
        <v>45</v>
      </c>
      <c r="U763">
        <v>3370</v>
      </c>
      <c r="V763" t="s">
        <v>6</v>
      </c>
      <c r="W763" t="s">
        <v>7</v>
      </c>
      <c r="X763">
        <v>3757</v>
      </c>
      <c r="Y763">
        <v>15467236</v>
      </c>
      <c r="AA763">
        <v>9</v>
      </c>
      <c r="AB763">
        <v>42727</v>
      </c>
      <c r="AC763">
        <v>29909</v>
      </c>
      <c r="AD763">
        <v>0</v>
      </c>
      <c r="AE763">
        <v>70</v>
      </c>
      <c r="AF763">
        <v>1815601</v>
      </c>
      <c r="AG763">
        <v>0</v>
      </c>
      <c r="AH763" t="s">
        <v>1213</v>
      </c>
      <c r="AI763" t="s">
        <v>1722</v>
      </c>
    </row>
    <row r="764" spans="1:35" hidden="1" x14ac:dyDescent="0.25">
      <c r="A764">
        <v>21135</v>
      </c>
      <c r="B764" t="s">
        <v>2591</v>
      </c>
      <c r="C764" t="s">
        <v>2101</v>
      </c>
      <c r="D764">
        <v>2014</v>
      </c>
      <c r="E764" t="s">
        <v>1128</v>
      </c>
      <c r="F764" s="8">
        <v>42080</v>
      </c>
      <c r="G764" s="1">
        <v>0.33333333333333331</v>
      </c>
      <c r="H764">
        <v>69999</v>
      </c>
      <c r="I764" s="8">
        <v>42080</v>
      </c>
      <c r="J764" s="1">
        <v>0.5</v>
      </c>
      <c r="K764">
        <v>69999</v>
      </c>
      <c r="L764">
        <v>1</v>
      </c>
      <c r="M764" t="s">
        <v>2173</v>
      </c>
      <c r="O764" t="s">
        <v>15</v>
      </c>
      <c r="P764" t="s">
        <v>2544</v>
      </c>
      <c r="Q764">
        <v>30707748083</v>
      </c>
      <c r="R764" t="s">
        <v>2545</v>
      </c>
      <c r="S764" t="s">
        <v>45</v>
      </c>
      <c r="U764">
        <v>3370</v>
      </c>
      <c r="V764" t="s">
        <v>6</v>
      </c>
      <c r="W764" t="s">
        <v>7</v>
      </c>
      <c r="X764">
        <v>3757</v>
      </c>
      <c r="Y764">
        <v>422743</v>
      </c>
      <c r="AA764">
        <v>9</v>
      </c>
      <c r="AB764">
        <v>42727</v>
      </c>
      <c r="AC764">
        <v>93999</v>
      </c>
      <c r="AD764">
        <v>0</v>
      </c>
      <c r="AE764">
        <v>220</v>
      </c>
      <c r="AF764">
        <v>212675</v>
      </c>
      <c r="AG764">
        <v>141456</v>
      </c>
      <c r="AH764" t="s">
        <v>1213</v>
      </c>
      <c r="AI764" t="s">
        <v>1722</v>
      </c>
    </row>
    <row r="765" spans="1:35" hidden="1" x14ac:dyDescent="0.25">
      <c r="A765">
        <v>21054</v>
      </c>
      <c r="B765" t="s">
        <v>2932</v>
      </c>
      <c r="C765" t="s">
        <v>1770</v>
      </c>
      <c r="D765">
        <v>2012</v>
      </c>
      <c r="E765" t="s">
        <v>1128</v>
      </c>
      <c r="F765" s="8">
        <v>42072</v>
      </c>
      <c r="G765" s="1">
        <v>0.33333333333333331</v>
      </c>
      <c r="H765">
        <v>148000</v>
      </c>
      <c r="I765" s="8">
        <v>42072</v>
      </c>
      <c r="J765" s="1">
        <v>0.41666666666666669</v>
      </c>
      <c r="K765">
        <v>148000</v>
      </c>
      <c r="L765">
        <v>1</v>
      </c>
      <c r="M765" t="s">
        <v>76</v>
      </c>
      <c r="O765" t="s">
        <v>15</v>
      </c>
      <c r="P765" t="s">
        <v>2336</v>
      </c>
      <c r="Q765">
        <v>30672502469</v>
      </c>
      <c r="R765" t="s">
        <v>2337</v>
      </c>
      <c r="S765" t="s">
        <v>45</v>
      </c>
      <c r="U765">
        <v>3370</v>
      </c>
      <c r="V765" t="s">
        <v>6</v>
      </c>
      <c r="W765" t="s">
        <v>7</v>
      </c>
      <c r="X765">
        <v>3757</v>
      </c>
      <c r="Y765">
        <v>421140</v>
      </c>
      <c r="AA765">
        <v>9</v>
      </c>
      <c r="AB765">
        <v>42727</v>
      </c>
      <c r="AC765">
        <v>93999</v>
      </c>
      <c r="AD765">
        <v>0</v>
      </c>
      <c r="AE765">
        <v>220</v>
      </c>
      <c r="AF765">
        <v>212675</v>
      </c>
      <c r="AG765">
        <v>141456</v>
      </c>
      <c r="AH765" t="s">
        <v>1213</v>
      </c>
      <c r="AI765" t="s">
        <v>1722</v>
      </c>
    </row>
    <row r="766" spans="1:35" hidden="1" x14ac:dyDescent="0.25">
      <c r="A766">
        <v>21466</v>
      </c>
      <c r="B766" t="s">
        <v>3603</v>
      </c>
      <c r="C766" t="s">
        <v>1724</v>
      </c>
      <c r="D766">
        <v>2015</v>
      </c>
      <c r="E766" t="s">
        <v>1128</v>
      </c>
      <c r="F766" s="8">
        <v>42132</v>
      </c>
      <c r="G766" s="1">
        <v>0.67638888888888893</v>
      </c>
      <c r="H766">
        <v>0</v>
      </c>
      <c r="I766" s="8">
        <v>42132</v>
      </c>
      <c r="J766" s="1">
        <v>0.67638888888888893</v>
      </c>
      <c r="K766">
        <v>0</v>
      </c>
      <c r="L766">
        <v>1</v>
      </c>
      <c r="M766" t="s">
        <v>3604</v>
      </c>
      <c r="O766" t="s">
        <v>15</v>
      </c>
      <c r="P766" t="s">
        <v>2777</v>
      </c>
      <c r="Q766">
        <v>30660811261</v>
      </c>
      <c r="R766" t="s">
        <v>2778</v>
      </c>
      <c r="S766" t="s">
        <v>1661</v>
      </c>
      <c r="T766" t="s">
        <v>3605</v>
      </c>
      <c r="U766">
        <v>3376</v>
      </c>
      <c r="V766" t="s">
        <v>6</v>
      </c>
      <c r="W766" t="s">
        <v>7</v>
      </c>
      <c r="X766">
        <v>3757</v>
      </c>
      <c r="Y766">
        <v>470783</v>
      </c>
      <c r="Z766" t="s">
        <v>2779</v>
      </c>
      <c r="AA766">
        <v>9</v>
      </c>
      <c r="AB766">
        <v>42727</v>
      </c>
      <c r="AC766">
        <v>213635</v>
      </c>
      <c r="AD766">
        <v>0</v>
      </c>
      <c r="AE766">
        <v>500</v>
      </c>
      <c r="AF766">
        <v>0</v>
      </c>
      <c r="AG766">
        <v>0</v>
      </c>
      <c r="AH766" t="s">
        <v>1213</v>
      </c>
      <c r="AI766" t="s">
        <v>101</v>
      </c>
    </row>
    <row r="767" spans="1:35" hidden="1" x14ac:dyDescent="0.25">
      <c r="A767">
        <v>21608</v>
      </c>
      <c r="B767" t="s">
        <v>2366</v>
      </c>
      <c r="C767" t="s">
        <v>1783</v>
      </c>
      <c r="D767">
        <v>2014</v>
      </c>
      <c r="E767" t="s">
        <v>1128</v>
      </c>
      <c r="F767" s="8">
        <v>42157</v>
      </c>
      <c r="G767" s="1">
        <v>0.38194444444444442</v>
      </c>
      <c r="H767">
        <v>40649</v>
      </c>
      <c r="I767" s="8">
        <v>42157</v>
      </c>
      <c r="J767" s="1">
        <v>0.41666666666666669</v>
      </c>
      <c r="K767">
        <v>40649</v>
      </c>
      <c r="L767">
        <v>1</v>
      </c>
      <c r="M767" t="s">
        <v>2367</v>
      </c>
      <c r="O767" t="s">
        <v>15</v>
      </c>
      <c r="P767" t="s">
        <v>2368</v>
      </c>
      <c r="Q767">
        <v>20080010576</v>
      </c>
      <c r="R767" t="s">
        <v>2369</v>
      </c>
      <c r="S767" t="s">
        <v>1661</v>
      </c>
      <c r="T767" t="s">
        <v>3605</v>
      </c>
      <c r="U767">
        <v>3376</v>
      </c>
      <c r="V767" t="s">
        <v>6</v>
      </c>
      <c r="W767" t="s">
        <v>7</v>
      </c>
      <c r="X767">
        <v>3757</v>
      </c>
      <c r="Y767">
        <v>470114</v>
      </c>
      <c r="AA767">
        <v>9</v>
      </c>
      <c r="AB767">
        <v>42727</v>
      </c>
      <c r="AC767">
        <v>12818</v>
      </c>
      <c r="AD767">
        <v>0</v>
      </c>
      <c r="AE767">
        <v>30</v>
      </c>
      <c r="AF767">
        <v>0</v>
      </c>
      <c r="AG767">
        <v>0</v>
      </c>
      <c r="AH767" t="s">
        <v>1213</v>
      </c>
      <c r="AI767" t="s">
        <v>101</v>
      </c>
    </row>
    <row r="768" spans="1:35" x14ac:dyDescent="0.25">
      <c r="A768">
        <v>21547</v>
      </c>
      <c r="B768" t="s">
        <v>1660</v>
      </c>
      <c r="C768" t="s">
        <v>1164</v>
      </c>
      <c r="D768">
        <v>2012</v>
      </c>
      <c r="E768" t="s">
        <v>1128</v>
      </c>
      <c r="F768" s="8">
        <v>42146</v>
      </c>
      <c r="G768" s="1">
        <v>0.6479166666666667</v>
      </c>
      <c r="H768">
        <v>46444</v>
      </c>
      <c r="I768" s="8">
        <v>42146</v>
      </c>
      <c r="J768" s="1">
        <v>0.6479166666666667</v>
      </c>
      <c r="K768">
        <v>46444</v>
      </c>
      <c r="L768">
        <v>1</v>
      </c>
      <c r="M768" t="s">
        <v>337</v>
      </c>
      <c r="O768" t="s">
        <v>15</v>
      </c>
      <c r="P768" t="s">
        <v>338</v>
      </c>
      <c r="Q768">
        <v>30698151796</v>
      </c>
      <c r="R768" t="s">
        <v>339</v>
      </c>
      <c r="S768" t="s">
        <v>1661</v>
      </c>
      <c r="T768" t="s">
        <v>3605</v>
      </c>
      <c r="U768">
        <v>3376</v>
      </c>
      <c r="V768" t="s">
        <v>6</v>
      </c>
      <c r="W768" t="s">
        <v>7</v>
      </c>
      <c r="X768">
        <v>3757</v>
      </c>
      <c r="Y768">
        <v>470355</v>
      </c>
      <c r="Z768" t="s">
        <v>1662</v>
      </c>
      <c r="AA768">
        <v>9</v>
      </c>
      <c r="AB768">
        <v>42727</v>
      </c>
      <c r="AC768">
        <v>0</v>
      </c>
      <c r="AD768">
        <v>0</v>
      </c>
      <c r="AE768">
        <v>0</v>
      </c>
      <c r="AF768">
        <v>0</v>
      </c>
      <c r="AG768">
        <v>0</v>
      </c>
      <c r="AH768" t="s">
        <v>1213</v>
      </c>
      <c r="AI768" t="s">
        <v>10</v>
      </c>
    </row>
    <row r="769" spans="1:35" hidden="1" x14ac:dyDescent="0.25">
      <c r="A769">
        <v>21790</v>
      </c>
      <c r="B769" t="s">
        <v>3606</v>
      </c>
      <c r="C769">
        <v>2428</v>
      </c>
      <c r="D769">
        <v>2010</v>
      </c>
      <c r="E769" t="s">
        <v>1128</v>
      </c>
      <c r="F769" s="8">
        <v>42180</v>
      </c>
      <c r="G769" s="1">
        <v>0.33333333333333331</v>
      </c>
      <c r="H769">
        <v>221629</v>
      </c>
      <c r="I769" s="8">
        <v>42180</v>
      </c>
      <c r="J769" s="1">
        <v>0.45833333333333331</v>
      </c>
      <c r="K769">
        <v>221629</v>
      </c>
      <c r="L769">
        <v>1</v>
      </c>
      <c r="M769" t="s">
        <v>3607</v>
      </c>
      <c r="O769" t="s">
        <v>15</v>
      </c>
      <c r="P769" t="s">
        <v>2777</v>
      </c>
      <c r="Q769">
        <v>30660811261</v>
      </c>
      <c r="R769" t="s">
        <v>2778</v>
      </c>
      <c r="S769" t="s">
        <v>1661</v>
      </c>
      <c r="T769" t="s">
        <v>3605</v>
      </c>
      <c r="U769">
        <v>3376</v>
      </c>
      <c r="V769" t="s">
        <v>6</v>
      </c>
      <c r="W769" t="s">
        <v>7</v>
      </c>
      <c r="X769">
        <v>3757</v>
      </c>
      <c r="Y769">
        <v>470783</v>
      </c>
      <c r="Z769" t="s">
        <v>2779</v>
      </c>
      <c r="AA769">
        <v>9</v>
      </c>
      <c r="AB769">
        <v>42727</v>
      </c>
      <c r="AC769">
        <v>106818</v>
      </c>
      <c r="AD769">
        <v>0</v>
      </c>
      <c r="AE769">
        <v>250</v>
      </c>
      <c r="AF769">
        <v>0</v>
      </c>
      <c r="AG769">
        <v>0</v>
      </c>
      <c r="AH769" t="s">
        <v>1213</v>
      </c>
      <c r="AI769" t="s">
        <v>101</v>
      </c>
    </row>
    <row r="770" spans="1:35" hidden="1" x14ac:dyDescent="0.25">
      <c r="A770">
        <v>21581</v>
      </c>
      <c r="B770" t="s">
        <v>2400</v>
      </c>
      <c r="C770" t="s">
        <v>1783</v>
      </c>
      <c r="D770">
        <v>2014</v>
      </c>
      <c r="E770" t="s">
        <v>1128</v>
      </c>
      <c r="F770" s="8">
        <v>42152</v>
      </c>
      <c r="G770" s="1">
        <v>0.58333333333333337</v>
      </c>
      <c r="H770">
        <v>31813</v>
      </c>
      <c r="I770" s="8">
        <v>42152</v>
      </c>
      <c r="J770" s="1">
        <v>0.72916666666666663</v>
      </c>
      <c r="K770">
        <v>31813</v>
      </c>
      <c r="L770">
        <v>1</v>
      </c>
      <c r="M770" t="s">
        <v>2401</v>
      </c>
      <c r="O770" t="s">
        <v>15</v>
      </c>
      <c r="P770" t="s">
        <v>2368</v>
      </c>
      <c r="Q770">
        <v>20080010576</v>
      </c>
      <c r="R770" t="s">
        <v>2369</v>
      </c>
      <c r="S770" t="s">
        <v>1661</v>
      </c>
      <c r="T770" t="s">
        <v>3605</v>
      </c>
      <c r="U770">
        <v>3376</v>
      </c>
      <c r="V770" t="s">
        <v>6</v>
      </c>
      <c r="W770" t="s">
        <v>7</v>
      </c>
      <c r="X770">
        <v>3757</v>
      </c>
      <c r="Y770">
        <v>470114</v>
      </c>
      <c r="AA770">
        <v>9</v>
      </c>
      <c r="AB770">
        <v>42727</v>
      </c>
      <c r="AC770">
        <v>162363</v>
      </c>
      <c r="AD770">
        <v>0</v>
      </c>
      <c r="AE770">
        <v>380</v>
      </c>
      <c r="AF770">
        <v>469517</v>
      </c>
      <c r="AG770">
        <v>158760</v>
      </c>
      <c r="AH770" t="s">
        <v>1213</v>
      </c>
      <c r="AI770" t="s">
        <v>101</v>
      </c>
    </row>
    <row r="771" spans="1:35" hidden="1" x14ac:dyDescent="0.25">
      <c r="A771">
        <v>21788</v>
      </c>
      <c r="B771" t="s">
        <v>3608</v>
      </c>
      <c r="C771" t="s">
        <v>1887</v>
      </c>
      <c r="D771">
        <v>2014</v>
      </c>
      <c r="E771" t="s">
        <v>1128</v>
      </c>
      <c r="F771" s="8">
        <v>42180</v>
      </c>
      <c r="G771" s="1">
        <v>0.33333333333333331</v>
      </c>
      <c r="H771">
        <v>377591</v>
      </c>
      <c r="I771" s="8">
        <v>42180</v>
      </c>
      <c r="J771" s="1">
        <v>0.45833333333333331</v>
      </c>
      <c r="K771">
        <v>377591</v>
      </c>
      <c r="L771">
        <v>1</v>
      </c>
      <c r="M771" t="s">
        <v>3609</v>
      </c>
      <c r="O771" t="s">
        <v>15</v>
      </c>
      <c r="P771" t="s">
        <v>2777</v>
      </c>
      <c r="Q771">
        <v>30660811261</v>
      </c>
      <c r="R771" t="s">
        <v>2778</v>
      </c>
      <c r="S771" t="s">
        <v>1661</v>
      </c>
      <c r="T771" t="s">
        <v>3605</v>
      </c>
      <c r="U771">
        <v>3376</v>
      </c>
      <c r="V771" t="s">
        <v>6</v>
      </c>
      <c r="W771" t="s">
        <v>7</v>
      </c>
      <c r="X771">
        <v>3757</v>
      </c>
      <c r="Y771">
        <v>470783</v>
      </c>
      <c r="Z771" t="s">
        <v>2779</v>
      </c>
      <c r="AA771">
        <v>9</v>
      </c>
      <c r="AB771">
        <v>42727</v>
      </c>
      <c r="AC771">
        <v>264907</v>
      </c>
      <c r="AD771">
        <v>0</v>
      </c>
      <c r="AE771">
        <v>620</v>
      </c>
      <c r="AF771">
        <v>0</v>
      </c>
      <c r="AG771">
        <v>0</v>
      </c>
      <c r="AH771" t="s">
        <v>1213</v>
      </c>
      <c r="AI771" t="s">
        <v>101</v>
      </c>
    </row>
    <row r="772" spans="1:35" hidden="1" x14ac:dyDescent="0.25">
      <c r="A772">
        <v>21787</v>
      </c>
      <c r="B772" t="s">
        <v>3610</v>
      </c>
      <c r="C772" t="s">
        <v>1887</v>
      </c>
      <c r="D772">
        <v>2011</v>
      </c>
      <c r="E772" t="s">
        <v>1128</v>
      </c>
      <c r="F772" s="8">
        <v>42180</v>
      </c>
      <c r="G772" s="1">
        <v>0.33333333333333331</v>
      </c>
      <c r="H772">
        <v>371663</v>
      </c>
      <c r="I772" s="8">
        <v>42180</v>
      </c>
      <c r="J772" s="1">
        <v>0.45833333333333331</v>
      </c>
      <c r="K772">
        <v>371663</v>
      </c>
      <c r="L772">
        <v>1</v>
      </c>
      <c r="M772" t="s">
        <v>3611</v>
      </c>
      <c r="O772" t="s">
        <v>15</v>
      </c>
      <c r="P772" t="s">
        <v>2777</v>
      </c>
      <c r="Q772">
        <v>30660811261</v>
      </c>
      <c r="R772" t="s">
        <v>2778</v>
      </c>
      <c r="S772" t="s">
        <v>1661</v>
      </c>
      <c r="T772" t="s">
        <v>3605</v>
      </c>
      <c r="U772">
        <v>3376</v>
      </c>
      <c r="V772" t="s">
        <v>6</v>
      </c>
      <c r="W772" t="s">
        <v>7</v>
      </c>
      <c r="X772">
        <v>3757</v>
      </c>
      <c r="Y772">
        <v>470783</v>
      </c>
      <c r="Z772" t="s">
        <v>2779</v>
      </c>
      <c r="AA772">
        <v>9</v>
      </c>
      <c r="AB772">
        <v>42727</v>
      </c>
      <c r="AC772">
        <v>106818</v>
      </c>
      <c r="AD772">
        <v>0</v>
      </c>
      <c r="AE772">
        <v>250</v>
      </c>
      <c r="AF772">
        <v>0</v>
      </c>
      <c r="AG772">
        <v>0</v>
      </c>
      <c r="AH772" t="s">
        <v>1213</v>
      </c>
      <c r="AI772" t="s">
        <v>101</v>
      </c>
    </row>
    <row r="773" spans="1:35" hidden="1" x14ac:dyDescent="0.25">
      <c r="A773">
        <v>21269</v>
      </c>
      <c r="B773" t="s">
        <v>2366</v>
      </c>
      <c r="C773" t="s">
        <v>1783</v>
      </c>
      <c r="D773">
        <v>2014</v>
      </c>
      <c r="E773" t="s">
        <v>1128</v>
      </c>
      <c r="F773" s="8">
        <v>42103</v>
      </c>
      <c r="G773" s="1">
        <v>0.33333333333333331</v>
      </c>
      <c r="H773">
        <v>40649</v>
      </c>
      <c r="I773" s="8">
        <v>42104</v>
      </c>
      <c r="J773" s="1">
        <v>0.75</v>
      </c>
      <c r="K773">
        <v>40649</v>
      </c>
      <c r="L773">
        <v>1</v>
      </c>
      <c r="M773" t="s">
        <v>2640</v>
      </c>
      <c r="O773" t="s">
        <v>15</v>
      </c>
      <c r="P773" t="s">
        <v>2368</v>
      </c>
      <c r="Q773">
        <v>20080010576</v>
      </c>
      <c r="R773" t="s">
        <v>2369</v>
      </c>
      <c r="S773" t="s">
        <v>1661</v>
      </c>
      <c r="T773" t="s">
        <v>3605</v>
      </c>
      <c r="U773">
        <v>3376</v>
      </c>
      <c r="V773" t="s">
        <v>6</v>
      </c>
      <c r="W773" t="s">
        <v>7</v>
      </c>
      <c r="X773">
        <v>3757</v>
      </c>
      <c r="Y773">
        <v>470114</v>
      </c>
      <c r="AA773">
        <v>9</v>
      </c>
      <c r="AB773">
        <v>42727</v>
      </c>
      <c r="AC773">
        <v>196544</v>
      </c>
      <c r="AD773">
        <v>0</v>
      </c>
      <c r="AE773">
        <v>460</v>
      </c>
      <c r="AF773">
        <v>950844</v>
      </c>
      <c r="AG773">
        <v>79380</v>
      </c>
      <c r="AH773" t="s">
        <v>1213</v>
      </c>
      <c r="AI773" t="s">
        <v>101</v>
      </c>
    </row>
    <row r="774" spans="1:35" hidden="1" x14ac:dyDescent="0.25">
      <c r="A774">
        <v>21074</v>
      </c>
      <c r="B774" t="s">
        <v>2775</v>
      </c>
      <c r="C774">
        <v>2428</v>
      </c>
      <c r="D774">
        <v>2005</v>
      </c>
      <c r="E774" t="s">
        <v>1128</v>
      </c>
      <c r="F774" s="8">
        <v>42073</v>
      </c>
      <c r="G774" s="1">
        <v>0.75</v>
      </c>
      <c r="H774">
        <v>554310</v>
      </c>
      <c r="I774" s="8">
        <v>42073</v>
      </c>
      <c r="J774" s="1">
        <v>0.75</v>
      </c>
      <c r="K774">
        <v>554310</v>
      </c>
      <c r="L774">
        <v>1</v>
      </c>
      <c r="M774" t="s">
        <v>2776</v>
      </c>
      <c r="O774" t="s">
        <v>15</v>
      </c>
      <c r="P774" t="s">
        <v>2777</v>
      </c>
      <c r="Q774">
        <v>30660811261</v>
      </c>
      <c r="R774" t="s">
        <v>2778</v>
      </c>
      <c r="S774" t="s">
        <v>1661</v>
      </c>
      <c r="T774" t="s">
        <v>3605</v>
      </c>
      <c r="U774">
        <v>3376</v>
      </c>
      <c r="V774" t="s">
        <v>6</v>
      </c>
      <c r="W774" t="s">
        <v>7</v>
      </c>
      <c r="X774">
        <v>3757</v>
      </c>
      <c r="Y774">
        <v>470783</v>
      </c>
      <c r="Z774" t="s">
        <v>2779</v>
      </c>
      <c r="AA774">
        <v>9</v>
      </c>
      <c r="AB774">
        <v>42727</v>
      </c>
      <c r="AC774">
        <v>512724</v>
      </c>
      <c r="AD774">
        <v>0</v>
      </c>
      <c r="AE774">
        <v>1200</v>
      </c>
      <c r="AF774">
        <v>28711</v>
      </c>
      <c r="AG774">
        <v>0</v>
      </c>
      <c r="AH774" t="s">
        <v>1213</v>
      </c>
      <c r="AI774" t="s">
        <v>101</v>
      </c>
    </row>
    <row r="775" spans="1:35" hidden="1" x14ac:dyDescent="0.25">
      <c r="A775">
        <v>21079</v>
      </c>
      <c r="B775" t="s">
        <v>2773</v>
      </c>
      <c r="C775" t="s">
        <v>1887</v>
      </c>
      <c r="D775">
        <v>2011</v>
      </c>
      <c r="E775" t="s">
        <v>1128</v>
      </c>
      <c r="F775" s="8">
        <v>42074</v>
      </c>
      <c r="G775" s="1">
        <v>0.33333333333333331</v>
      </c>
      <c r="H775">
        <v>242011</v>
      </c>
      <c r="I775" s="8">
        <v>42074</v>
      </c>
      <c r="J775" s="1">
        <v>0.54166666666666663</v>
      </c>
      <c r="K775">
        <v>242011</v>
      </c>
      <c r="L775">
        <v>1</v>
      </c>
      <c r="M775" t="s">
        <v>2774</v>
      </c>
      <c r="O775" t="s">
        <v>15</v>
      </c>
      <c r="P775" t="s">
        <v>2368</v>
      </c>
      <c r="Q775">
        <v>20080010576</v>
      </c>
      <c r="R775" t="s">
        <v>2369</v>
      </c>
      <c r="S775" t="s">
        <v>1661</v>
      </c>
      <c r="T775" t="s">
        <v>3605</v>
      </c>
      <c r="U775">
        <v>3376</v>
      </c>
      <c r="V775" t="s">
        <v>6</v>
      </c>
      <c r="W775" t="s">
        <v>7</v>
      </c>
      <c r="X775">
        <v>3757</v>
      </c>
      <c r="Y775">
        <v>470114</v>
      </c>
      <c r="AA775">
        <v>9</v>
      </c>
      <c r="AB775">
        <v>42727</v>
      </c>
      <c r="AC775">
        <v>341816</v>
      </c>
      <c r="AD775">
        <v>0</v>
      </c>
      <c r="AE775">
        <v>800</v>
      </c>
      <c r="AF775">
        <v>1435818</v>
      </c>
      <c r="AG775">
        <v>0</v>
      </c>
      <c r="AH775" t="s">
        <v>1213</v>
      </c>
      <c r="AI775" t="s">
        <v>101</v>
      </c>
    </row>
    <row r="776" spans="1:35" hidden="1" x14ac:dyDescent="0.25">
      <c r="A776">
        <v>21696</v>
      </c>
      <c r="B776" t="s">
        <v>3612</v>
      </c>
      <c r="C776">
        <v>710</v>
      </c>
      <c r="D776">
        <v>2013</v>
      </c>
      <c r="E776" t="s">
        <v>1128</v>
      </c>
      <c r="F776" s="8">
        <v>42167</v>
      </c>
      <c r="G776" s="1">
        <v>0.5083333333333333</v>
      </c>
      <c r="H776">
        <v>6212</v>
      </c>
      <c r="I776" s="8">
        <v>42167</v>
      </c>
      <c r="J776" s="1">
        <v>0.70833333333333337</v>
      </c>
      <c r="K776">
        <v>6212</v>
      </c>
      <c r="L776">
        <v>1</v>
      </c>
      <c r="M776" t="s">
        <v>3613</v>
      </c>
      <c r="O776" t="s">
        <v>15</v>
      </c>
      <c r="P776" t="s">
        <v>3614</v>
      </c>
      <c r="Q776">
        <v>30708467355</v>
      </c>
      <c r="R776" t="s">
        <v>3615</v>
      </c>
      <c r="S776" t="s">
        <v>1661</v>
      </c>
      <c r="T776" t="s">
        <v>3605</v>
      </c>
      <c r="U776">
        <v>3376</v>
      </c>
      <c r="V776" t="s">
        <v>6</v>
      </c>
      <c r="W776" t="s">
        <v>7</v>
      </c>
      <c r="X776">
        <v>3757</v>
      </c>
      <c r="Y776">
        <v>15408549</v>
      </c>
      <c r="AA776">
        <v>9</v>
      </c>
      <c r="AB776">
        <v>42727</v>
      </c>
      <c r="AC776">
        <v>299089</v>
      </c>
      <c r="AD776">
        <v>0</v>
      </c>
      <c r="AE776">
        <v>700</v>
      </c>
      <c r="AF776">
        <v>939962</v>
      </c>
      <c r="AG776">
        <v>0</v>
      </c>
      <c r="AH776" t="s">
        <v>1213</v>
      </c>
      <c r="AI776" t="s">
        <v>101</v>
      </c>
    </row>
    <row r="777" spans="1:35" hidden="1" x14ac:dyDescent="0.25">
      <c r="A777">
        <v>21791</v>
      </c>
      <c r="B777" t="s">
        <v>3616</v>
      </c>
      <c r="C777" t="s">
        <v>1887</v>
      </c>
      <c r="D777">
        <v>2013</v>
      </c>
      <c r="E777" t="s">
        <v>1128</v>
      </c>
      <c r="F777" s="8">
        <v>42180</v>
      </c>
      <c r="G777" s="1">
        <v>0.33333333333333331</v>
      </c>
      <c r="H777">
        <v>359850</v>
      </c>
      <c r="I777" s="8">
        <v>42180</v>
      </c>
      <c r="J777" s="1">
        <v>0.45833333333333331</v>
      </c>
      <c r="K777">
        <v>359850</v>
      </c>
      <c r="L777">
        <v>1</v>
      </c>
      <c r="M777" t="s">
        <v>3617</v>
      </c>
      <c r="O777" t="s">
        <v>15</v>
      </c>
      <c r="P777" t="s">
        <v>2777</v>
      </c>
      <c r="Q777">
        <v>30660811261</v>
      </c>
      <c r="R777" t="s">
        <v>2778</v>
      </c>
      <c r="S777" t="s">
        <v>1661</v>
      </c>
      <c r="T777" t="s">
        <v>3605</v>
      </c>
      <c r="U777">
        <v>3376</v>
      </c>
      <c r="V777" t="s">
        <v>6</v>
      </c>
      <c r="W777" t="s">
        <v>7</v>
      </c>
      <c r="X777">
        <v>3757</v>
      </c>
      <c r="Y777">
        <v>470783</v>
      </c>
      <c r="Z777" t="s">
        <v>2779</v>
      </c>
      <c r="AA777">
        <v>9</v>
      </c>
      <c r="AB777">
        <v>42727</v>
      </c>
      <c r="AC777">
        <v>106818</v>
      </c>
      <c r="AD777">
        <v>0</v>
      </c>
      <c r="AE777">
        <v>250</v>
      </c>
      <c r="AF777">
        <v>0</v>
      </c>
      <c r="AG777">
        <v>0</v>
      </c>
      <c r="AH777" t="s">
        <v>1213</v>
      </c>
      <c r="AI777" t="s">
        <v>101</v>
      </c>
    </row>
    <row r="778" spans="1:35" hidden="1" x14ac:dyDescent="0.25">
      <c r="A778">
        <v>21789</v>
      </c>
      <c r="B778" t="s">
        <v>3618</v>
      </c>
      <c r="C778" t="s">
        <v>1887</v>
      </c>
      <c r="D778">
        <v>2012</v>
      </c>
      <c r="E778" t="s">
        <v>1128</v>
      </c>
      <c r="F778" s="8">
        <v>42180</v>
      </c>
      <c r="G778" s="1">
        <v>0.33333333333333331</v>
      </c>
      <c r="H778">
        <v>351594</v>
      </c>
      <c r="I778" s="8">
        <v>42180</v>
      </c>
      <c r="J778" s="1">
        <v>0.45833333333333331</v>
      </c>
      <c r="K778">
        <v>351594</v>
      </c>
      <c r="L778">
        <v>1</v>
      </c>
      <c r="M778" t="s">
        <v>3619</v>
      </c>
      <c r="O778" t="s">
        <v>15</v>
      </c>
      <c r="P778" t="s">
        <v>2777</v>
      </c>
      <c r="Q778">
        <v>30660811261</v>
      </c>
      <c r="R778" t="s">
        <v>2778</v>
      </c>
      <c r="S778" t="s">
        <v>1661</v>
      </c>
      <c r="T778" t="s">
        <v>3605</v>
      </c>
      <c r="U778">
        <v>3376</v>
      </c>
      <c r="V778" t="s">
        <v>6</v>
      </c>
      <c r="W778" t="s">
        <v>7</v>
      </c>
      <c r="X778">
        <v>3757</v>
      </c>
      <c r="Y778">
        <v>470783</v>
      </c>
      <c r="Z778" t="s">
        <v>2779</v>
      </c>
      <c r="AA778">
        <v>9</v>
      </c>
      <c r="AB778">
        <v>42727</v>
      </c>
      <c r="AC778">
        <v>222180</v>
      </c>
      <c r="AD778">
        <v>0</v>
      </c>
      <c r="AE778">
        <v>520</v>
      </c>
      <c r="AF778">
        <v>0</v>
      </c>
      <c r="AG778">
        <v>0</v>
      </c>
      <c r="AH778" t="s">
        <v>1213</v>
      </c>
      <c r="AI778" t="s">
        <v>101</v>
      </c>
    </row>
    <row r="779" spans="1:35" hidden="1" x14ac:dyDescent="0.25">
      <c r="A779">
        <v>21376</v>
      </c>
      <c r="B779" t="s">
        <v>3620</v>
      </c>
      <c r="C779" t="s">
        <v>2047</v>
      </c>
      <c r="D779">
        <v>2009</v>
      </c>
      <c r="E779" t="s">
        <v>1128</v>
      </c>
      <c r="F779" s="8">
        <v>42121</v>
      </c>
      <c r="G779" s="1">
        <v>0.35416666666666669</v>
      </c>
      <c r="H779">
        <v>155958</v>
      </c>
      <c r="I779" s="8">
        <v>42121</v>
      </c>
      <c r="J779" s="1">
        <v>0.45833333333333331</v>
      </c>
      <c r="K779">
        <v>155958</v>
      </c>
      <c r="L779">
        <v>1</v>
      </c>
      <c r="M779" t="s">
        <v>3621</v>
      </c>
      <c r="O779" t="s">
        <v>2</v>
      </c>
      <c r="P779" t="s">
        <v>3622</v>
      </c>
      <c r="Q779">
        <v>33727155</v>
      </c>
      <c r="R779" t="s">
        <v>3623</v>
      </c>
      <c r="S779" t="s">
        <v>1462</v>
      </c>
      <c r="T779" t="s">
        <v>3624</v>
      </c>
      <c r="U779">
        <v>3378</v>
      </c>
      <c r="V779" t="s">
        <v>6</v>
      </c>
      <c r="W779" t="s">
        <v>7</v>
      </c>
      <c r="X779">
        <v>3757</v>
      </c>
      <c r="Y779">
        <v>480637</v>
      </c>
      <c r="AA779">
        <v>9</v>
      </c>
      <c r="AB779">
        <v>42727</v>
      </c>
      <c r="AC779">
        <v>17091</v>
      </c>
      <c r="AD779">
        <v>0</v>
      </c>
      <c r="AE779">
        <v>40</v>
      </c>
      <c r="AF779">
        <v>63894</v>
      </c>
      <c r="AG779">
        <v>0</v>
      </c>
      <c r="AH779" t="s">
        <v>1213</v>
      </c>
      <c r="AI779" t="s">
        <v>1722</v>
      </c>
    </row>
    <row r="780" spans="1:35" hidden="1" x14ac:dyDescent="0.25">
      <c r="A780">
        <v>21536</v>
      </c>
      <c r="B780" t="s">
        <v>3625</v>
      </c>
      <c r="C780" t="s">
        <v>1777</v>
      </c>
      <c r="D780">
        <v>2011</v>
      </c>
      <c r="E780" t="s">
        <v>1128</v>
      </c>
      <c r="F780" s="8">
        <v>42145</v>
      </c>
      <c r="G780" s="1">
        <v>0.49305555555555558</v>
      </c>
      <c r="H780">
        <v>131826</v>
      </c>
      <c r="I780" s="8">
        <v>42145</v>
      </c>
      <c r="J780" s="1">
        <v>0.49305555555555558</v>
      </c>
      <c r="K780">
        <v>131826</v>
      </c>
      <c r="L780">
        <v>1</v>
      </c>
      <c r="M780" t="s">
        <v>3626</v>
      </c>
      <c r="O780" t="s">
        <v>15</v>
      </c>
      <c r="P780" t="s">
        <v>3627</v>
      </c>
      <c r="Q780">
        <v>20253534576</v>
      </c>
      <c r="R780" t="s">
        <v>3628</v>
      </c>
      <c r="S780" t="s">
        <v>1462</v>
      </c>
      <c r="T780" t="s">
        <v>3624</v>
      </c>
      <c r="U780">
        <v>3378</v>
      </c>
      <c r="V780" t="s">
        <v>6</v>
      </c>
      <c r="W780" t="s">
        <v>7</v>
      </c>
      <c r="X780">
        <v>3757</v>
      </c>
      <c r="Y780">
        <v>15406815</v>
      </c>
      <c r="AA780">
        <v>9</v>
      </c>
      <c r="AB780">
        <v>42727</v>
      </c>
      <c r="AC780">
        <v>854540</v>
      </c>
      <c r="AD780">
        <v>0</v>
      </c>
      <c r="AE780">
        <v>2000</v>
      </c>
      <c r="AF780">
        <v>3011564</v>
      </c>
      <c r="AG780">
        <v>0</v>
      </c>
      <c r="AH780" t="s">
        <v>1213</v>
      </c>
      <c r="AI780" t="s">
        <v>1722</v>
      </c>
    </row>
    <row r="781" spans="1:35" x14ac:dyDescent="0.25">
      <c r="A781">
        <v>21449</v>
      </c>
      <c r="B781" t="s">
        <v>1560</v>
      </c>
      <c r="C781" t="s">
        <v>1158</v>
      </c>
      <c r="D781">
        <v>2012</v>
      </c>
      <c r="E781" t="s">
        <v>1128</v>
      </c>
      <c r="F781" s="8">
        <v>42130</v>
      </c>
      <c r="G781" s="1">
        <v>0.58333333333333337</v>
      </c>
      <c r="H781">
        <v>46917</v>
      </c>
      <c r="I781" s="8">
        <v>42130</v>
      </c>
      <c r="J781" s="1">
        <v>0.66666666666666663</v>
      </c>
      <c r="K781">
        <v>46917</v>
      </c>
      <c r="L781">
        <v>1</v>
      </c>
      <c r="M781" t="s">
        <v>596</v>
      </c>
      <c r="O781" t="s">
        <v>15</v>
      </c>
      <c r="P781" t="s">
        <v>597</v>
      </c>
      <c r="Q781">
        <v>30672463668</v>
      </c>
      <c r="R781" t="s">
        <v>598</v>
      </c>
      <c r="S781" t="s">
        <v>1527</v>
      </c>
      <c r="T781" t="s">
        <v>172</v>
      </c>
      <c r="U781">
        <v>3380</v>
      </c>
      <c r="V781" t="s">
        <v>6</v>
      </c>
      <c r="W781" t="s">
        <v>7</v>
      </c>
      <c r="X781">
        <v>3751</v>
      </c>
      <c r="Y781">
        <v>429970</v>
      </c>
      <c r="AA781">
        <v>9</v>
      </c>
      <c r="AB781">
        <v>42727</v>
      </c>
      <c r="AC781">
        <v>162363</v>
      </c>
      <c r="AD781">
        <v>0</v>
      </c>
      <c r="AE781">
        <v>380</v>
      </c>
      <c r="AF781">
        <v>1796650</v>
      </c>
      <c r="AG781">
        <v>0</v>
      </c>
      <c r="AH781" t="s">
        <v>1213</v>
      </c>
      <c r="AI781" t="s">
        <v>10</v>
      </c>
    </row>
    <row r="782" spans="1:35" x14ac:dyDescent="0.25">
      <c r="A782">
        <v>21769</v>
      </c>
      <c r="B782" t="s">
        <v>1648</v>
      </c>
      <c r="C782" t="s">
        <v>1170</v>
      </c>
      <c r="D782">
        <v>2008</v>
      </c>
      <c r="E782" t="s">
        <v>1128</v>
      </c>
      <c r="F782" s="8">
        <v>42179</v>
      </c>
      <c r="G782" s="1">
        <v>0.58333333333333337</v>
      </c>
      <c r="H782">
        <v>117932</v>
      </c>
      <c r="I782" s="8">
        <v>42179</v>
      </c>
      <c r="J782" s="1">
        <v>0.66666666666666663</v>
      </c>
      <c r="K782">
        <v>117932</v>
      </c>
      <c r="L782">
        <v>1</v>
      </c>
      <c r="M782" t="s">
        <v>63</v>
      </c>
      <c r="O782" t="s">
        <v>15</v>
      </c>
      <c r="P782" t="s">
        <v>620</v>
      </c>
      <c r="Q782">
        <v>20216972725</v>
      </c>
      <c r="R782" t="s">
        <v>621</v>
      </c>
      <c r="S782" t="s">
        <v>1527</v>
      </c>
      <c r="T782" t="s">
        <v>172</v>
      </c>
      <c r="U782">
        <v>3380</v>
      </c>
      <c r="V782" t="s">
        <v>6</v>
      </c>
      <c r="W782" t="s">
        <v>7</v>
      </c>
      <c r="X782">
        <v>3751</v>
      </c>
      <c r="Y782">
        <v>15543178</v>
      </c>
      <c r="AA782">
        <v>9</v>
      </c>
      <c r="AB782">
        <v>48471</v>
      </c>
      <c r="AC782">
        <v>48471</v>
      </c>
      <c r="AD782">
        <v>0</v>
      </c>
      <c r="AE782">
        <v>100</v>
      </c>
      <c r="AF782">
        <v>0</v>
      </c>
      <c r="AG782">
        <v>0</v>
      </c>
      <c r="AH782" t="s">
        <v>1213</v>
      </c>
      <c r="AI782" t="s">
        <v>10</v>
      </c>
    </row>
    <row r="783" spans="1:35" x14ac:dyDescent="0.25">
      <c r="A783">
        <v>21304</v>
      </c>
      <c r="B783" t="s">
        <v>1648</v>
      </c>
      <c r="C783" t="s">
        <v>1170</v>
      </c>
      <c r="D783">
        <v>2008</v>
      </c>
      <c r="E783" t="s">
        <v>1128</v>
      </c>
      <c r="F783" s="8">
        <v>42109</v>
      </c>
      <c r="G783" s="1">
        <v>0.58333333333333337</v>
      </c>
      <c r="H783">
        <v>117932</v>
      </c>
      <c r="I783" s="8">
        <v>42109</v>
      </c>
      <c r="J783" s="1">
        <v>0.70833333333333337</v>
      </c>
      <c r="K783">
        <v>117932</v>
      </c>
      <c r="L783">
        <v>1</v>
      </c>
      <c r="M783" t="s">
        <v>619</v>
      </c>
      <c r="O783" t="s">
        <v>15</v>
      </c>
      <c r="P783" t="s">
        <v>620</v>
      </c>
      <c r="Q783">
        <v>20216972725</v>
      </c>
      <c r="R783" t="s">
        <v>621</v>
      </c>
      <c r="S783" t="s">
        <v>1527</v>
      </c>
      <c r="T783" t="s">
        <v>172</v>
      </c>
      <c r="U783">
        <v>3380</v>
      </c>
      <c r="V783" t="s">
        <v>6</v>
      </c>
      <c r="W783" t="s">
        <v>7</v>
      </c>
      <c r="X783">
        <v>3751</v>
      </c>
      <c r="Y783">
        <v>15543178</v>
      </c>
      <c r="AA783">
        <v>9</v>
      </c>
      <c r="AB783">
        <v>48471</v>
      </c>
      <c r="AC783">
        <v>96942</v>
      </c>
      <c r="AD783">
        <v>1914485</v>
      </c>
      <c r="AE783">
        <v>200</v>
      </c>
      <c r="AF783">
        <v>6624616</v>
      </c>
      <c r="AG783">
        <v>0</v>
      </c>
      <c r="AH783" t="s">
        <v>1213</v>
      </c>
      <c r="AI783" t="s">
        <v>10</v>
      </c>
    </row>
    <row r="784" spans="1:35" hidden="1" x14ac:dyDescent="0.25">
      <c r="A784">
        <v>21125</v>
      </c>
      <c r="B784" t="s">
        <v>2748</v>
      </c>
      <c r="C784" t="s">
        <v>1965</v>
      </c>
      <c r="D784">
        <v>2008</v>
      </c>
      <c r="E784" t="s">
        <v>1128</v>
      </c>
      <c r="F784" s="8">
        <v>42079</v>
      </c>
      <c r="G784" s="1">
        <v>0.66666666666666663</v>
      </c>
      <c r="H784">
        <v>180973</v>
      </c>
      <c r="I784" s="8">
        <v>42079</v>
      </c>
      <c r="J784" s="1">
        <v>0.70833333333333337</v>
      </c>
      <c r="K784">
        <v>180973</v>
      </c>
      <c r="L784">
        <v>1</v>
      </c>
      <c r="M784" t="s">
        <v>2749</v>
      </c>
      <c r="O784" t="s">
        <v>15</v>
      </c>
      <c r="P784" t="s">
        <v>2054</v>
      </c>
      <c r="Q784">
        <v>20113262185</v>
      </c>
      <c r="R784" t="s">
        <v>2055</v>
      </c>
      <c r="S784" t="s">
        <v>1527</v>
      </c>
      <c r="T784" t="s">
        <v>172</v>
      </c>
      <c r="U784">
        <v>3380</v>
      </c>
      <c r="V784" t="s">
        <v>6</v>
      </c>
      <c r="W784" t="s">
        <v>7</v>
      </c>
      <c r="X784">
        <v>3751</v>
      </c>
      <c r="Y784">
        <v>424504</v>
      </c>
      <c r="AA784">
        <v>9</v>
      </c>
      <c r="AB784">
        <v>42727</v>
      </c>
      <c r="AC784">
        <v>38454</v>
      </c>
      <c r="AD784">
        <v>0</v>
      </c>
      <c r="AE784">
        <v>90</v>
      </c>
      <c r="AF784">
        <v>273456</v>
      </c>
      <c r="AG784">
        <v>0</v>
      </c>
      <c r="AH784" t="s">
        <v>1213</v>
      </c>
      <c r="AI784" t="s">
        <v>1722</v>
      </c>
    </row>
    <row r="785" spans="1:35" hidden="1" x14ac:dyDescent="0.25">
      <c r="A785">
        <v>21640</v>
      </c>
      <c r="B785" t="s">
        <v>2327</v>
      </c>
      <c r="C785" t="s">
        <v>1887</v>
      </c>
      <c r="D785">
        <v>2013</v>
      </c>
      <c r="E785" t="s">
        <v>1128</v>
      </c>
      <c r="F785" s="8">
        <v>42160</v>
      </c>
      <c r="G785" s="1">
        <v>0.33333333333333331</v>
      </c>
      <c r="H785">
        <v>125235</v>
      </c>
      <c r="I785" s="8">
        <v>42160</v>
      </c>
      <c r="J785" s="1">
        <v>0.54166666666666663</v>
      </c>
      <c r="K785">
        <v>125235</v>
      </c>
      <c r="L785">
        <v>1</v>
      </c>
      <c r="M785" t="s">
        <v>2328</v>
      </c>
      <c r="O785" t="s">
        <v>15</v>
      </c>
      <c r="P785" t="s">
        <v>2329</v>
      </c>
      <c r="Q785">
        <v>20104346244</v>
      </c>
      <c r="R785" t="s">
        <v>2330</v>
      </c>
      <c r="S785" t="s">
        <v>1527</v>
      </c>
      <c r="T785" t="s">
        <v>172</v>
      </c>
      <c r="U785">
        <v>3380</v>
      </c>
      <c r="V785" t="s">
        <v>6</v>
      </c>
      <c r="W785" t="s">
        <v>7</v>
      </c>
      <c r="X785">
        <v>3751</v>
      </c>
      <c r="Y785">
        <v>423614</v>
      </c>
      <c r="AA785">
        <v>9</v>
      </c>
      <c r="AB785">
        <v>42727</v>
      </c>
      <c r="AC785">
        <v>277726</v>
      </c>
      <c r="AD785">
        <v>0</v>
      </c>
      <c r="AE785">
        <v>650</v>
      </c>
      <c r="AF785">
        <v>1380102</v>
      </c>
      <c r="AG785">
        <v>282186</v>
      </c>
      <c r="AH785" t="s">
        <v>1213</v>
      </c>
      <c r="AI785" t="s">
        <v>101</v>
      </c>
    </row>
    <row r="786" spans="1:35" x14ac:dyDescent="0.25">
      <c r="A786">
        <v>21155</v>
      </c>
      <c r="B786" t="s">
        <v>1648</v>
      </c>
      <c r="C786" t="s">
        <v>1170</v>
      </c>
      <c r="D786">
        <v>2008</v>
      </c>
      <c r="E786" t="s">
        <v>1128</v>
      </c>
      <c r="F786" s="8">
        <v>42083</v>
      </c>
      <c r="G786" s="1">
        <v>0.52083333333333337</v>
      </c>
      <c r="H786">
        <v>117932</v>
      </c>
      <c r="I786" s="8">
        <v>42083</v>
      </c>
      <c r="J786" s="1">
        <v>0.52083333333333337</v>
      </c>
      <c r="K786">
        <v>117932</v>
      </c>
      <c r="L786">
        <v>1</v>
      </c>
      <c r="M786" t="s">
        <v>199</v>
      </c>
      <c r="O786" t="s">
        <v>15</v>
      </c>
      <c r="P786" t="s">
        <v>620</v>
      </c>
      <c r="Q786">
        <v>20216972725</v>
      </c>
      <c r="R786" t="s">
        <v>621</v>
      </c>
      <c r="S786" t="s">
        <v>1527</v>
      </c>
      <c r="T786" t="s">
        <v>172</v>
      </c>
      <c r="U786">
        <v>3380</v>
      </c>
      <c r="V786" t="s">
        <v>6</v>
      </c>
      <c r="W786" t="s">
        <v>7</v>
      </c>
      <c r="X786">
        <v>3751</v>
      </c>
      <c r="Y786">
        <v>15543178</v>
      </c>
      <c r="AA786">
        <v>9</v>
      </c>
      <c r="AB786">
        <v>48471</v>
      </c>
      <c r="AC786">
        <v>67859</v>
      </c>
      <c r="AD786">
        <v>0</v>
      </c>
      <c r="AE786">
        <v>140</v>
      </c>
      <c r="AF786">
        <v>587094</v>
      </c>
      <c r="AG786">
        <v>0</v>
      </c>
      <c r="AH786" t="s">
        <v>1213</v>
      </c>
      <c r="AI786" t="s">
        <v>10</v>
      </c>
    </row>
    <row r="787" spans="1:35" hidden="1" x14ac:dyDescent="0.25">
      <c r="A787">
        <v>21107</v>
      </c>
      <c r="B787" t="s">
        <v>1986</v>
      </c>
      <c r="C787" t="s">
        <v>1795</v>
      </c>
      <c r="D787">
        <v>2010</v>
      </c>
      <c r="E787" t="s">
        <v>1128</v>
      </c>
      <c r="F787" s="8">
        <v>42076</v>
      </c>
      <c r="G787" s="1">
        <v>0.41666666666666669</v>
      </c>
      <c r="H787">
        <v>434560</v>
      </c>
      <c r="I787" s="8">
        <v>42076</v>
      </c>
      <c r="J787" s="1">
        <v>0.75</v>
      </c>
      <c r="K787">
        <v>434560</v>
      </c>
      <c r="L787">
        <v>1</v>
      </c>
      <c r="M787" t="s">
        <v>2758</v>
      </c>
      <c r="O787" t="s">
        <v>15</v>
      </c>
      <c r="P787" t="s">
        <v>1988</v>
      </c>
      <c r="Q787">
        <v>30710840721</v>
      </c>
      <c r="R787" t="s">
        <v>1989</v>
      </c>
      <c r="S787" t="s">
        <v>1527</v>
      </c>
      <c r="T787" t="s">
        <v>172</v>
      </c>
      <c r="U787">
        <v>3380</v>
      </c>
      <c r="V787" t="s">
        <v>6</v>
      </c>
      <c r="W787" t="s">
        <v>7</v>
      </c>
      <c r="X787">
        <v>376</v>
      </c>
      <c r="Y787">
        <v>4433866</v>
      </c>
      <c r="AA787">
        <v>9</v>
      </c>
      <c r="AB787">
        <v>42727</v>
      </c>
      <c r="AC787">
        <v>128181</v>
      </c>
      <c r="AD787">
        <v>0</v>
      </c>
      <c r="AE787">
        <v>300</v>
      </c>
      <c r="AF787">
        <v>549229</v>
      </c>
      <c r="AG787">
        <v>43659</v>
      </c>
      <c r="AH787" t="s">
        <v>1213</v>
      </c>
      <c r="AI787" t="s">
        <v>1722</v>
      </c>
    </row>
    <row r="788" spans="1:35" hidden="1" x14ac:dyDescent="0.25">
      <c r="A788">
        <v>22003</v>
      </c>
      <c r="B788" t="s">
        <v>1990</v>
      </c>
      <c r="C788" t="s">
        <v>1805</v>
      </c>
      <c r="D788">
        <v>2009</v>
      </c>
      <c r="E788" t="s">
        <v>1128</v>
      </c>
      <c r="F788" s="8">
        <v>42215</v>
      </c>
      <c r="G788" s="1">
        <v>0.33333333333333331</v>
      </c>
      <c r="H788">
        <v>828566</v>
      </c>
      <c r="I788" s="8">
        <v>42215</v>
      </c>
      <c r="J788" s="1">
        <v>0.54166666666666663</v>
      </c>
      <c r="K788">
        <v>828566</v>
      </c>
      <c r="L788">
        <v>1</v>
      </c>
      <c r="M788" t="s">
        <v>1991</v>
      </c>
      <c r="O788" t="s">
        <v>15</v>
      </c>
      <c r="P788" t="s">
        <v>1992</v>
      </c>
      <c r="Q788">
        <v>30529592759</v>
      </c>
      <c r="R788" t="s">
        <v>1993</v>
      </c>
      <c r="S788" t="s">
        <v>1527</v>
      </c>
      <c r="T788" t="s">
        <v>172</v>
      </c>
      <c r="U788">
        <v>3380</v>
      </c>
      <c r="V788" t="s">
        <v>6</v>
      </c>
      <c r="W788" t="s">
        <v>7</v>
      </c>
      <c r="X788">
        <v>3751</v>
      </c>
      <c r="Y788">
        <v>421165</v>
      </c>
      <c r="AA788">
        <v>9</v>
      </c>
      <c r="AB788">
        <v>42727</v>
      </c>
      <c r="AC788">
        <v>555451</v>
      </c>
      <c r="AD788">
        <v>0</v>
      </c>
      <c r="AE788">
        <v>1300</v>
      </c>
      <c r="AF788">
        <v>914296</v>
      </c>
      <c r="AG788">
        <v>0</v>
      </c>
      <c r="AH788" t="s">
        <v>1213</v>
      </c>
      <c r="AI788" t="s">
        <v>101</v>
      </c>
    </row>
    <row r="789" spans="1:35" hidden="1" x14ac:dyDescent="0.25">
      <c r="A789">
        <v>21685</v>
      </c>
      <c r="B789" t="s">
        <v>1986</v>
      </c>
      <c r="C789" t="s">
        <v>1795</v>
      </c>
      <c r="D789">
        <v>2010</v>
      </c>
      <c r="E789" t="s">
        <v>1128</v>
      </c>
      <c r="F789" s="8">
        <v>42166</v>
      </c>
      <c r="G789" s="1">
        <v>0.375</v>
      </c>
      <c r="H789">
        <v>434560</v>
      </c>
      <c r="I789" s="8">
        <v>42166</v>
      </c>
      <c r="J789" s="1">
        <v>0.66666666666666663</v>
      </c>
      <c r="K789">
        <v>434560</v>
      </c>
      <c r="L789">
        <v>1</v>
      </c>
      <c r="M789" t="s">
        <v>3629</v>
      </c>
      <c r="O789" t="s">
        <v>15</v>
      </c>
      <c r="P789" t="s">
        <v>1988</v>
      </c>
      <c r="Q789">
        <v>30710840721</v>
      </c>
      <c r="R789" t="s">
        <v>1989</v>
      </c>
      <c r="S789" t="s">
        <v>1527</v>
      </c>
      <c r="T789" t="s">
        <v>172</v>
      </c>
      <c r="U789">
        <v>3380</v>
      </c>
      <c r="V789" t="s">
        <v>6</v>
      </c>
      <c r="W789" t="s">
        <v>7</v>
      </c>
      <c r="X789">
        <v>376</v>
      </c>
      <c r="Y789">
        <v>4433866</v>
      </c>
      <c r="AA789">
        <v>9</v>
      </c>
      <c r="AB789">
        <v>42727</v>
      </c>
      <c r="AC789">
        <v>115363</v>
      </c>
      <c r="AD789">
        <v>0</v>
      </c>
      <c r="AE789">
        <v>270</v>
      </c>
      <c r="AF789">
        <v>0</v>
      </c>
      <c r="AG789">
        <v>0</v>
      </c>
      <c r="AH789" t="s">
        <v>1213</v>
      </c>
      <c r="AI789" t="s">
        <v>1722</v>
      </c>
    </row>
    <row r="790" spans="1:35" hidden="1" x14ac:dyDescent="0.25">
      <c r="A790">
        <v>21799</v>
      </c>
      <c r="B790" t="s">
        <v>3630</v>
      </c>
      <c r="C790" t="s">
        <v>1887</v>
      </c>
      <c r="D790">
        <v>2013</v>
      </c>
      <c r="E790" t="s">
        <v>1128</v>
      </c>
      <c r="F790" s="8">
        <v>42181</v>
      </c>
      <c r="G790" s="1">
        <v>0.33333333333333331</v>
      </c>
      <c r="H790">
        <v>143982</v>
      </c>
      <c r="I790" s="8">
        <v>42181</v>
      </c>
      <c r="J790" s="1">
        <v>0.72916666666666663</v>
      </c>
      <c r="K790">
        <v>143982</v>
      </c>
      <c r="L790">
        <v>1</v>
      </c>
      <c r="M790" t="s">
        <v>3631</v>
      </c>
      <c r="O790" t="s">
        <v>15</v>
      </c>
      <c r="P790" t="s">
        <v>3632</v>
      </c>
      <c r="Q790">
        <v>30711342202</v>
      </c>
      <c r="R790" t="s">
        <v>3633</v>
      </c>
      <c r="S790" t="s">
        <v>1527</v>
      </c>
      <c r="T790" t="s">
        <v>172</v>
      </c>
      <c r="U790">
        <v>3380</v>
      </c>
      <c r="V790" t="s">
        <v>6</v>
      </c>
      <c r="W790" t="s">
        <v>7</v>
      </c>
      <c r="X790">
        <v>3751</v>
      </c>
      <c r="Y790">
        <v>420814</v>
      </c>
      <c r="AA790">
        <v>9</v>
      </c>
      <c r="AB790">
        <v>42727</v>
      </c>
      <c r="AC790">
        <v>234999</v>
      </c>
      <c r="AD790">
        <v>0</v>
      </c>
      <c r="AE790">
        <v>550</v>
      </c>
      <c r="AF790">
        <v>184316</v>
      </c>
      <c r="AG790">
        <v>0</v>
      </c>
      <c r="AH790" t="s">
        <v>1213</v>
      </c>
      <c r="AI790" t="s">
        <v>101</v>
      </c>
    </row>
    <row r="791" spans="1:35" hidden="1" x14ac:dyDescent="0.25">
      <c r="A791">
        <v>21238</v>
      </c>
      <c r="B791" t="s">
        <v>2660</v>
      </c>
      <c r="C791" t="s">
        <v>1887</v>
      </c>
      <c r="D791">
        <v>2013</v>
      </c>
      <c r="E791" t="s">
        <v>1128</v>
      </c>
      <c r="F791" s="8">
        <v>42101</v>
      </c>
      <c r="G791" s="1">
        <v>0.35416666666666669</v>
      </c>
      <c r="H791">
        <v>156756</v>
      </c>
      <c r="I791" s="8">
        <v>42101</v>
      </c>
      <c r="J791" s="1">
        <v>0.34791666666666665</v>
      </c>
      <c r="K791">
        <v>156756</v>
      </c>
      <c r="L791">
        <v>1</v>
      </c>
      <c r="M791" t="s">
        <v>2661</v>
      </c>
      <c r="O791" t="s">
        <v>15</v>
      </c>
      <c r="P791" t="s">
        <v>2662</v>
      </c>
      <c r="Q791">
        <v>30592547860</v>
      </c>
      <c r="R791" t="s">
        <v>2663</v>
      </c>
      <c r="S791" t="s">
        <v>1527</v>
      </c>
      <c r="T791" t="s">
        <v>172</v>
      </c>
      <c r="U791">
        <v>3380</v>
      </c>
      <c r="V791" t="s">
        <v>6</v>
      </c>
      <c r="W791" t="s">
        <v>7</v>
      </c>
      <c r="X791">
        <v>3751</v>
      </c>
      <c r="Y791">
        <v>421237</v>
      </c>
      <c r="AA791">
        <v>9</v>
      </c>
      <c r="AB791">
        <v>42727</v>
      </c>
      <c r="AC791">
        <v>461452</v>
      </c>
      <c r="AD791">
        <v>0</v>
      </c>
      <c r="AE791">
        <v>1080</v>
      </c>
      <c r="AF791">
        <v>2214646</v>
      </c>
      <c r="AG791">
        <v>0</v>
      </c>
      <c r="AH791" t="s">
        <v>1213</v>
      </c>
      <c r="AI791" t="s">
        <v>101</v>
      </c>
    </row>
    <row r="792" spans="1:35" hidden="1" x14ac:dyDescent="0.25">
      <c r="A792">
        <v>21175</v>
      </c>
      <c r="B792" t="s">
        <v>2327</v>
      </c>
      <c r="C792" t="s">
        <v>1887</v>
      </c>
      <c r="D792">
        <v>2013</v>
      </c>
      <c r="E792" t="s">
        <v>1128</v>
      </c>
      <c r="F792" s="8">
        <v>42089</v>
      </c>
      <c r="G792" s="1">
        <v>0.33333333333333331</v>
      </c>
      <c r="H792">
        <v>125235</v>
      </c>
      <c r="I792" s="8">
        <v>42089</v>
      </c>
      <c r="J792" s="1">
        <v>0.5</v>
      </c>
      <c r="K792">
        <v>125235</v>
      </c>
      <c r="L792">
        <v>1</v>
      </c>
      <c r="M792" t="s">
        <v>76</v>
      </c>
      <c r="O792" t="s">
        <v>15</v>
      </c>
      <c r="P792" t="s">
        <v>2329</v>
      </c>
      <c r="Q792">
        <v>20104346244</v>
      </c>
      <c r="R792" t="s">
        <v>2330</v>
      </c>
      <c r="S792" t="s">
        <v>1527</v>
      </c>
      <c r="T792" t="s">
        <v>172</v>
      </c>
      <c r="U792">
        <v>3380</v>
      </c>
      <c r="V792" t="s">
        <v>6</v>
      </c>
      <c r="W792" t="s">
        <v>7</v>
      </c>
      <c r="X792">
        <v>3751</v>
      </c>
      <c r="Y792">
        <v>423614</v>
      </c>
      <c r="AA792">
        <v>9</v>
      </c>
      <c r="AB792">
        <v>42727</v>
      </c>
      <c r="AC792">
        <v>230726</v>
      </c>
      <c r="AD792">
        <v>0</v>
      </c>
      <c r="AE792">
        <v>540</v>
      </c>
      <c r="AF792">
        <v>516514</v>
      </c>
      <c r="AG792">
        <v>264062</v>
      </c>
      <c r="AH792" t="s">
        <v>1213</v>
      </c>
      <c r="AI792" t="s">
        <v>101</v>
      </c>
    </row>
    <row r="793" spans="1:35" hidden="1" x14ac:dyDescent="0.25">
      <c r="A793">
        <v>22005</v>
      </c>
      <c r="B793" t="s">
        <v>1986</v>
      </c>
      <c r="C793" t="s">
        <v>1795</v>
      </c>
      <c r="D793">
        <v>2010</v>
      </c>
      <c r="E793" t="s">
        <v>1128</v>
      </c>
      <c r="F793" s="8">
        <v>42215</v>
      </c>
      <c r="G793" s="1">
        <v>0.33333333333333331</v>
      </c>
      <c r="H793">
        <v>434560</v>
      </c>
      <c r="I793" s="8">
        <v>42215</v>
      </c>
      <c r="J793" s="1">
        <v>0.5</v>
      </c>
      <c r="K793">
        <v>434560</v>
      </c>
      <c r="L793">
        <v>1</v>
      </c>
      <c r="M793" t="s">
        <v>1987</v>
      </c>
      <c r="O793" t="s">
        <v>15</v>
      </c>
      <c r="P793" t="s">
        <v>1988</v>
      </c>
      <c r="Q793">
        <v>30710840721</v>
      </c>
      <c r="R793" t="s">
        <v>1989</v>
      </c>
      <c r="S793" t="s">
        <v>1527</v>
      </c>
      <c r="T793" t="s">
        <v>172</v>
      </c>
      <c r="U793">
        <v>3380</v>
      </c>
      <c r="V793" t="s">
        <v>6</v>
      </c>
      <c r="W793" t="s">
        <v>7</v>
      </c>
      <c r="X793">
        <v>376</v>
      </c>
      <c r="Y793">
        <v>4433866</v>
      </c>
      <c r="AA793">
        <v>9</v>
      </c>
      <c r="AB793">
        <v>42727</v>
      </c>
      <c r="AC793">
        <v>106818</v>
      </c>
      <c r="AD793">
        <v>0</v>
      </c>
      <c r="AE793">
        <v>250</v>
      </c>
      <c r="AF793">
        <v>165323</v>
      </c>
      <c r="AG793">
        <v>35721</v>
      </c>
      <c r="AH793" t="s">
        <v>1213</v>
      </c>
      <c r="AI793" t="s">
        <v>1722</v>
      </c>
    </row>
    <row r="794" spans="1:35" x14ac:dyDescent="0.25">
      <c r="A794">
        <v>21276</v>
      </c>
      <c r="B794" t="s">
        <v>1629</v>
      </c>
      <c r="C794" t="s">
        <v>1159</v>
      </c>
      <c r="D794">
        <v>2015</v>
      </c>
      <c r="E794" t="s">
        <v>1128</v>
      </c>
      <c r="F794" s="8">
        <v>42104</v>
      </c>
      <c r="G794" s="1">
        <v>0.33333333333333331</v>
      </c>
      <c r="H794">
        <v>22655</v>
      </c>
      <c r="I794" s="8">
        <v>42104</v>
      </c>
      <c r="J794" s="1">
        <v>0.54166666666666663</v>
      </c>
      <c r="K794">
        <v>22655</v>
      </c>
      <c r="L794">
        <v>1</v>
      </c>
      <c r="M794" t="s">
        <v>76</v>
      </c>
      <c r="O794" t="s">
        <v>2</v>
      </c>
      <c r="P794" t="s">
        <v>882</v>
      </c>
      <c r="Q794">
        <v>17170869</v>
      </c>
      <c r="R794" t="s">
        <v>1630</v>
      </c>
      <c r="S794" t="s">
        <v>1527</v>
      </c>
      <c r="T794" t="s">
        <v>172</v>
      </c>
      <c r="U794">
        <v>3380</v>
      </c>
      <c r="V794" t="s">
        <v>6</v>
      </c>
      <c r="W794" t="s">
        <v>7</v>
      </c>
      <c r="X794">
        <v>35115</v>
      </c>
      <c r="Y794">
        <v>500151</v>
      </c>
      <c r="AA794">
        <v>9</v>
      </c>
      <c r="AB794">
        <v>42727</v>
      </c>
      <c r="AC794">
        <v>76909</v>
      </c>
      <c r="AD794">
        <v>0</v>
      </c>
      <c r="AE794">
        <v>180</v>
      </c>
      <c r="AF794">
        <v>348953</v>
      </c>
      <c r="AG794">
        <v>0</v>
      </c>
      <c r="AH794" t="s">
        <v>1213</v>
      </c>
      <c r="AI794" t="s">
        <v>10</v>
      </c>
    </row>
    <row r="795" spans="1:35" hidden="1" x14ac:dyDescent="0.25">
      <c r="A795">
        <v>21518</v>
      </c>
      <c r="B795" t="s">
        <v>2331</v>
      </c>
      <c r="C795" t="s">
        <v>1831</v>
      </c>
      <c r="D795">
        <v>2015</v>
      </c>
      <c r="E795" t="s">
        <v>1128</v>
      </c>
      <c r="F795" s="8">
        <v>42143</v>
      </c>
      <c r="G795" s="1">
        <v>0.58333333333333337</v>
      </c>
      <c r="H795">
        <v>11280</v>
      </c>
      <c r="I795" s="8">
        <v>42143</v>
      </c>
      <c r="J795" s="1">
        <v>0.70833333333333337</v>
      </c>
      <c r="K795">
        <v>11280</v>
      </c>
      <c r="L795">
        <v>1</v>
      </c>
      <c r="M795" t="s">
        <v>2335</v>
      </c>
      <c r="O795" t="s">
        <v>15</v>
      </c>
      <c r="P795" t="s">
        <v>2054</v>
      </c>
      <c r="Q795">
        <v>20113262185</v>
      </c>
      <c r="R795" t="s">
        <v>2055</v>
      </c>
      <c r="S795" t="s">
        <v>1527</v>
      </c>
      <c r="T795" t="s">
        <v>172</v>
      </c>
      <c r="U795">
        <v>3380</v>
      </c>
      <c r="V795" t="s">
        <v>6</v>
      </c>
      <c r="W795" t="s">
        <v>7</v>
      </c>
      <c r="X795">
        <v>3751</v>
      </c>
      <c r="Y795">
        <v>424504</v>
      </c>
      <c r="AA795">
        <v>9</v>
      </c>
      <c r="AB795">
        <v>42727</v>
      </c>
      <c r="AC795">
        <v>64091</v>
      </c>
      <c r="AD795">
        <v>0</v>
      </c>
      <c r="AE795">
        <v>150</v>
      </c>
      <c r="AF795">
        <v>86382</v>
      </c>
      <c r="AG795">
        <v>0</v>
      </c>
      <c r="AH795" t="s">
        <v>1213</v>
      </c>
      <c r="AI795" t="s">
        <v>1722</v>
      </c>
    </row>
    <row r="796" spans="1:35" hidden="1" x14ac:dyDescent="0.25">
      <c r="A796">
        <v>21886</v>
      </c>
      <c r="B796" t="s">
        <v>2113</v>
      </c>
      <c r="C796" t="s">
        <v>1777</v>
      </c>
      <c r="D796">
        <v>2015</v>
      </c>
      <c r="E796" t="s">
        <v>1128</v>
      </c>
      <c r="F796" s="8">
        <v>42192</v>
      </c>
      <c r="G796" s="1">
        <v>0.34375</v>
      </c>
      <c r="H796">
        <v>10445</v>
      </c>
      <c r="I796" s="8">
        <v>42195</v>
      </c>
      <c r="J796" s="1">
        <v>0.5</v>
      </c>
      <c r="K796">
        <v>10445</v>
      </c>
      <c r="L796">
        <v>1</v>
      </c>
      <c r="M796" t="s">
        <v>2114</v>
      </c>
      <c r="O796" t="s">
        <v>2</v>
      </c>
      <c r="P796" t="s">
        <v>2115</v>
      </c>
      <c r="Q796">
        <v>30999145783</v>
      </c>
      <c r="R796" t="s">
        <v>1719</v>
      </c>
      <c r="S796" t="s">
        <v>1527</v>
      </c>
      <c r="T796" t="s">
        <v>172</v>
      </c>
      <c r="U796">
        <v>3380</v>
      </c>
      <c r="V796" t="s">
        <v>6</v>
      </c>
      <c r="W796" t="s">
        <v>7</v>
      </c>
      <c r="X796">
        <v>3751</v>
      </c>
      <c r="Y796">
        <v>421787</v>
      </c>
      <c r="AA796">
        <v>9</v>
      </c>
      <c r="AB796">
        <v>42727</v>
      </c>
      <c r="AC796">
        <v>21364</v>
      </c>
      <c r="AD796">
        <v>0</v>
      </c>
      <c r="AE796">
        <v>50</v>
      </c>
      <c r="AF796">
        <v>3532</v>
      </c>
      <c r="AG796">
        <v>0</v>
      </c>
      <c r="AH796" t="s">
        <v>1213</v>
      </c>
      <c r="AI796" t="s">
        <v>1722</v>
      </c>
    </row>
    <row r="797" spans="1:35" hidden="1" x14ac:dyDescent="0.25">
      <c r="A797">
        <v>21594</v>
      </c>
      <c r="B797" t="s">
        <v>1986</v>
      </c>
      <c r="C797" t="s">
        <v>1795</v>
      </c>
      <c r="D797">
        <v>2010</v>
      </c>
      <c r="E797" t="s">
        <v>1128</v>
      </c>
      <c r="F797" s="8">
        <v>42156</v>
      </c>
      <c r="G797" s="1">
        <v>0.33333333333333331</v>
      </c>
      <c r="H797">
        <v>434560</v>
      </c>
      <c r="I797" s="8">
        <v>42156</v>
      </c>
      <c r="J797" s="1">
        <v>0.54166666666666663</v>
      </c>
      <c r="K797">
        <v>434560</v>
      </c>
      <c r="L797">
        <v>1</v>
      </c>
      <c r="M797" t="s">
        <v>2386</v>
      </c>
      <c r="O797" t="s">
        <v>15</v>
      </c>
      <c r="P797" t="s">
        <v>1988</v>
      </c>
      <c r="Q797">
        <v>30710840721</v>
      </c>
      <c r="R797" t="s">
        <v>1989</v>
      </c>
      <c r="S797" t="s">
        <v>1527</v>
      </c>
      <c r="T797" t="s">
        <v>172</v>
      </c>
      <c r="U797">
        <v>3380</v>
      </c>
      <c r="V797" t="s">
        <v>6</v>
      </c>
      <c r="W797" t="s">
        <v>7</v>
      </c>
      <c r="X797">
        <v>376</v>
      </c>
      <c r="Y797">
        <v>4433866</v>
      </c>
      <c r="AA797">
        <v>9</v>
      </c>
      <c r="AB797">
        <v>42727</v>
      </c>
      <c r="AC797">
        <v>123908</v>
      </c>
      <c r="AD797">
        <v>0</v>
      </c>
      <c r="AE797">
        <v>290</v>
      </c>
      <c r="AF797">
        <v>218200</v>
      </c>
      <c r="AG797">
        <v>35721</v>
      </c>
      <c r="AH797" t="s">
        <v>1213</v>
      </c>
      <c r="AI797" t="s">
        <v>1722</v>
      </c>
    </row>
    <row r="798" spans="1:35" hidden="1" x14ac:dyDescent="0.25">
      <c r="A798">
        <v>21954</v>
      </c>
      <c r="B798" t="s">
        <v>2040</v>
      </c>
      <c r="C798" t="s">
        <v>2041</v>
      </c>
      <c r="D798">
        <v>2012</v>
      </c>
      <c r="E798" t="s">
        <v>1128</v>
      </c>
      <c r="F798" s="8">
        <v>42207</v>
      </c>
      <c r="G798" s="1">
        <v>0.33333333333333331</v>
      </c>
      <c r="H798">
        <v>69859</v>
      </c>
      <c r="I798" s="8">
        <v>42207</v>
      </c>
      <c r="J798" s="1">
        <v>0.52083333333333337</v>
      </c>
      <c r="K798">
        <v>69859</v>
      </c>
      <c r="L798">
        <v>1</v>
      </c>
      <c r="M798" t="s">
        <v>2042</v>
      </c>
      <c r="O798" t="s">
        <v>15</v>
      </c>
      <c r="P798" t="s">
        <v>2043</v>
      </c>
      <c r="Q798">
        <v>20922791326</v>
      </c>
      <c r="R798" t="s">
        <v>2044</v>
      </c>
      <c r="S798" t="s">
        <v>1527</v>
      </c>
      <c r="T798" t="s">
        <v>172</v>
      </c>
      <c r="U798">
        <v>3380</v>
      </c>
      <c r="V798" t="s">
        <v>6</v>
      </c>
      <c r="W798" t="s">
        <v>7</v>
      </c>
      <c r="X798">
        <v>3751</v>
      </c>
      <c r="Y798">
        <v>15522501</v>
      </c>
      <c r="AA798">
        <v>9</v>
      </c>
      <c r="AB798">
        <v>42727</v>
      </c>
      <c r="AC798">
        <v>145272</v>
      </c>
      <c r="AD798">
        <v>0</v>
      </c>
      <c r="AE798">
        <v>340</v>
      </c>
      <c r="AF798">
        <v>626317</v>
      </c>
      <c r="AG798">
        <v>0</v>
      </c>
      <c r="AH798" t="s">
        <v>1213</v>
      </c>
      <c r="AI798" t="s">
        <v>1722</v>
      </c>
    </row>
    <row r="799" spans="1:35" hidden="1" x14ac:dyDescent="0.25">
      <c r="A799">
        <v>21540</v>
      </c>
      <c r="B799" t="s">
        <v>2440</v>
      </c>
      <c r="C799" t="s">
        <v>1777</v>
      </c>
      <c r="D799">
        <v>2013</v>
      </c>
      <c r="E799" t="s">
        <v>1128</v>
      </c>
      <c r="F799" s="8">
        <v>42146</v>
      </c>
      <c r="G799" s="1">
        <v>0.33333333333333331</v>
      </c>
      <c r="H799">
        <v>49744</v>
      </c>
      <c r="I799" s="8">
        <v>42146</v>
      </c>
      <c r="J799" s="1">
        <v>0.70833333333333337</v>
      </c>
      <c r="K799">
        <v>49744</v>
      </c>
      <c r="L799">
        <v>1</v>
      </c>
      <c r="M799" t="s">
        <v>2441</v>
      </c>
      <c r="O799" t="s">
        <v>2</v>
      </c>
      <c r="P799" t="s">
        <v>2115</v>
      </c>
      <c r="Q799">
        <v>30999145783</v>
      </c>
      <c r="R799" t="s">
        <v>1719</v>
      </c>
      <c r="S799" t="s">
        <v>1527</v>
      </c>
      <c r="T799" t="s">
        <v>172</v>
      </c>
      <c r="U799">
        <v>3380</v>
      </c>
      <c r="V799" t="s">
        <v>6</v>
      </c>
      <c r="W799" t="s">
        <v>7</v>
      </c>
      <c r="X799">
        <v>3751</v>
      </c>
      <c r="Y799">
        <v>421787</v>
      </c>
      <c r="AA799">
        <v>9</v>
      </c>
      <c r="AB799">
        <v>42727</v>
      </c>
      <c r="AC799">
        <v>128181</v>
      </c>
      <c r="AD799">
        <v>0</v>
      </c>
      <c r="AE799">
        <v>300</v>
      </c>
      <c r="AF799">
        <v>1051115</v>
      </c>
      <c r="AG799">
        <v>0</v>
      </c>
      <c r="AH799" t="s">
        <v>1213</v>
      </c>
      <c r="AI799" t="s">
        <v>1722</v>
      </c>
    </row>
    <row r="800" spans="1:35" hidden="1" x14ac:dyDescent="0.25">
      <c r="A800">
        <v>21501</v>
      </c>
      <c r="B800" t="s">
        <v>2440</v>
      </c>
      <c r="C800" t="s">
        <v>1777</v>
      </c>
      <c r="D800">
        <v>2013</v>
      </c>
      <c r="E800" t="s">
        <v>1128</v>
      </c>
      <c r="F800" s="8">
        <v>42139</v>
      </c>
      <c r="G800" s="1">
        <v>0.45833333333333331</v>
      </c>
      <c r="H800">
        <v>49744</v>
      </c>
      <c r="I800" s="8">
        <v>42139</v>
      </c>
      <c r="J800" s="1">
        <v>0.70833333333333337</v>
      </c>
      <c r="K800">
        <v>49744</v>
      </c>
      <c r="L800">
        <v>1</v>
      </c>
      <c r="M800" t="s">
        <v>3634</v>
      </c>
      <c r="O800" t="s">
        <v>2</v>
      </c>
      <c r="P800" t="s">
        <v>2115</v>
      </c>
      <c r="Q800">
        <v>30999145783</v>
      </c>
      <c r="R800" t="s">
        <v>1719</v>
      </c>
      <c r="S800" t="s">
        <v>1527</v>
      </c>
      <c r="T800" t="s">
        <v>172</v>
      </c>
      <c r="U800">
        <v>3380</v>
      </c>
      <c r="V800" t="s">
        <v>6</v>
      </c>
      <c r="W800" t="s">
        <v>7</v>
      </c>
      <c r="X800">
        <v>3751</v>
      </c>
      <c r="Y800">
        <v>421787</v>
      </c>
      <c r="AA800">
        <v>9</v>
      </c>
      <c r="AB800">
        <v>42727</v>
      </c>
      <c r="AC800">
        <v>111090</v>
      </c>
      <c r="AD800">
        <v>0</v>
      </c>
      <c r="AE800">
        <v>260</v>
      </c>
      <c r="AF800">
        <v>264252</v>
      </c>
      <c r="AG800">
        <v>141456</v>
      </c>
      <c r="AH800" t="s">
        <v>1213</v>
      </c>
      <c r="AI800" t="s">
        <v>1722</v>
      </c>
    </row>
    <row r="801" spans="1:35" x14ac:dyDescent="0.25">
      <c r="A801">
        <v>21680</v>
      </c>
      <c r="B801" t="s">
        <v>1525</v>
      </c>
      <c r="C801" t="s">
        <v>1147</v>
      </c>
      <c r="D801">
        <v>2014</v>
      </c>
      <c r="E801" t="s">
        <v>1128</v>
      </c>
      <c r="F801" s="8">
        <v>42166</v>
      </c>
      <c r="G801" s="1">
        <v>0.33333333333333331</v>
      </c>
      <c r="H801">
        <v>9111</v>
      </c>
      <c r="I801" s="8">
        <v>42166</v>
      </c>
      <c r="J801" s="1">
        <v>0.54166666666666663</v>
      </c>
      <c r="K801">
        <v>9111</v>
      </c>
      <c r="L801">
        <v>1</v>
      </c>
      <c r="M801" t="s">
        <v>96</v>
      </c>
      <c r="O801" t="s">
        <v>2</v>
      </c>
      <c r="P801" t="s">
        <v>97</v>
      </c>
      <c r="Q801">
        <v>10434700</v>
      </c>
      <c r="R801" t="s">
        <v>1526</v>
      </c>
      <c r="S801" t="s">
        <v>1527</v>
      </c>
      <c r="T801" t="s">
        <v>172</v>
      </c>
      <c r="U801">
        <v>3380</v>
      </c>
      <c r="V801" t="s">
        <v>6</v>
      </c>
      <c r="W801" t="s">
        <v>7</v>
      </c>
      <c r="X801">
        <v>376</v>
      </c>
      <c r="Y801">
        <v>154295129</v>
      </c>
      <c r="Z801" t="s">
        <v>100</v>
      </c>
      <c r="AA801">
        <v>9</v>
      </c>
      <c r="AB801">
        <v>48471</v>
      </c>
      <c r="AC801">
        <v>77554</v>
      </c>
      <c r="AD801">
        <v>0</v>
      </c>
      <c r="AE801">
        <v>160</v>
      </c>
      <c r="AF801">
        <v>271357</v>
      </c>
      <c r="AG801">
        <v>0</v>
      </c>
      <c r="AH801" t="s">
        <v>1213</v>
      </c>
      <c r="AI801" t="s">
        <v>101</v>
      </c>
    </row>
    <row r="802" spans="1:35" hidden="1" x14ac:dyDescent="0.25">
      <c r="A802">
        <v>21689</v>
      </c>
      <c r="B802" t="s">
        <v>3635</v>
      </c>
      <c r="C802" t="s">
        <v>2150</v>
      </c>
      <c r="D802">
        <v>2014</v>
      </c>
      <c r="E802" t="s">
        <v>1128</v>
      </c>
      <c r="F802" s="8">
        <v>42167</v>
      </c>
      <c r="G802" s="1">
        <v>0.33333333333333331</v>
      </c>
      <c r="H802">
        <v>5782</v>
      </c>
      <c r="I802" s="8">
        <v>42167</v>
      </c>
      <c r="J802" s="1">
        <v>0.41666666666666669</v>
      </c>
      <c r="K802">
        <v>5782</v>
      </c>
      <c r="L802">
        <v>1</v>
      </c>
      <c r="M802" t="s">
        <v>76</v>
      </c>
      <c r="O802" t="s">
        <v>15</v>
      </c>
      <c r="P802" t="s">
        <v>3636</v>
      </c>
      <c r="Q802">
        <v>20141684680</v>
      </c>
      <c r="R802" t="s">
        <v>3637</v>
      </c>
      <c r="S802" t="s">
        <v>1527</v>
      </c>
      <c r="T802" t="s">
        <v>172</v>
      </c>
      <c r="U802">
        <v>3380</v>
      </c>
      <c r="V802" t="s">
        <v>6</v>
      </c>
      <c r="W802" t="s">
        <v>7</v>
      </c>
      <c r="X802">
        <v>3751</v>
      </c>
      <c r="Y802">
        <v>156683174</v>
      </c>
      <c r="Z802" t="s">
        <v>3638</v>
      </c>
      <c r="AA802">
        <v>9</v>
      </c>
      <c r="AB802">
        <v>42727</v>
      </c>
      <c r="AC802">
        <v>85454</v>
      </c>
      <c r="AD802">
        <v>0</v>
      </c>
      <c r="AE802">
        <v>200</v>
      </c>
      <c r="AF802">
        <v>457142</v>
      </c>
      <c r="AG802">
        <v>0</v>
      </c>
      <c r="AH802" t="s">
        <v>1213</v>
      </c>
      <c r="AI802" t="s">
        <v>1722</v>
      </c>
    </row>
    <row r="803" spans="1:35" hidden="1" x14ac:dyDescent="0.25">
      <c r="A803">
        <v>21973</v>
      </c>
      <c r="B803" t="s">
        <v>3639</v>
      </c>
      <c r="C803" t="s">
        <v>1913</v>
      </c>
      <c r="D803">
        <v>2014</v>
      </c>
      <c r="E803" t="s">
        <v>1128</v>
      </c>
      <c r="F803" s="8">
        <v>42209</v>
      </c>
      <c r="G803" s="1">
        <v>0.58333333333333337</v>
      </c>
      <c r="H803">
        <v>154731</v>
      </c>
      <c r="I803" s="8">
        <v>42209</v>
      </c>
      <c r="J803" s="1">
        <v>0.72916666666666663</v>
      </c>
      <c r="K803">
        <v>154731</v>
      </c>
      <c r="L803">
        <v>1</v>
      </c>
      <c r="M803" t="s">
        <v>3640</v>
      </c>
      <c r="O803" t="s">
        <v>15</v>
      </c>
      <c r="P803" t="s">
        <v>3641</v>
      </c>
      <c r="Q803">
        <v>20182647730</v>
      </c>
      <c r="R803" t="s">
        <v>3642</v>
      </c>
      <c r="S803" t="s">
        <v>1527</v>
      </c>
      <c r="T803" t="s">
        <v>172</v>
      </c>
      <c r="U803">
        <v>3380</v>
      </c>
      <c r="V803" t="s">
        <v>6</v>
      </c>
      <c r="W803" t="s">
        <v>7</v>
      </c>
      <c r="X803">
        <v>3751</v>
      </c>
      <c r="Y803">
        <v>15413624</v>
      </c>
      <c r="AA803">
        <v>9</v>
      </c>
      <c r="AB803">
        <v>42727</v>
      </c>
      <c r="AC803">
        <v>85454</v>
      </c>
      <c r="AD803">
        <v>0</v>
      </c>
      <c r="AE803">
        <v>200</v>
      </c>
      <c r="AF803">
        <v>213085</v>
      </c>
      <c r="AG803">
        <v>0</v>
      </c>
      <c r="AH803" t="s">
        <v>1213</v>
      </c>
      <c r="AI803" t="s">
        <v>1722</v>
      </c>
    </row>
    <row r="804" spans="1:35" hidden="1" x14ac:dyDescent="0.25">
      <c r="A804">
        <v>21723</v>
      </c>
      <c r="B804" t="s">
        <v>3643</v>
      </c>
      <c r="C804" t="s">
        <v>2047</v>
      </c>
      <c r="D804">
        <v>2013</v>
      </c>
      <c r="E804" t="s">
        <v>1128</v>
      </c>
      <c r="F804" s="8">
        <v>42172</v>
      </c>
      <c r="G804" s="1">
        <v>0.33333333333333331</v>
      </c>
      <c r="H804">
        <v>380149</v>
      </c>
      <c r="I804" s="8">
        <v>42172</v>
      </c>
      <c r="J804" s="1">
        <v>0.3576388888888889</v>
      </c>
      <c r="K804">
        <v>380149</v>
      </c>
      <c r="L804">
        <v>1</v>
      </c>
      <c r="M804" t="s">
        <v>3644</v>
      </c>
      <c r="O804" t="s">
        <v>15</v>
      </c>
      <c r="P804" t="s">
        <v>2739</v>
      </c>
      <c r="Q804">
        <v>20084912906</v>
      </c>
      <c r="R804" t="s">
        <v>2740</v>
      </c>
      <c r="S804" t="s">
        <v>1527</v>
      </c>
      <c r="T804" t="s">
        <v>172</v>
      </c>
      <c r="U804">
        <v>3380</v>
      </c>
      <c r="V804" t="s">
        <v>6</v>
      </c>
      <c r="W804" t="s">
        <v>7</v>
      </c>
      <c r="X804">
        <v>3751</v>
      </c>
      <c r="Y804">
        <v>420962</v>
      </c>
      <c r="Z804" t="s">
        <v>2741</v>
      </c>
      <c r="AA804">
        <v>9</v>
      </c>
      <c r="AB804">
        <v>42727</v>
      </c>
      <c r="AC804">
        <v>422997</v>
      </c>
      <c r="AD804">
        <v>0</v>
      </c>
      <c r="AE804">
        <v>990</v>
      </c>
      <c r="AF804">
        <v>732190</v>
      </c>
      <c r="AG804">
        <v>0</v>
      </c>
      <c r="AH804" t="s">
        <v>1213</v>
      </c>
      <c r="AI804" t="s">
        <v>1722</v>
      </c>
    </row>
    <row r="805" spans="1:35" hidden="1" x14ac:dyDescent="0.25">
      <c r="A805">
        <v>21144</v>
      </c>
      <c r="B805" t="s">
        <v>2737</v>
      </c>
      <c r="C805" t="s">
        <v>2511</v>
      </c>
      <c r="D805">
        <v>2006</v>
      </c>
      <c r="E805" t="s">
        <v>1128</v>
      </c>
      <c r="F805" s="8">
        <v>42082</v>
      </c>
      <c r="G805" s="1">
        <v>0.33333333333333331</v>
      </c>
      <c r="H805">
        <v>325357</v>
      </c>
      <c r="I805" s="8">
        <v>42082</v>
      </c>
      <c r="J805" s="1">
        <v>0.54166666666666663</v>
      </c>
      <c r="K805">
        <v>325357</v>
      </c>
      <c r="L805">
        <v>1</v>
      </c>
      <c r="M805" t="s">
        <v>2738</v>
      </c>
      <c r="O805" t="s">
        <v>15</v>
      </c>
      <c r="P805" t="s">
        <v>2739</v>
      </c>
      <c r="Q805">
        <v>20084912906</v>
      </c>
      <c r="R805" t="s">
        <v>2740</v>
      </c>
      <c r="S805" t="s">
        <v>1527</v>
      </c>
      <c r="T805" t="s">
        <v>172</v>
      </c>
      <c r="U805">
        <v>3380</v>
      </c>
      <c r="V805" t="s">
        <v>6</v>
      </c>
      <c r="W805" t="s">
        <v>7</v>
      </c>
      <c r="X805">
        <v>3751</v>
      </c>
      <c r="Y805">
        <v>420962</v>
      </c>
      <c r="Z805" t="s">
        <v>2741</v>
      </c>
      <c r="AA805">
        <v>9</v>
      </c>
      <c r="AB805">
        <v>42727</v>
      </c>
      <c r="AC805">
        <v>418725</v>
      </c>
      <c r="AD805">
        <v>0</v>
      </c>
      <c r="AE805">
        <v>980</v>
      </c>
      <c r="AF805">
        <v>3796421</v>
      </c>
      <c r="AG805">
        <v>0</v>
      </c>
      <c r="AH805" t="s">
        <v>1213</v>
      </c>
      <c r="AI805" t="s">
        <v>1722</v>
      </c>
    </row>
    <row r="806" spans="1:35" hidden="1" x14ac:dyDescent="0.25">
      <c r="A806">
        <v>21654</v>
      </c>
      <c r="B806" t="s">
        <v>3645</v>
      </c>
      <c r="C806" t="s">
        <v>1887</v>
      </c>
      <c r="D806">
        <v>2014</v>
      </c>
      <c r="E806" t="s">
        <v>1128</v>
      </c>
      <c r="F806" s="8">
        <v>42163</v>
      </c>
      <c r="G806" s="1">
        <v>0.3888888888888889</v>
      </c>
      <c r="H806">
        <v>204358</v>
      </c>
      <c r="I806" s="8">
        <v>42164</v>
      </c>
      <c r="J806" s="1">
        <v>0.75</v>
      </c>
      <c r="K806">
        <v>204358</v>
      </c>
      <c r="L806">
        <v>1</v>
      </c>
      <c r="M806" t="s">
        <v>3646</v>
      </c>
      <c r="O806" t="s">
        <v>15</v>
      </c>
      <c r="P806" t="s">
        <v>3632</v>
      </c>
      <c r="Q806">
        <v>30711342202</v>
      </c>
      <c r="R806" t="s">
        <v>3633</v>
      </c>
      <c r="S806" t="s">
        <v>1527</v>
      </c>
      <c r="T806" t="s">
        <v>172</v>
      </c>
      <c r="U806">
        <v>3380</v>
      </c>
      <c r="V806" t="s">
        <v>6</v>
      </c>
      <c r="W806" t="s">
        <v>7</v>
      </c>
      <c r="X806">
        <v>3751</v>
      </c>
      <c r="Y806">
        <v>420814</v>
      </c>
      <c r="AA806">
        <v>9</v>
      </c>
      <c r="AB806">
        <v>42727</v>
      </c>
      <c r="AC806">
        <v>469997</v>
      </c>
      <c r="AD806">
        <v>0</v>
      </c>
      <c r="AE806">
        <v>1100</v>
      </c>
      <c r="AF806">
        <v>531100</v>
      </c>
      <c r="AG806">
        <v>9062</v>
      </c>
      <c r="AH806" t="s">
        <v>1213</v>
      </c>
      <c r="AI806" t="s">
        <v>101</v>
      </c>
    </row>
    <row r="807" spans="1:35" hidden="1" x14ac:dyDescent="0.25">
      <c r="A807">
        <v>21678</v>
      </c>
      <c r="B807" t="s">
        <v>3647</v>
      </c>
      <c r="C807" t="s">
        <v>1887</v>
      </c>
      <c r="D807">
        <v>2012</v>
      </c>
      <c r="E807" t="s">
        <v>1128</v>
      </c>
      <c r="F807" s="8">
        <v>42165</v>
      </c>
      <c r="G807" s="1">
        <v>0.58333333333333337</v>
      </c>
      <c r="H807">
        <v>228785</v>
      </c>
      <c r="I807" s="8">
        <v>42166</v>
      </c>
      <c r="J807" s="1">
        <v>0.75</v>
      </c>
      <c r="K807">
        <v>228785</v>
      </c>
      <c r="L807">
        <v>1</v>
      </c>
      <c r="M807" t="s">
        <v>3648</v>
      </c>
      <c r="N807" t="s">
        <v>3649</v>
      </c>
      <c r="O807" t="s">
        <v>3650</v>
      </c>
      <c r="P807" t="s">
        <v>1958</v>
      </c>
      <c r="Q807">
        <v>30590844957</v>
      </c>
      <c r="R807" t="s">
        <v>1959</v>
      </c>
      <c r="S807" t="s">
        <v>1527</v>
      </c>
      <c r="T807" t="s">
        <v>172</v>
      </c>
      <c r="U807">
        <v>3380</v>
      </c>
      <c r="V807" t="s">
        <v>6</v>
      </c>
      <c r="W807" t="s">
        <v>7</v>
      </c>
      <c r="X807">
        <v>3751</v>
      </c>
      <c r="Y807">
        <v>431330</v>
      </c>
      <c r="AA807">
        <v>9</v>
      </c>
      <c r="AB807">
        <v>42727</v>
      </c>
      <c r="AC807">
        <v>824631</v>
      </c>
      <c r="AD807">
        <v>0</v>
      </c>
      <c r="AE807">
        <v>1930</v>
      </c>
      <c r="AF807">
        <v>4835336</v>
      </c>
      <c r="AG807">
        <v>0</v>
      </c>
      <c r="AH807" t="s">
        <v>1213</v>
      </c>
      <c r="AI807" t="s">
        <v>101</v>
      </c>
    </row>
    <row r="808" spans="1:35" hidden="1" x14ac:dyDescent="0.25">
      <c r="A808">
        <v>21775</v>
      </c>
      <c r="B808" t="s">
        <v>3651</v>
      </c>
      <c r="C808" t="s">
        <v>1887</v>
      </c>
      <c r="D808">
        <v>2015</v>
      </c>
      <c r="E808" t="s">
        <v>1128</v>
      </c>
      <c r="F808" s="8">
        <v>42180</v>
      </c>
      <c r="G808" s="1">
        <v>0.33333333333333331</v>
      </c>
      <c r="H808">
        <v>24581</v>
      </c>
      <c r="I808" s="8">
        <v>42180</v>
      </c>
      <c r="J808" s="1">
        <v>0.58333333333333337</v>
      </c>
      <c r="K808">
        <v>24581</v>
      </c>
      <c r="L808">
        <v>1</v>
      </c>
      <c r="M808" t="s">
        <v>2590</v>
      </c>
      <c r="O808" t="s">
        <v>15</v>
      </c>
      <c r="P808" t="s">
        <v>3632</v>
      </c>
      <c r="Q808">
        <v>30711342202</v>
      </c>
      <c r="R808" t="s">
        <v>3633</v>
      </c>
      <c r="S808" t="s">
        <v>1527</v>
      </c>
      <c r="T808" t="s">
        <v>172</v>
      </c>
      <c r="U808">
        <v>3380</v>
      </c>
      <c r="V808" t="s">
        <v>6</v>
      </c>
      <c r="W808" t="s">
        <v>7</v>
      </c>
      <c r="X808">
        <v>3751</v>
      </c>
      <c r="Y808">
        <v>420814</v>
      </c>
      <c r="AA808">
        <v>9</v>
      </c>
      <c r="AB808">
        <v>42727</v>
      </c>
      <c r="AC808">
        <v>256362</v>
      </c>
      <c r="AD808">
        <v>0</v>
      </c>
      <c r="AE808">
        <v>600</v>
      </c>
      <c r="AF808">
        <v>172811</v>
      </c>
      <c r="AG808">
        <v>298062</v>
      </c>
      <c r="AH808" t="s">
        <v>1213</v>
      </c>
      <c r="AI808" t="s">
        <v>10</v>
      </c>
    </row>
    <row r="809" spans="1:35" hidden="1" x14ac:dyDescent="0.25">
      <c r="A809">
        <v>21132</v>
      </c>
      <c r="B809" t="s">
        <v>2862</v>
      </c>
      <c r="C809" t="s">
        <v>2566</v>
      </c>
      <c r="D809">
        <v>2015</v>
      </c>
      <c r="E809" t="s">
        <v>1128</v>
      </c>
      <c r="F809" s="8">
        <v>42080</v>
      </c>
      <c r="G809" s="1">
        <v>0.33333333333333331</v>
      </c>
      <c r="H809">
        <v>485135</v>
      </c>
      <c r="I809" s="8">
        <v>42081</v>
      </c>
      <c r="J809" s="1">
        <v>0.75</v>
      </c>
      <c r="K809">
        <v>485135</v>
      </c>
      <c r="L809">
        <v>1</v>
      </c>
      <c r="M809" t="s">
        <v>3652</v>
      </c>
      <c r="O809" t="s">
        <v>2</v>
      </c>
      <c r="P809" t="s">
        <v>3653</v>
      </c>
      <c r="Q809">
        <v>30672463358</v>
      </c>
      <c r="R809" t="s">
        <v>3654</v>
      </c>
      <c r="S809" t="s">
        <v>1527</v>
      </c>
      <c r="T809" t="s">
        <v>172</v>
      </c>
      <c r="U809">
        <v>3380</v>
      </c>
      <c r="V809" t="s">
        <v>6</v>
      </c>
      <c r="W809" t="s">
        <v>7</v>
      </c>
      <c r="X809">
        <v>3751</v>
      </c>
      <c r="Y809">
        <v>422343</v>
      </c>
      <c r="AA809">
        <v>9</v>
      </c>
      <c r="AB809">
        <v>42727</v>
      </c>
      <c r="AC809">
        <v>508451</v>
      </c>
      <c r="AD809">
        <v>50699</v>
      </c>
      <c r="AE809">
        <v>1190</v>
      </c>
      <c r="AF809">
        <v>465421</v>
      </c>
      <c r="AG809">
        <v>0</v>
      </c>
      <c r="AH809" t="s">
        <v>1213</v>
      </c>
      <c r="AI809" t="s">
        <v>1722</v>
      </c>
    </row>
    <row r="810" spans="1:35" hidden="1" x14ac:dyDescent="0.25">
      <c r="A810">
        <v>21233</v>
      </c>
      <c r="B810" t="s">
        <v>2668</v>
      </c>
      <c r="C810" t="s">
        <v>1731</v>
      </c>
      <c r="D810">
        <v>2007</v>
      </c>
      <c r="E810" t="s">
        <v>1128</v>
      </c>
      <c r="F810" s="8">
        <v>42100</v>
      </c>
      <c r="G810" s="1">
        <v>0.33333333333333331</v>
      </c>
      <c r="H810">
        <v>696535</v>
      </c>
      <c r="I810" s="8">
        <v>42101</v>
      </c>
      <c r="J810" s="1">
        <v>0.66666666666666663</v>
      </c>
      <c r="K810">
        <v>696535</v>
      </c>
      <c r="L810">
        <v>1</v>
      </c>
      <c r="M810" t="s">
        <v>2669</v>
      </c>
      <c r="O810" t="s">
        <v>15</v>
      </c>
      <c r="P810" t="s">
        <v>2670</v>
      </c>
      <c r="Q810">
        <v>20109140172</v>
      </c>
      <c r="R810" t="s">
        <v>2671</v>
      </c>
      <c r="S810" t="s">
        <v>1527</v>
      </c>
      <c r="T810" t="s">
        <v>172</v>
      </c>
      <c r="U810">
        <v>3380</v>
      </c>
      <c r="V810" t="s">
        <v>6</v>
      </c>
      <c r="W810" t="s">
        <v>7</v>
      </c>
      <c r="X810">
        <v>3751</v>
      </c>
      <c r="Y810">
        <v>4234674</v>
      </c>
      <c r="AA810">
        <v>9</v>
      </c>
      <c r="AB810">
        <v>42727</v>
      </c>
      <c r="AC810">
        <v>264907</v>
      </c>
      <c r="AD810">
        <v>0</v>
      </c>
      <c r="AE810">
        <v>620</v>
      </c>
      <c r="AF810">
        <v>0</v>
      </c>
      <c r="AG810">
        <v>0</v>
      </c>
      <c r="AH810" t="s">
        <v>1213</v>
      </c>
      <c r="AI810" t="s">
        <v>101</v>
      </c>
    </row>
    <row r="811" spans="1:35" hidden="1" x14ac:dyDescent="0.25">
      <c r="A811">
        <v>21588</v>
      </c>
      <c r="B811" t="s">
        <v>3639</v>
      </c>
      <c r="C811" t="s">
        <v>1913</v>
      </c>
      <c r="D811">
        <v>2012</v>
      </c>
      <c r="E811" t="s">
        <v>1128</v>
      </c>
      <c r="F811" s="8">
        <v>42153</v>
      </c>
      <c r="G811" s="1">
        <v>0.41666666666666669</v>
      </c>
      <c r="H811">
        <v>154731</v>
      </c>
      <c r="I811" s="8">
        <v>42153</v>
      </c>
      <c r="J811" s="1">
        <v>0.54166666666666663</v>
      </c>
      <c r="K811">
        <v>154731</v>
      </c>
      <c r="L811">
        <v>1</v>
      </c>
      <c r="M811" t="s">
        <v>76</v>
      </c>
      <c r="O811" t="s">
        <v>15</v>
      </c>
      <c r="P811" t="s">
        <v>3641</v>
      </c>
      <c r="Q811">
        <v>20182647730</v>
      </c>
      <c r="R811" t="s">
        <v>3642</v>
      </c>
      <c r="S811" t="s">
        <v>1527</v>
      </c>
      <c r="T811" t="s">
        <v>172</v>
      </c>
      <c r="U811">
        <v>3380</v>
      </c>
      <c r="V811" t="s">
        <v>6</v>
      </c>
      <c r="W811" t="s">
        <v>7</v>
      </c>
      <c r="X811">
        <v>3751</v>
      </c>
      <c r="Y811">
        <v>15413624</v>
      </c>
      <c r="AA811">
        <v>9</v>
      </c>
      <c r="AB811">
        <v>42727</v>
      </c>
      <c r="AC811">
        <v>123908</v>
      </c>
      <c r="AD811">
        <v>0</v>
      </c>
      <c r="AE811">
        <v>290</v>
      </c>
      <c r="AF811">
        <v>229033</v>
      </c>
      <c r="AG811">
        <v>49314</v>
      </c>
      <c r="AH811" t="s">
        <v>1213</v>
      </c>
      <c r="AI811" t="s">
        <v>1722</v>
      </c>
    </row>
    <row r="812" spans="1:35" hidden="1" x14ac:dyDescent="0.25">
      <c r="A812">
        <v>21506</v>
      </c>
      <c r="B812" t="s">
        <v>2466</v>
      </c>
      <c r="C812" t="s">
        <v>2467</v>
      </c>
      <c r="D812">
        <v>2013</v>
      </c>
      <c r="E812" t="s">
        <v>1128</v>
      </c>
      <c r="F812" s="8">
        <v>42142</v>
      </c>
      <c r="G812" s="1">
        <v>0.33333333333333331</v>
      </c>
      <c r="H812">
        <v>29506</v>
      </c>
      <c r="I812" s="8">
        <v>42142</v>
      </c>
      <c r="J812" s="1">
        <v>0.41666666666666669</v>
      </c>
      <c r="K812">
        <v>29506</v>
      </c>
      <c r="L812">
        <v>1</v>
      </c>
      <c r="M812" t="s">
        <v>2468</v>
      </c>
      <c r="O812" t="s">
        <v>15</v>
      </c>
      <c r="P812" t="s">
        <v>2043</v>
      </c>
      <c r="Q812">
        <v>20922791326</v>
      </c>
      <c r="R812" t="s">
        <v>2044</v>
      </c>
      <c r="S812" t="s">
        <v>1527</v>
      </c>
      <c r="T812" t="s">
        <v>172</v>
      </c>
      <c r="U812">
        <v>3380</v>
      </c>
      <c r="V812" t="s">
        <v>6</v>
      </c>
      <c r="W812" t="s">
        <v>7</v>
      </c>
      <c r="X812">
        <v>3751</v>
      </c>
      <c r="Y812">
        <v>15522501</v>
      </c>
      <c r="AA812">
        <v>9</v>
      </c>
      <c r="AB812">
        <v>42727</v>
      </c>
      <c r="AC812">
        <v>81181</v>
      </c>
      <c r="AD812">
        <v>0</v>
      </c>
      <c r="AE812">
        <v>190</v>
      </c>
      <c r="AF812">
        <v>722623</v>
      </c>
      <c r="AG812">
        <v>0</v>
      </c>
      <c r="AH812" t="s">
        <v>1213</v>
      </c>
      <c r="AI812" t="s">
        <v>1722</v>
      </c>
    </row>
    <row r="813" spans="1:35" hidden="1" x14ac:dyDescent="0.25">
      <c r="A813">
        <v>21636</v>
      </c>
      <c r="B813" t="s">
        <v>2331</v>
      </c>
      <c r="C813" t="s">
        <v>1831</v>
      </c>
      <c r="D813">
        <v>2015</v>
      </c>
      <c r="E813" t="s">
        <v>1128</v>
      </c>
      <c r="F813" s="8">
        <v>42159</v>
      </c>
      <c r="G813" s="1">
        <v>0.58333333333333337</v>
      </c>
      <c r="H813">
        <v>11280</v>
      </c>
      <c r="I813" s="8">
        <v>42159</v>
      </c>
      <c r="J813" s="1">
        <v>0.70833333333333337</v>
      </c>
      <c r="K813">
        <v>11280</v>
      </c>
      <c r="L813">
        <v>1</v>
      </c>
      <c r="M813" t="s">
        <v>76</v>
      </c>
      <c r="O813" t="s">
        <v>15</v>
      </c>
      <c r="P813" t="s">
        <v>2054</v>
      </c>
      <c r="Q813">
        <v>20113262185</v>
      </c>
      <c r="R813" t="s">
        <v>2055</v>
      </c>
      <c r="S813" t="s">
        <v>1527</v>
      </c>
      <c r="T813" t="s">
        <v>172</v>
      </c>
      <c r="U813">
        <v>3380</v>
      </c>
      <c r="V813" t="s">
        <v>6</v>
      </c>
      <c r="W813" t="s">
        <v>7</v>
      </c>
      <c r="X813">
        <v>3751</v>
      </c>
      <c r="Y813">
        <v>424504</v>
      </c>
      <c r="AA813">
        <v>9</v>
      </c>
      <c r="AB813">
        <v>42727</v>
      </c>
      <c r="AC813">
        <v>93999</v>
      </c>
      <c r="AD813">
        <v>0</v>
      </c>
      <c r="AE813">
        <v>220</v>
      </c>
      <c r="AF813">
        <v>457142</v>
      </c>
      <c r="AG813">
        <v>0</v>
      </c>
      <c r="AH813" t="s">
        <v>1213</v>
      </c>
      <c r="AI813" t="s">
        <v>1722</v>
      </c>
    </row>
    <row r="814" spans="1:35" hidden="1" x14ac:dyDescent="0.25">
      <c r="A814">
        <v>21811</v>
      </c>
      <c r="B814" t="s">
        <v>2331</v>
      </c>
      <c r="C814" t="s">
        <v>1831</v>
      </c>
      <c r="D814">
        <v>2015</v>
      </c>
      <c r="E814" t="s">
        <v>1128</v>
      </c>
      <c r="F814" s="8">
        <v>42184</v>
      </c>
      <c r="G814" s="1">
        <v>0.5</v>
      </c>
      <c r="H814">
        <v>11280</v>
      </c>
      <c r="I814" s="8">
        <v>42184</v>
      </c>
      <c r="J814" s="1">
        <v>0.66666666666666663</v>
      </c>
      <c r="K814">
        <v>11280</v>
      </c>
      <c r="L814">
        <v>1</v>
      </c>
      <c r="M814" t="s">
        <v>3655</v>
      </c>
      <c r="O814" t="s">
        <v>15</v>
      </c>
      <c r="P814" t="s">
        <v>2054</v>
      </c>
      <c r="Q814">
        <v>20113262185</v>
      </c>
      <c r="R814" t="s">
        <v>2055</v>
      </c>
      <c r="S814" t="s">
        <v>1527</v>
      </c>
      <c r="T814" t="s">
        <v>172</v>
      </c>
      <c r="U814">
        <v>3380</v>
      </c>
      <c r="V814" t="s">
        <v>6</v>
      </c>
      <c r="W814" t="s">
        <v>7</v>
      </c>
      <c r="X814">
        <v>3751</v>
      </c>
      <c r="Y814">
        <v>424504</v>
      </c>
      <c r="AA814">
        <v>9</v>
      </c>
      <c r="AB814">
        <v>42727</v>
      </c>
      <c r="AC814">
        <v>98272</v>
      </c>
      <c r="AD814">
        <v>0</v>
      </c>
      <c r="AE814">
        <v>230</v>
      </c>
      <c r="AF814">
        <v>1408950</v>
      </c>
      <c r="AG814">
        <v>0</v>
      </c>
      <c r="AH814" t="s">
        <v>1213</v>
      </c>
      <c r="AI814" t="s">
        <v>1722</v>
      </c>
    </row>
    <row r="815" spans="1:35" x14ac:dyDescent="0.25">
      <c r="A815">
        <v>21971</v>
      </c>
      <c r="B815" t="s">
        <v>1560</v>
      </c>
      <c r="C815" t="s">
        <v>1158</v>
      </c>
      <c r="D815">
        <v>2012</v>
      </c>
      <c r="E815" t="s">
        <v>1128</v>
      </c>
      <c r="F815" s="8">
        <v>42209</v>
      </c>
      <c r="G815" s="1">
        <v>0.45833333333333331</v>
      </c>
      <c r="H815">
        <v>46917</v>
      </c>
      <c r="I815" s="8">
        <v>42209</v>
      </c>
      <c r="J815" s="1">
        <v>0.72916666666666663</v>
      </c>
      <c r="K815">
        <v>46917</v>
      </c>
      <c r="L815">
        <v>1</v>
      </c>
      <c r="M815" t="s">
        <v>3656</v>
      </c>
      <c r="N815" t="s">
        <v>3657</v>
      </c>
      <c r="O815" t="s">
        <v>15</v>
      </c>
      <c r="P815" t="s">
        <v>597</v>
      </c>
      <c r="Q815">
        <v>30672463668</v>
      </c>
      <c r="R815" t="s">
        <v>598</v>
      </c>
      <c r="S815" t="s">
        <v>1527</v>
      </c>
      <c r="T815" t="s">
        <v>172</v>
      </c>
      <c r="U815">
        <v>3380</v>
      </c>
      <c r="V815" t="s">
        <v>6</v>
      </c>
      <c r="W815" t="s">
        <v>7</v>
      </c>
      <c r="X815">
        <v>3751</v>
      </c>
      <c r="Y815">
        <v>429970</v>
      </c>
      <c r="AA815">
        <v>9</v>
      </c>
      <c r="AB815">
        <v>42727</v>
      </c>
      <c r="AC815">
        <v>128181</v>
      </c>
      <c r="AD815">
        <v>0</v>
      </c>
      <c r="AE815">
        <v>300</v>
      </c>
      <c r="AF815">
        <v>241885</v>
      </c>
      <c r="AG815">
        <v>0</v>
      </c>
      <c r="AH815" t="s">
        <v>1213</v>
      </c>
      <c r="AI815" t="s">
        <v>10</v>
      </c>
    </row>
    <row r="816" spans="1:35" hidden="1" x14ac:dyDescent="0.25">
      <c r="A816">
        <v>21357</v>
      </c>
      <c r="B816" t="s">
        <v>3658</v>
      </c>
      <c r="C816" t="s">
        <v>3659</v>
      </c>
      <c r="D816">
        <v>2005</v>
      </c>
      <c r="E816" t="s">
        <v>1128</v>
      </c>
      <c r="F816" s="8">
        <v>42117</v>
      </c>
      <c r="G816" s="1">
        <v>0.33333333333333331</v>
      </c>
      <c r="H816">
        <v>1207725</v>
      </c>
      <c r="I816" s="8">
        <v>42117</v>
      </c>
      <c r="J816" s="1">
        <v>0.5</v>
      </c>
      <c r="K816">
        <v>1207725</v>
      </c>
      <c r="L816">
        <v>1</v>
      </c>
      <c r="M816" t="s">
        <v>3660</v>
      </c>
      <c r="O816" t="s">
        <v>15</v>
      </c>
      <c r="P816" t="s">
        <v>3661</v>
      </c>
      <c r="Q816">
        <v>20252881442</v>
      </c>
      <c r="R816" t="s">
        <v>3662</v>
      </c>
      <c r="S816" t="s">
        <v>1527</v>
      </c>
      <c r="T816" t="s">
        <v>172</v>
      </c>
      <c r="U816">
        <v>3380</v>
      </c>
      <c r="V816" t="s">
        <v>6</v>
      </c>
      <c r="W816" t="s">
        <v>7</v>
      </c>
      <c r="X816">
        <v>3751</v>
      </c>
      <c r="Y816">
        <v>433013</v>
      </c>
      <c r="AA816">
        <v>9</v>
      </c>
      <c r="AB816">
        <v>42727</v>
      </c>
      <c r="AC816">
        <v>170908</v>
      </c>
      <c r="AD816">
        <v>0</v>
      </c>
      <c r="AE816">
        <v>400</v>
      </c>
      <c r="AF816">
        <v>0</v>
      </c>
      <c r="AG816">
        <v>13593</v>
      </c>
      <c r="AH816" t="s">
        <v>1213</v>
      </c>
      <c r="AI816" t="s">
        <v>101</v>
      </c>
    </row>
    <row r="817" spans="1:35" hidden="1" x14ac:dyDescent="0.25">
      <c r="A817">
        <v>21920</v>
      </c>
      <c r="B817" t="s">
        <v>3651</v>
      </c>
      <c r="C817" t="s">
        <v>1887</v>
      </c>
      <c r="D817">
        <v>2015</v>
      </c>
      <c r="E817" t="s">
        <v>1128</v>
      </c>
      <c r="F817" s="8">
        <v>42200</v>
      </c>
      <c r="G817" s="1">
        <v>0.40277777777777773</v>
      </c>
      <c r="H817">
        <v>24581</v>
      </c>
      <c r="I817" s="8">
        <v>42200</v>
      </c>
      <c r="J817" s="1">
        <v>0.75</v>
      </c>
      <c r="K817">
        <v>24581</v>
      </c>
      <c r="L817">
        <v>1</v>
      </c>
      <c r="M817" t="s">
        <v>3663</v>
      </c>
      <c r="O817" t="s">
        <v>15</v>
      </c>
      <c r="P817" t="s">
        <v>3632</v>
      </c>
      <c r="Q817">
        <v>30711342202</v>
      </c>
      <c r="R817" t="s">
        <v>3633</v>
      </c>
      <c r="S817" t="s">
        <v>1527</v>
      </c>
      <c r="T817" t="s">
        <v>172</v>
      </c>
      <c r="U817">
        <v>3380</v>
      </c>
      <c r="V817" t="s">
        <v>6</v>
      </c>
      <c r="W817" t="s">
        <v>7</v>
      </c>
      <c r="X817">
        <v>3751</v>
      </c>
      <c r="Y817">
        <v>420814</v>
      </c>
      <c r="AA817">
        <v>9</v>
      </c>
      <c r="AB817">
        <v>42727</v>
      </c>
      <c r="AC817">
        <v>51272</v>
      </c>
      <c r="AD817">
        <v>0</v>
      </c>
      <c r="AE817">
        <v>120</v>
      </c>
      <c r="AF817">
        <v>1336994</v>
      </c>
      <c r="AG817">
        <v>0</v>
      </c>
      <c r="AH817" t="s">
        <v>1213</v>
      </c>
      <c r="AI817" t="s">
        <v>10</v>
      </c>
    </row>
    <row r="818" spans="1:35" hidden="1" x14ac:dyDescent="0.25">
      <c r="A818">
        <v>21665</v>
      </c>
      <c r="B818" t="s">
        <v>1986</v>
      </c>
      <c r="C818" t="s">
        <v>1795</v>
      </c>
      <c r="D818">
        <v>2010</v>
      </c>
      <c r="E818" t="s">
        <v>1128</v>
      </c>
      <c r="F818" s="8">
        <v>42164</v>
      </c>
      <c r="G818" s="1">
        <v>0.41666666666666669</v>
      </c>
      <c r="H818">
        <v>434560</v>
      </c>
      <c r="I818" s="8">
        <v>42164</v>
      </c>
      <c r="J818" s="1">
        <v>0.54166666666666663</v>
      </c>
      <c r="K818">
        <v>434560</v>
      </c>
      <c r="L818">
        <v>1</v>
      </c>
      <c r="M818" t="s">
        <v>2315</v>
      </c>
      <c r="O818" t="s">
        <v>15</v>
      </c>
      <c r="P818" t="s">
        <v>1988</v>
      </c>
      <c r="Q818">
        <v>30710840721</v>
      </c>
      <c r="R818" t="s">
        <v>1989</v>
      </c>
      <c r="S818" t="s">
        <v>1527</v>
      </c>
      <c r="T818" t="s">
        <v>172</v>
      </c>
      <c r="U818">
        <v>3380</v>
      </c>
      <c r="V818" t="s">
        <v>6</v>
      </c>
      <c r="W818" t="s">
        <v>7</v>
      </c>
      <c r="X818">
        <v>376</v>
      </c>
      <c r="Y818">
        <v>4433866</v>
      </c>
      <c r="AA818">
        <v>9</v>
      </c>
      <c r="AB818">
        <v>42727</v>
      </c>
      <c r="AC818">
        <v>42727</v>
      </c>
      <c r="AD818">
        <v>0</v>
      </c>
      <c r="AE818">
        <v>100</v>
      </c>
      <c r="AF818">
        <v>269559</v>
      </c>
      <c r="AG818">
        <v>0</v>
      </c>
      <c r="AH818" t="s">
        <v>1213</v>
      </c>
      <c r="AI818" t="s">
        <v>1722</v>
      </c>
    </row>
    <row r="819" spans="1:35" hidden="1" x14ac:dyDescent="0.25">
      <c r="A819">
        <v>21089</v>
      </c>
      <c r="B819" t="s">
        <v>2668</v>
      </c>
      <c r="C819" t="s">
        <v>1731</v>
      </c>
      <c r="D819">
        <v>2007</v>
      </c>
      <c r="E819" t="s">
        <v>1128</v>
      </c>
      <c r="F819" s="8">
        <v>42074</v>
      </c>
      <c r="G819" s="1">
        <v>0.52083333333333337</v>
      </c>
      <c r="H819">
        <v>696535</v>
      </c>
      <c r="I819" s="8">
        <v>42075</v>
      </c>
      <c r="J819" s="1">
        <v>0.75</v>
      </c>
      <c r="K819">
        <v>696535</v>
      </c>
      <c r="L819">
        <v>1</v>
      </c>
      <c r="M819" t="s">
        <v>2766</v>
      </c>
      <c r="O819" t="s">
        <v>15</v>
      </c>
      <c r="P819" t="s">
        <v>2670</v>
      </c>
      <c r="Q819">
        <v>20109140172</v>
      </c>
      <c r="R819" t="s">
        <v>2671</v>
      </c>
      <c r="S819" t="s">
        <v>1527</v>
      </c>
      <c r="T819" t="s">
        <v>172</v>
      </c>
      <c r="U819">
        <v>3380</v>
      </c>
      <c r="V819" t="s">
        <v>6</v>
      </c>
      <c r="W819" t="s">
        <v>7</v>
      </c>
      <c r="X819">
        <v>3751</v>
      </c>
      <c r="Y819">
        <v>4234674</v>
      </c>
      <c r="AA819">
        <v>9</v>
      </c>
      <c r="AB819">
        <v>42727</v>
      </c>
      <c r="AC819">
        <v>98272</v>
      </c>
      <c r="AD819">
        <v>0</v>
      </c>
      <c r="AE819">
        <v>230</v>
      </c>
      <c r="AF819">
        <v>0</v>
      </c>
      <c r="AG819">
        <v>0</v>
      </c>
      <c r="AH819" t="s">
        <v>1213</v>
      </c>
      <c r="AI819" t="s">
        <v>101</v>
      </c>
    </row>
    <row r="820" spans="1:35" hidden="1" x14ac:dyDescent="0.25">
      <c r="A820">
        <v>21260</v>
      </c>
      <c r="B820" t="s">
        <v>2040</v>
      </c>
      <c r="C820" t="s">
        <v>2041</v>
      </c>
      <c r="D820">
        <v>2012</v>
      </c>
      <c r="E820" t="s">
        <v>1128</v>
      </c>
      <c r="F820" s="8">
        <v>42102</v>
      </c>
      <c r="G820" s="1">
        <v>0.33333333333333331</v>
      </c>
      <c r="H820">
        <v>69859</v>
      </c>
      <c r="I820" s="8">
        <v>42102</v>
      </c>
      <c r="J820" s="1">
        <v>0.45833333333333331</v>
      </c>
      <c r="K820">
        <v>69859</v>
      </c>
      <c r="L820">
        <v>1</v>
      </c>
      <c r="M820" t="s">
        <v>3664</v>
      </c>
      <c r="O820" t="s">
        <v>15</v>
      </c>
      <c r="P820" t="s">
        <v>2043</v>
      </c>
      <c r="Q820">
        <v>20922791326</v>
      </c>
      <c r="R820" t="s">
        <v>2044</v>
      </c>
      <c r="S820" t="s">
        <v>1527</v>
      </c>
      <c r="T820" t="s">
        <v>172</v>
      </c>
      <c r="U820">
        <v>3380</v>
      </c>
      <c r="V820" t="s">
        <v>6</v>
      </c>
      <c r="W820" t="s">
        <v>7</v>
      </c>
      <c r="X820">
        <v>3751</v>
      </c>
      <c r="Y820">
        <v>15522501</v>
      </c>
      <c r="AA820">
        <v>9</v>
      </c>
      <c r="AB820">
        <v>42727</v>
      </c>
      <c r="AC820">
        <v>106818</v>
      </c>
      <c r="AD820">
        <v>0</v>
      </c>
      <c r="AE820">
        <v>250</v>
      </c>
      <c r="AF820">
        <v>0</v>
      </c>
      <c r="AG820">
        <v>0</v>
      </c>
      <c r="AH820" t="s">
        <v>1213</v>
      </c>
      <c r="AI820" t="s">
        <v>1722</v>
      </c>
    </row>
    <row r="821" spans="1:35" hidden="1" x14ac:dyDescent="0.25">
      <c r="A821">
        <v>21947</v>
      </c>
      <c r="B821" t="s">
        <v>2052</v>
      </c>
      <c r="C821" t="s">
        <v>1831</v>
      </c>
      <c r="D821">
        <v>2014</v>
      </c>
      <c r="E821" t="s">
        <v>1128</v>
      </c>
      <c r="F821" s="8">
        <v>42206</v>
      </c>
      <c r="G821" s="1">
        <v>0.3888888888888889</v>
      </c>
      <c r="H821">
        <v>30701</v>
      </c>
      <c r="I821" s="8">
        <v>42206</v>
      </c>
      <c r="J821" s="1">
        <v>0.54166666666666663</v>
      </c>
      <c r="K821">
        <v>30701</v>
      </c>
      <c r="L821">
        <v>1</v>
      </c>
      <c r="M821" t="s">
        <v>2053</v>
      </c>
      <c r="O821" t="s">
        <v>15</v>
      </c>
      <c r="P821" t="s">
        <v>2054</v>
      </c>
      <c r="Q821">
        <v>20113262185</v>
      </c>
      <c r="R821" t="s">
        <v>2055</v>
      </c>
      <c r="S821" t="s">
        <v>1527</v>
      </c>
      <c r="T821" t="s">
        <v>172</v>
      </c>
      <c r="U821">
        <v>3380</v>
      </c>
      <c r="V821" t="s">
        <v>6</v>
      </c>
      <c r="W821" t="s">
        <v>7</v>
      </c>
      <c r="X821">
        <v>3751</v>
      </c>
      <c r="Y821">
        <v>424504</v>
      </c>
      <c r="AA821">
        <v>9</v>
      </c>
      <c r="AB821">
        <v>42727</v>
      </c>
      <c r="AC821">
        <v>93999</v>
      </c>
      <c r="AD821">
        <v>0</v>
      </c>
      <c r="AE821">
        <v>220</v>
      </c>
      <c r="AF821">
        <v>432062</v>
      </c>
      <c r="AG821">
        <v>0</v>
      </c>
      <c r="AH821" t="s">
        <v>1213</v>
      </c>
      <c r="AI821" t="s">
        <v>1722</v>
      </c>
    </row>
    <row r="822" spans="1:35" hidden="1" x14ac:dyDescent="0.25">
      <c r="A822">
        <v>21980</v>
      </c>
      <c r="B822" t="s">
        <v>2010</v>
      </c>
      <c r="C822">
        <v>2636</v>
      </c>
      <c r="D822">
        <v>2012</v>
      </c>
      <c r="E822" t="s">
        <v>1128</v>
      </c>
      <c r="F822" s="8">
        <v>42212</v>
      </c>
      <c r="G822" s="1">
        <v>0.34375</v>
      </c>
      <c r="H822">
        <v>530617</v>
      </c>
      <c r="I822" s="8">
        <v>42212</v>
      </c>
      <c r="J822" s="1">
        <v>0.75</v>
      </c>
      <c r="K822">
        <v>530617</v>
      </c>
      <c r="L822">
        <v>1</v>
      </c>
      <c r="M822" t="s">
        <v>2011</v>
      </c>
      <c r="O822" t="s">
        <v>15</v>
      </c>
      <c r="P822" t="s">
        <v>2012</v>
      </c>
      <c r="Q822">
        <v>30708820055</v>
      </c>
      <c r="R822" t="s">
        <v>2013</v>
      </c>
      <c r="S822" t="s">
        <v>1462</v>
      </c>
      <c r="T822" t="s">
        <v>3665</v>
      </c>
      <c r="U822">
        <v>3381</v>
      </c>
      <c r="V822" t="s">
        <v>6</v>
      </c>
      <c r="W822" t="s">
        <v>7</v>
      </c>
      <c r="X822">
        <v>3751</v>
      </c>
      <c r="Y822">
        <v>478635</v>
      </c>
      <c r="Z822" t="s">
        <v>2015</v>
      </c>
      <c r="AA822">
        <v>9</v>
      </c>
      <c r="AB822">
        <v>42727</v>
      </c>
      <c r="AC822">
        <v>367452</v>
      </c>
      <c r="AD822">
        <v>0</v>
      </c>
      <c r="AE822">
        <v>860</v>
      </c>
      <c r="AF822">
        <v>661879</v>
      </c>
      <c r="AG822">
        <v>161008</v>
      </c>
      <c r="AH822" t="s">
        <v>1213</v>
      </c>
      <c r="AI822" t="s">
        <v>101</v>
      </c>
    </row>
    <row r="823" spans="1:35" hidden="1" x14ac:dyDescent="0.25">
      <c r="A823">
        <v>21388</v>
      </c>
      <c r="B823" t="s">
        <v>2010</v>
      </c>
      <c r="C823">
        <v>2636</v>
      </c>
      <c r="D823">
        <v>2012</v>
      </c>
      <c r="E823" t="s">
        <v>1128</v>
      </c>
      <c r="F823" s="8">
        <v>42121</v>
      </c>
      <c r="G823" s="1">
        <v>0.67291666666666661</v>
      </c>
      <c r="H823">
        <v>530617</v>
      </c>
      <c r="I823" s="8">
        <v>42121</v>
      </c>
      <c r="J823" s="1">
        <v>0.75</v>
      </c>
      <c r="K823">
        <v>530617</v>
      </c>
      <c r="L823">
        <v>1</v>
      </c>
      <c r="M823" t="s">
        <v>2546</v>
      </c>
      <c r="O823" t="s">
        <v>15</v>
      </c>
      <c r="P823" t="s">
        <v>2012</v>
      </c>
      <c r="Q823">
        <v>30708820055</v>
      </c>
      <c r="R823" t="s">
        <v>2013</v>
      </c>
      <c r="S823" t="s">
        <v>1462</v>
      </c>
      <c r="T823" t="s">
        <v>3665</v>
      </c>
      <c r="U823">
        <v>3381</v>
      </c>
      <c r="V823" t="s">
        <v>6</v>
      </c>
      <c r="W823" t="s">
        <v>7</v>
      </c>
      <c r="X823">
        <v>3751</v>
      </c>
      <c r="Y823">
        <v>478635</v>
      </c>
      <c r="Z823" t="s">
        <v>2015</v>
      </c>
      <c r="AA823">
        <v>9</v>
      </c>
      <c r="AB823">
        <v>42727</v>
      </c>
      <c r="AC823">
        <v>371725</v>
      </c>
      <c r="AD823">
        <v>655548</v>
      </c>
      <c r="AE823">
        <v>870</v>
      </c>
      <c r="AF823">
        <v>7988599</v>
      </c>
      <c r="AG823">
        <v>424368</v>
      </c>
      <c r="AH823" t="s">
        <v>1213</v>
      </c>
      <c r="AI823" t="s">
        <v>101</v>
      </c>
    </row>
    <row r="824" spans="1:35" hidden="1" x14ac:dyDescent="0.25">
      <c r="A824">
        <v>21627</v>
      </c>
      <c r="B824" t="s">
        <v>2010</v>
      </c>
      <c r="C824">
        <v>2636</v>
      </c>
      <c r="D824">
        <v>2012</v>
      </c>
      <c r="E824" t="s">
        <v>1128</v>
      </c>
      <c r="F824" s="8">
        <v>42158</v>
      </c>
      <c r="G824" s="1">
        <v>0.65</v>
      </c>
      <c r="H824">
        <v>530617</v>
      </c>
      <c r="I824" s="8">
        <v>42158</v>
      </c>
      <c r="J824" s="1">
        <v>0.65</v>
      </c>
      <c r="K824">
        <v>530617</v>
      </c>
      <c r="L824">
        <v>1</v>
      </c>
      <c r="M824" t="s">
        <v>3666</v>
      </c>
      <c r="O824" t="s">
        <v>15</v>
      </c>
      <c r="P824" t="s">
        <v>2012</v>
      </c>
      <c r="Q824">
        <v>30708820055</v>
      </c>
      <c r="R824" t="s">
        <v>2013</v>
      </c>
      <c r="S824" t="s">
        <v>1462</v>
      </c>
      <c r="T824" t="s">
        <v>3665</v>
      </c>
      <c r="U824">
        <v>3381</v>
      </c>
      <c r="V824" t="s">
        <v>6</v>
      </c>
      <c r="W824" t="s">
        <v>7</v>
      </c>
      <c r="X824">
        <v>3751</v>
      </c>
      <c r="Y824">
        <v>478635</v>
      </c>
      <c r="Z824" t="s">
        <v>2015</v>
      </c>
      <c r="AA824">
        <v>9</v>
      </c>
      <c r="AB824">
        <v>42727</v>
      </c>
      <c r="AC824">
        <v>12818</v>
      </c>
      <c r="AD824">
        <v>0</v>
      </c>
      <c r="AE824">
        <v>30</v>
      </c>
      <c r="AF824">
        <v>0</v>
      </c>
      <c r="AG824">
        <v>0</v>
      </c>
      <c r="AH824" t="s">
        <v>1213</v>
      </c>
      <c r="AI824" t="s">
        <v>101</v>
      </c>
    </row>
    <row r="825" spans="1:35" hidden="1" x14ac:dyDescent="0.25">
      <c r="A825">
        <v>21296</v>
      </c>
      <c r="B825" t="s">
        <v>2604</v>
      </c>
      <c r="C825" t="s">
        <v>1783</v>
      </c>
      <c r="D825">
        <v>2014</v>
      </c>
      <c r="E825" t="s">
        <v>1128</v>
      </c>
      <c r="F825" s="8">
        <v>42108</v>
      </c>
      <c r="G825" s="1">
        <v>0.58333333333333337</v>
      </c>
      <c r="H825">
        <v>28907</v>
      </c>
      <c r="I825" s="8">
        <v>42108</v>
      </c>
      <c r="J825" s="1">
        <v>0.71875</v>
      </c>
      <c r="K825">
        <v>28907</v>
      </c>
      <c r="L825">
        <v>1</v>
      </c>
      <c r="M825" t="s">
        <v>2605</v>
      </c>
      <c r="O825" t="s">
        <v>15</v>
      </c>
      <c r="P825" t="s">
        <v>2606</v>
      </c>
      <c r="Q825">
        <v>30709221201</v>
      </c>
      <c r="R825" t="s">
        <v>2607</v>
      </c>
      <c r="S825" t="s">
        <v>1527</v>
      </c>
      <c r="T825" t="s">
        <v>172</v>
      </c>
      <c r="U825">
        <v>3382</v>
      </c>
      <c r="V825" t="s">
        <v>6</v>
      </c>
      <c r="W825" t="s">
        <v>7</v>
      </c>
      <c r="X825">
        <v>3751</v>
      </c>
      <c r="Y825">
        <v>15402713</v>
      </c>
      <c r="Z825" t="s">
        <v>1455</v>
      </c>
      <c r="AA825">
        <v>9</v>
      </c>
      <c r="AB825">
        <v>42727</v>
      </c>
      <c r="AC825">
        <v>149545</v>
      </c>
      <c r="AD825">
        <v>0</v>
      </c>
      <c r="AE825">
        <v>350</v>
      </c>
      <c r="AF825">
        <v>750546</v>
      </c>
      <c r="AG825">
        <v>158760</v>
      </c>
      <c r="AH825" t="s">
        <v>1213</v>
      </c>
      <c r="AI825" t="s">
        <v>101</v>
      </c>
    </row>
    <row r="826" spans="1:35" hidden="1" x14ac:dyDescent="0.25">
      <c r="A826">
        <v>21366</v>
      </c>
      <c r="B826" t="s">
        <v>3667</v>
      </c>
      <c r="C826" t="s">
        <v>3512</v>
      </c>
      <c r="D826">
        <v>2010</v>
      </c>
      <c r="E826" t="s">
        <v>1128</v>
      </c>
      <c r="F826" s="8">
        <v>42118</v>
      </c>
      <c r="G826" s="1">
        <v>0.33333333333333331</v>
      </c>
      <c r="H826">
        <v>304725</v>
      </c>
      <c r="I826" s="8">
        <v>42118</v>
      </c>
      <c r="J826" s="1">
        <v>0.45833333333333331</v>
      </c>
      <c r="K826">
        <v>304725</v>
      </c>
      <c r="L826">
        <v>1</v>
      </c>
      <c r="M826" t="s">
        <v>2564</v>
      </c>
      <c r="O826" t="s">
        <v>15</v>
      </c>
      <c r="P826" t="s">
        <v>3668</v>
      </c>
      <c r="Q826">
        <v>30546264781</v>
      </c>
      <c r="R826" t="s">
        <v>3669</v>
      </c>
      <c r="S826" t="s">
        <v>1676</v>
      </c>
      <c r="T826" t="s">
        <v>3670</v>
      </c>
      <c r="U826">
        <v>3384</v>
      </c>
      <c r="V826" t="s">
        <v>6</v>
      </c>
      <c r="W826" t="s">
        <v>7</v>
      </c>
      <c r="X826">
        <v>3751</v>
      </c>
      <c r="Y826">
        <v>480103</v>
      </c>
      <c r="AA826">
        <v>9</v>
      </c>
      <c r="AB826">
        <v>42727</v>
      </c>
      <c r="AC826">
        <v>170908</v>
      </c>
      <c r="AD826">
        <v>0</v>
      </c>
      <c r="AE826">
        <v>400</v>
      </c>
      <c r="AF826">
        <v>1271018</v>
      </c>
      <c r="AG826">
        <v>0</v>
      </c>
      <c r="AH826" t="s">
        <v>1213</v>
      </c>
      <c r="AI826" t="s">
        <v>1841</v>
      </c>
    </row>
    <row r="827" spans="1:35" hidden="1" x14ac:dyDescent="0.25">
      <c r="A827">
        <v>21510</v>
      </c>
      <c r="B827" t="s">
        <v>3671</v>
      </c>
      <c r="C827" t="s">
        <v>2109</v>
      </c>
      <c r="D827">
        <v>2014</v>
      </c>
      <c r="E827" t="s">
        <v>1128</v>
      </c>
      <c r="F827" s="8">
        <v>42143</v>
      </c>
      <c r="G827" s="1">
        <v>0.33333333333333331</v>
      </c>
      <c r="H827">
        <v>40546</v>
      </c>
      <c r="I827" s="8">
        <v>42144</v>
      </c>
      <c r="J827" s="1">
        <v>0.75</v>
      </c>
      <c r="K827">
        <v>40546</v>
      </c>
      <c r="L827">
        <v>1</v>
      </c>
      <c r="M827" t="s">
        <v>3672</v>
      </c>
      <c r="O827" t="s">
        <v>2</v>
      </c>
      <c r="P827" t="s">
        <v>3673</v>
      </c>
      <c r="Q827">
        <v>29298326</v>
      </c>
      <c r="R827" t="s">
        <v>3674</v>
      </c>
      <c r="S827" t="s">
        <v>1676</v>
      </c>
      <c r="T827" t="s">
        <v>3670</v>
      </c>
      <c r="U827">
        <v>3384</v>
      </c>
      <c r="V827" t="s">
        <v>6</v>
      </c>
      <c r="W827" t="s">
        <v>7</v>
      </c>
      <c r="X827">
        <v>3751</v>
      </c>
      <c r="Y827">
        <v>15619961</v>
      </c>
      <c r="AA827">
        <v>9</v>
      </c>
      <c r="AB827">
        <v>42727</v>
      </c>
      <c r="AC827">
        <v>234999</v>
      </c>
      <c r="AD827">
        <v>235950</v>
      </c>
      <c r="AE827">
        <v>550</v>
      </c>
      <c r="AF827">
        <v>380210</v>
      </c>
      <c r="AG827">
        <v>0</v>
      </c>
      <c r="AH827" t="s">
        <v>1213</v>
      </c>
      <c r="AI827" t="s">
        <v>1722</v>
      </c>
    </row>
    <row r="828" spans="1:35" x14ac:dyDescent="0.25">
      <c r="A828">
        <v>21444</v>
      </c>
      <c r="B828" t="s">
        <v>1675</v>
      </c>
      <c r="C828" t="s">
        <v>1176</v>
      </c>
      <c r="D828">
        <v>2012</v>
      </c>
      <c r="E828" t="s">
        <v>1128</v>
      </c>
      <c r="F828" s="8">
        <v>42130</v>
      </c>
      <c r="G828" s="1">
        <v>0.41666666666666669</v>
      </c>
      <c r="H828">
        <v>102664</v>
      </c>
      <c r="I828" s="8">
        <v>42130</v>
      </c>
      <c r="J828" s="1">
        <v>0.54166666666666663</v>
      </c>
      <c r="K828">
        <v>102664</v>
      </c>
      <c r="L828">
        <v>1</v>
      </c>
      <c r="M828" t="s">
        <v>710</v>
      </c>
      <c r="O828" t="s">
        <v>15</v>
      </c>
      <c r="P828" t="s">
        <v>706</v>
      </c>
      <c r="Q828">
        <v>30672491505</v>
      </c>
      <c r="R828" t="s">
        <v>707</v>
      </c>
      <c r="S828" t="s">
        <v>1676</v>
      </c>
      <c r="T828" t="s">
        <v>3670</v>
      </c>
      <c r="U828">
        <v>3384</v>
      </c>
      <c r="V828" t="s">
        <v>6</v>
      </c>
      <c r="W828" t="s">
        <v>7</v>
      </c>
      <c r="X828">
        <v>3751</v>
      </c>
      <c r="Y828">
        <v>15663647</v>
      </c>
      <c r="AA828">
        <v>9</v>
      </c>
      <c r="AB828">
        <v>48471</v>
      </c>
      <c r="AC828">
        <v>87248</v>
      </c>
      <c r="AD828">
        <v>0</v>
      </c>
      <c r="AE828">
        <v>180</v>
      </c>
      <c r="AF828">
        <v>239316</v>
      </c>
      <c r="AG828">
        <v>0</v>
      </c>
      <c r="AH828" t="s">
        <v>1213</v>
      </c>
      <c r="AI828" t="s">
        <v>10</v>
      </c>
    </row>
    <row r="829" spans="1:35" hidden="1" x14ac:dyDescent="0.25">
      <c r="A829">
        <v>21476</v>
      </c>
      <c r="B829" t="s">
        <v>2498</v>
      </c>
      <c r="C829" t="s">
        <v>1783</v>
      </c>
      <c r="D829">
        <v>2014</v>
      </c>
      <c r="E829" t="s">
        <v>1128</v>
      </c>
      <c r="F829" s="8">
        <v>42136</v>
      </c>
      <c r="G829" s="1">
        <v>0.35416666666666669</v>
      </c>
      <c r="H829">
        <v>36036</v>
      </c>
      <c r="I829" s="8">
        <v>42136</v>
      </c>
      <c r="J829" s="1">
        <v>0.54166666666666663</v>
      </c>
      <c r="K829">
        <v>36036</v>
      </c>
      <c r="L829">
        <v>1</v>
      </c>
      <c r="M829" t="s">
        <v>2499</v>
      </c>
      <c r="O829" t="s">
        <v>15</v>
      </c>
      <c r="P829" t="s">
        <v>2500</v>
      </c>
      <c r="Q829">
        <v>30606821030</v>
      </c>
      <c r="R829" t="s">
        <v>2501</v>
      </c>
      <c r="S829" t="s">
        <v>1676</v>
      </c>
      <c r="T829" t="s">
        <v>3670</v>
      </c>
      <c r="U829">
        <v>3384</v>
      </c>
      <c r="V829" t="s">
        <v>6</v>
      </c>
      <c r="W829" t="s">
        <v>7</v>
      </c>
      <c r="X829">
        <v>3751</v>
      </c>
      <c r="Y829">
        <v>15638361</v>
      </c>
      <c r="Z829" t="s">
        <v>1455</v>
      </c>
      <c r="AA829">
        <v>9</v>
      </c>
      <c r="AB829">
        <v>42727</v>
      </c>
      <c r="AC829">
        <v>145272</v>
      </c>
      <c r="AD829">
        <v>0</v>
      </c>
      <c r="AE829">
        <v>340</v>
      </c>
      <c r="AF829">
        <v>181546</v>
      </c>
      <c r="AG829">
        <v>158760</v>
      </c>
      <c r="AH829" t="s">
        <v>1213</v>
      </c>
      <c r="AI829" t="s">
        <v>101</v>
      </c>
    </row>
    <row r="830" spans="1:35" hidden="1" x14ac:dyDescent="0.25">
      <c r="A830">
        <v>21377</v>
      </c>
      <c r="B830" t="s">
        <v>3667</v>
      </c>
      <c r="C830" t="s">
        <v>3512</v>
      </c>
      <c r="D830">
        <v>2010</v>
      </c>
      <c r="E830" t="s">
        <v>1128</v>
      </c>
      <c r="F830" s="8">
        <v>42121</v>
      </c>
      <c r="G830" s="1">
        <v>0.35416666666666669</v>
      </c>
      <c r="H830">
        <v>304725</v>
      </c>
      <c r="I830" s="8">
        <v>42121</v>
      </c>
      <c r="J830" s="1">
        <v>0.54166666666666663</v>
      </c>
      <c r="K830">
        <v>304725</v>
      </c>
      <c r="L830">
        <v>1</v>
      </c>
      <c r="M830" t="s">
        <v>3675</v>
      </c>
      <c r="O830" t="s">
        <v>15</v>
      </c>
      <c r="P830" t="s">
        <v>3668</v>
      </c>
      <c r="Q830">
        <v>30546264781</v>
      </c>
      <c r="R830" t="s">
        <v>3669</v>
      </c>
      <c r="S830" t="s">
        <v>1676</v>
      </c>
      <c r="T830" t="s">
        <v>3670</v>
      </c>
      <c r="U830">
        <v>3384</v>
      </c>
      <c r="V830" t="s">
        <v>6</v>
      </c>
      <c r="W830" t="s">
        <v>7</v>
      </c>
      <c r="X830">
        <v>3751</v>
      </c>
      <c r="Y830">
        <v>480103</v>
      </c>
      <c r="AA830">
        <v>9</v>
      </c>
      <c r="AB830">
        <v>42727</v>
      </c>
      <c r="AC830">
        <v>256362</v>
      </c>
      <c r="AD830">
        <v>0</v>
      </c>
      <c r="AE830">
        <v>600</v>
      </c>
      <c r="AF830">
        <v>238360</v>
      </c>
      <c r="AG830">
        <v>0</v>
      </c>
      <c r="AH830" t="s">
        <v>1213</v>
      </c>
      <c r="AI830" t="s">
        <v>1841</v>
      </c>
    </row>
    <row r="831" spans="1:35" hidden="1" x14ac:dyDescent="0.25">
      <c r="A831">
        <v>21950</v>
      </c>
      <c r="B831" t="s">
        <v>1830</v>
      </c>
      <c r="C831" t="s">
        <v>1831</v>
      </c>
      <c r="D831">
        <v>2014</v>
      </c>
      <c r="E831" t="s">
        <v>1128</v>
      </c>
      <c r="F831" s="8">
        <v>42206</v>
      </c>
      <c r="G831" s="1">
        <v>0.58333333333333337</v>
      </c>
      <c r="H831">
        <v>42656</v>
      </c>
      <c r="I831" s="8">
        <v>42206</v>
      </c>
      <c r="J831" s="1">
        <v>0.72916666666666663</v>
      </c>
      <c r="K831">
        <v>42656</v>
      </c>
      <c r="L831">
        <v>1</v>
      </c>
      <c r="M831" t="s">
        <v>2045</v>
      </c>
      <c r="O831" t="s">
        <v>15</v>
      </c>
      <c r="P831" t="s">
        <v>1833</v>
      </c>
      <c r="Q831">
        <v>20122338283</v>
      </c>
      <c r="R831" t="s">
        <v>1834</v>
      </c>
      <c r="S831" t="s">
        <v>1676</v>
      </c>
      <c r="T831" t="s">
        <v>3670</v>
      </c>
      <c r="U831">
        <v>3384</v>
      </c>
      <c r="V831" t="s">
        <v>6</v>
      </c>
      <c r="W831" t="s">
        <v>7</v>
      </c>
      <c r="X831">
        <v>3751</v>
      </c>
      <c r="Y831">
        <v>4801724</v>
      </c>
      <c r="AA831">
        <v>9</v>
      </c>
      <c r="AB831">
        <v>42727</v>
      </c>
      <c r="AC831">
        <v>93999</v>
      </c>
      <c r="AD831">
        <v>0</v>
      </c>
      <c r="AE831">
        <v>220</v>
      </c>
      <c r="AF831">
        <v>275967</v>
      </c>
      <c r="AG831">
        <v>0</v>
      </c>
      <c r="AH831" t="s">
        <v>1213</v>
      </c>
      <c r="AI831" t="s">
        <v>1722</v>
      </c>
    </row>
    <row r="832" spans="1:35" hidden="1" x14ac:dyDescent="0.25">
      <c r="A832">
        <v>21974</v>
      </c>
      <c r="B832" t="s">
        <v>2016</v>
      </c>
      <c r="C832" t="s">
        <v>1741</v>
      </c>
      <c r="D832">
        <v>2012</v>
      </c>
      <c r="E832" t="s">
        <v>1128</v>
      </c>
      <c r="F832" s="8">
        <v>42209</v>
      </c>
      <c r="G832" s="1">
        <v>0.59375</v>
      </c>
      <c r="H832">
        <v>94526</v>
      </c>
      <c r="I832" s="8">
        <v>42209</v>
      </c>
      <c r="J832" s="1">
        <v>0.72916666666666663</v>
      </c>
      <c r="K832">
        <v>94526</v>
      </c>
      <c r="L832">
        <v>1</v>
      </c>
      <c r="M832" t="s">
        <v>2017</v>
      </c>
      <c r="O832" t="s">
        <v>15</v>
      </c>
      <c r="P832" t="s">
        <v>1833</v>
      </c>
      <c r="Q832">
        <v>20122338283</v>
      </c>
      <c r="R832" t="s">
        <v>1834</v>
      </c>
      <c r="S832" t="s">
        <v>1676</v>
      </c>
      <c r="T832" t="s">
        <v>3670</v>
      </c>
      <c r="U832">
        <v>3384</v>
      </c>
      <c r="V832" t="s">
        <v>6</v>
      </c>
      <c r="W832" t="s">
        <v>7</v>
      </c>
      <c r="X832">
        <v>3751</v>
      </c>
      <c r="Y832">
        <v>4801724</v>
      </c>
      <c r="AA832">
        <v>9</v>
      </c>
      <c r="AB832">
        <v>42727</v>
      </c>
      <c r="AC832">
        <v>183726</v>
      </c>
      <c r="AD832">
        <v>0</v>
      </c>
      <c r="AE832">
        <v>430</v>
      </c>
      <c r="AF832">
        <v>636482</v>
      </c>
      <c r="AG832">
        <v>0</v>
      </c>
      <c r="AH832" t="s">
        <v>1213</v>
      </c>
      <c r="AI832" t="s">
        <v>1722</v>
      </c>
    </row>
    <row r="833" spans="1:35" hidden="1" x14ac:dyDescent="0.25">
      <c r="A833">
        <v>21179</v>
      </c>
      <c r="B833" t="s">
        <v>1830</v>
      </c>
      <c r="C833" t="s">
        <v>1831</v>
      </c>
      <c r="D833">
        <v>2014</v>
      </c>
      <c r="E833" t="s">
        <v>1128</v>
      </c>
      <c r="F833" s="8">
        <v>42089</v>
      </c>
      <c r="G833" s="1">
        <v>0.45833333333333331</v>
      </c>
      <c r="H833">
        <v>42656</v>
      </c>
      <c r="I833" s="8">
        <v>42089</v>
      </c>
      <c r="J833" s="1">
        <v>0.54166666666666663</v>
      </c>
      <c r="K833">
        <v>42656</v>
      </c>
      <c r="L833">
        <v>1</v>
      </c>
      <c r="M833" t="s">
        <v>76</v>
      </c>
      <c r="O833" t="s">
        <v>15</v>
      </c>
      <c r="P833" t="s">
        <v>1833</v>
      </c>
      <c r="Q833">
        <v>20122338283</v>
      </c>
      <c r="R833" t="s">
        <v>1834</v>
      </c>
      <c r="S833" t="s">
        <v>1676</v>
      </c>
      <c r="T833" t="s">
        <v>3670</v>
      </c>
      <c r="U833">
        <v>3384</v>
      </c>
      <c r="V833" t="s">
        <v>6</v>
      </c>
      <c r="W833" t="s">
        <v>7</v>
      </c>
      <c r="X833">
        <v>3751</v>
      </c>
      <c r="Y833">
        <v>4801724</v>
      </c>
      <c r="AA833">
        <v>9</v>
      </c>
      <c r="AB833">
        <v>42727</v>
      </c>
      <c r="AC833">
        <v>85454</v>
      </c>
      <c r="AD833">
        <v>0</v>
      </c>
      <c r="AE833">
        <v>200</v>
      </c>
      <c r="AF833">
        <v>215234</v>
      </c>
      <c r="AG833">
        <v>141456</v>
      </c>
      <c r="AH833" t="s">
        <v>1213</v>
      </c>
      <c r="AI833" t="s">
        <v>1722</v>
      </c>
    </row>
    <row r="834" spans="1:35" x14ac:dyDescent="0.25">
      <c r="A834">
        <v>21513</v>
      </c>
      <c r="B834" t="s">
        <v>1675</v>
      </c>
      <c r="C834" t="s">
        <v>1176</v>
      </c>
      <c r="D834">
        <v>2012</v>
      </c>
      <c r="E834" t="s">
        <v>1128</v>
      </c>
      <c r="F834" s="8">
        <v>42143</v>
      </c>
      <c r="G834" s="1">
        <v>0.33333333333333331</v>
      </c>
      <c r="H834">
        <v>102664</v>
      </c>
      <c r="I834" s="8">
        <v>42143</v>
      </c>
      <c r="J834" s="1">
        <v>0.54166666666666663</v>
      </c>
      <c r="K834">
        <v>102664</v>
      </c>
      <c r="L834">
        <v>1</v>
      </c>
      <c r="M834" t="s">
        <v>705</v>
      </c>
      <c r="O834" t="s">
        <v>15</v>
      </c>
      <c r="P834" t="s">
        <v>706</v>
      </c>
      <c r="Q834">
        <v>30672491505</v>
      </c>
      <c r="R834" t="s">
        <v>707</v>
      </c>
      <c r="S834" t="s">
        <v>1676</v>
      </c>
      <c r="T834" t="s">
        <v>3670</v>
      </c>
      <c r="U834">
        <v>3384</v>
      </c>
      <c r="V834" t="s">
        <v>6</v>
      </c>
      <c r="W834" t="s">
        <v>7</v>
      </c>
      <c r="X834">
        <v>3751</v>
      </c>
      <c r="Y834">
        <v>15663647</v>
      </c>
      <c r="AA834">
        <v>9</v>
      </c>
      <c r="AB834">
        <v>48471</v>
      </c>
      <c r="AC834">
        <v>193884</v>
      </c>
      <c r="AD834">
        <v>0</v>
      </c>
      <c r="AE834">
        <v>400</v>
      </c>
      <c r="AF834">
        <v>1945194</v>
      </c>
      <c r="AG834">
        <v>0</v>
      </c>
      <c r="AH834" t="s">
        <v>1213</v>
      </c>
      <c r="AI834" t="s">
        <v>10</v>
      </c>
    </row>
    <row r="835" spans="1:35" hidden="1" x14ac:dyDescent="0.25">
      <c r="A835">
        <v>21391</v>
      </c>
      <c r="B835" t="s">
        <v>3671</v>
      </c>
      <c r="C835" t="s">
        <v>2109</v>
      </c>
      <c r="D835">
        <v>2014</v>
      </c>
      <c r="E835" t="s">
        <v>1128</v>
      </c>
      <c r="F835" s="8">
        <v>42122</v>
      </c>
      <c r="G835" s="1">
        <v>0.35416666666666669</v>
      </c>
      <c r="H835">
        <v>40546</v>
      </c>
      <c r="I835" s="8">
        <v>42122</v>
      </c>
      <c r="J835" s="1">
        <v>0.74305555555555547</v>
      </c>
      <c r="K835">
        <v>40546</v>
      </c>
      <c r="L835">
        <v>1</v>
      </c>
      <c r="M835" t="s">
        <v>3676</v>
      </c>
      <c r="O835" t="s">
        <v>2</v>
      </c>
      <c r="P835" t="s">
        <v>3673</v>
      </c>
      <c r="Q835">
        <v>29298326</v>
      </c>
      <c r="R835" t="s">
        <v>3674</v>
      </c>
      <c r="S835" t="s">
        <v>1676</v>
      </c>
      <c r="T835" t="s">
        <v>3670</v>
      </c>
      <c r="U835">
        <v>3384</v>
      </c>
      <c r="V835" t="s">
        <v>6</v>
      </c>
      <c r="W835" t="s">
        <v>7</v>
      </c>
      <c r="X835">
        <v>3751</v>
      </c>
      <c r="Y835">
        <v>15619961</v>
      </c>
      <c r="AA835">
        <v>9</v>
      </c>
      <c r="AB835">
        <v>42727</v>
      </c>
      <c r="AC835">
        <v>119636</v>
      </c>
      <c r="AD835">
        <v>0</v>
      </c>
      <c r="AE835">
        <v>280</v>
      </c>
      <c r="AF835">
        <v>102086</v>
      </c>
      <c r="AG835">
        <v>0</v>
      </c>
      <c r="AH835" t="s">
        <v>1213</v>
      </c>
      <c r="AI835" t="s">
        <v>1722</v>
      </c>
    </row>
    <row r="836" spans="1:35" hidden="1" x14ac:dyDescent="0.25">
      <c r="A836">
        <v>21673</v>
      </c>
      <c r="B836" t="s">
        <v>3677</v>
      </c>
      <c r="C836" t="s">
        <v>2423</v>
      </c>
      <c r="D836">
        <v>2013</v>
      </c>
      <c r="E836" t="s">
        <v>1128</v>
      </c>
      <c r="F836" s="8">
        <v>42165</v>
      </c>
      <c r="G836" s="1">
        <v>0.33333333333333331</v>
      </c>
      <c r="H836">
        <v>49644</v>
      </c>
      <c r="I836" s="8">
        <v>42165</v>
      </c>
      <c r="J836" s="1">
        <v>0.54166666666666663</v>
      </c>
      <c r="K836">
        <v>49644</v>
      </c>
      <c r="L836">
        <v>1</v>
      </c>
      <c r="M836" t="s">
        <v>76</v>
      </c>
      <c r="O836" t="s">
        <v>15</v>
      </c>
      <c r="P836" t="s">
        <v>3678</v>
      </c>
      <c r="Q836">
        <v>23183514954</v>
      </c>
      <c r="R836" t="s">
        <v>3679</v>
      </c>
      <c r="S836" t="s">
        <v>1676</v>
      </c>
      <c r="T836" t="s">
        <v>3670</v>
      </c>
      <c r="U836">
        <v>3384</v>
      </c>
      <c r="V836" t="s">
        <v>6</v>
      </c>
      <c r="W836" t="s">
        <v>7</v>
      </c>
      <c r="X836">
        <v>3751</v>
      </c>
      <c r="Y836">
        <v>482452</v>
      </c>
      <c r="Z836" t="s">
        <v>3680</v>
      </c>
      <c r="AA836">
        <v>9</v>
      </c>
      <c r="AB836">
        <v>42727</v>
      </c>
      <c r="AC836">
        <v>93999</v>
      </c>
      <c r="AD836">
        <v>0</v>
      </c>
      <c r="AE836">
        <v>220</v>
      </c>
      <c r="AF836">
        <v>457142</v>
      </c>
      <c r="AG836">
        <v>0</v>
      </c>
      <c r="AH836" t="s">
        <v>1213</v>
      </c>
      <c r="AI836" t="s">
        <v>1722</v>
      </c>
    </row>
    <row r="837" spans="1:35" x14ac:dyDescent="0.25">
      <c r="A837">
        <v>21297</v>
      </c>
      <c r="B837" t="s">
        <v>1547</v>
      </c>
      <c r="C837" t="s">
        <v>1153</v>
      </c>
      <c r="D837">
        <v>2013</v>
      </c>
      <c r="E837" t="s">
        <v>1128</v>
      </c>
      <c r="F837" s="8">
        <v>42108</v>
      </c>
      <c r="G837" s="1">
        <v>0.62847222222222221</v>
      </c>
      <c r="H837">
        <v>16608</v>
      </c>
      <c r="I837" s="8">
        <v>42108</v>
      </c>
      <c r="J837" s="1">
        <v>0.62847222222222221</v>
      </c>
      <c r="K837">
        <v>16608</v>
      </c>
      <c r="L837">
        <v>1</v>
      </c>
      <c r="M837" t="s">
        <v>21</v>
      </c>
      <c r="O837" t="s">
        <v>2</v>
      </c>
      <c r="P837" t="s">
        <v>329</v>
      </c>
      <c r="Q837">
        <v>35491990</v>
      </c>
      <c r="R837" t="s">
        <v>330</v>
      </c>
      <c r="S837" t="s">
        <v>1548</v>
      </c>
      <c r="T837" t="s">
        <v>3681</v>
      </c>
      <c r="U837">
        <v>3400</v>
      </c>
      <c r="V837" t="s">
        <v>88</v>
      </c>
      <c r="W837" t="s">
        <v>7</v>
      </c>
      <c r="X837">
        <v>379</v>
      </c>
      <c r="Y837">
        <v>154614304</v>
      </c>
      <c r="Z837" t="s">
        <v>332</v>
      </c>
      <c r="AA837">
        <v>9</v>
      </c>
      <c r="AB837">
        <v>48471</v>
      </c>
      <c r="AC837">
        <v>87248</v>
      </c>
      <c r="AD837">
        <v>0</v>
      </c>
      <c r="AE837">
        <v>180</v>
      </c>
      <c r="AF837">
        <v>245527</v>
      </c>
      <c r="AG837">
        <v>0</v>
      </c>
      <c r="AH837" t="s">
        <v>1213</v>
      </c>
      <c r="AI837" t="s">
        <v>10</v>
      </c>
    </row>
    <row r="838" spans="1:35" x14ac:dyDescent="0.25">
      <c r="A838">
        <v>21075</v>
      </c>
      <c r="B838" t="s">
        <v>1547</v>
      </c>
      <c r="C838" t="s">
        <v>1153</v>
      </c>
      <c r="D838">
        <v>2013</v>
      </c>
      <c r="E838" t="s">
        <v>1128</v>
      </c>
      <c r="F838" s="8">
        <v>42073</v>
      </c>
      <c r="G838" s="1">
        <v>0.45833333333333331</v>
      </c>
      <c r="H838">
        <v>16608</v>
      </c>
      <c r="I838" s="8">
        <v>42073</v>
      </c>
      <c r="J838" s="1">
        <v>0.54166666666666663</v>
      </c>
      <c r="K838">
        <v>16608</v>
      </c>
      <c r="L838">
        <v>1</v>
      </c>
      <c r="M838" t="s">
        <v>328</v>
      </c>
      <c r="O838" t="s">
        <v>2</v>
      </c>
      <c r="P838" t="s">
        <v>329</v>
      </c>
      <c r="Q838">
        <v>35491990</v>
      </c>
      <c r="R838" t="s">
        <v>330</v>
      </c>
      <c r="S838" t="s">
        <v>1548</v>
      </c>
      <c r="T838" t="s">
        <v>3681</v>
      </c>
      <c r="U838">
        <v>3400</v>
      </c>
      <c r="V838" t="s">
        <v>88</v>
      </c>
      <c r="W838" t="s">
        <v>7</v>
      </c>
      <c r="X838">
        <v>379</v>
      </c>
      <c r="Y838">
        <v>154614304</v>
      </c>
      <c r="Z838" t="s">
        <v>332</v>
      </c>
      <c r="AA838">
        <v>9</v>
      </c>
      <c r="AB838">
        <v>42727</v>
      </c>
      <c r="AC838">
        <v>8545</v>
      </c>
      <c r="AD838">
        <v>0</v>
      </c>
      <c r="AE838">
        <v>20</v>
      </c>
      <c r="AF838">
        <v>0</v>
      </c>
      <c r="AG838">
        <v>0</v>
      </c>
      <c r="AH838" t="s">
        <v>1213</v>
      </c>
      <c r="AI838" t="s">
        <v>10</v>
      </c>
    </row>
    <row r="839" spans="1:35" hidden="1" x14ac:dyDescent="0.25">
      <c r="A839">
        <v>21413</v>
      </c>
      <c r="B839" t="s">
        <v>1858</v>
      </c>
      <c r="C839" t="s">
        <v>1859</v>
      </c>
      <c r="D839">
        <v>2014</v>
      </c>
      <c r="E839" t="s">
        <v>1128</v>
      </c>
      <c r="F839" s="8">
        <v>42124</v>
      </c>
      <c r="G839" s="1">
        <v>0.33333333333333331</v>
      </c>
      <c r="H839">
        <v>45121</v>
      </c>
      <c r="I839" s="8">
        <v>42124</v>
      </c>
      <c r="J839" s="1">
        <v>0.54166666666666663</v>
      </c>
      <c r="K839">
        <v>45121</v>
      </c>
      <c r="L839">
        <v>1</v>
      </c>
      <c r="M839" t="s">
        <v>76</v>
      </c>
      <c r="O839" t="s">
        <v>15</v>
      </c>
      <c r="P839" t="s">
        <v>1861</v>
      </c>
      <c r="Q839">
        <v>30586889199</v>
      </c>
      <c r="R839" t="s">
        <v>1862</v>
      </c>
      <c r="S839" t="s">
        <v>1548</v>
      </c>
      <c r="T839" t="s">
        <v>3681</v>
      </c>
      <c r="U839">
        <v>3400</v>
      </c>
      <c r="V839" t="s">
        <v>88</v>
      </c>
      <c r="W839" t="s">
        <v>7</v>
      </c>
      <c r="X839" t="s">
        <v>1863</v>
      </c>
      <c r="Y839">
        <v>456458</v>
      </c>
      <c r="AA839">
        <v>9</v>
      </c>
      <c r="AB839">
        <v>42727</v>
      </c>
      <c r="AC839">
        <v>136726</v>
      </c>
      <c r="AD839">
        <v>0</v>
      </c>
      <c r="AE839">
        <v>320</v>
      </c>
      <c r="AF839">
        <v>151786</v>
      </c>
      <c r="AG839">
        <v>121845</v>
      </c>
      <c r="AH839" t="s">
        <v>1213</v>
      </c>
      <c r="AI839" t="s">
        <v>101</v>
      </c>
    </row>
    <row r="840" spans="1:35" hidden="1" x14ac:dyDescent="0.25">
      <c r="A840">
        <v>21355</v>
      </c>
      <c r="B840" t="s">
        <v>3682</v>
      </c>
      <c r="C840" t="s">
        <v>1965</v>
      </c>
      <c r="D840">
        <v>2009</v>
      </c>
      <c r="E840" t="s">
        <v>1128</v>
      </c>
      <c r="F840" s="8">
        <v>42117</v>
      </c>
      <c r="G840" s="1">
        <v>0.38541666666666669</v>
      </c>
      <c r="H840">
        <v>416667</v>
      </c>
      <c r="I840" s="8">
        <v>42118</v>
      </c>
      <c r="J840" s="1">
        <v>0.75</v>
      </c>
      <c r="K840">
        <v>416667</v>
      </c>
      <c r="L840">
        <v>1</v>
      </c>
      <c r="M840" t="s">
        <v>3683</v>
      </c>
      <c r="O840" t="s">
        <v>15</v>
      </c>
      <c r="P840" t="s">
        <v>3684</v>
      </c>
      <c r="Q840">
        <v>30629421463</v>
      </c>
      <c r="R840" t="s">
        <v>3685</v>
      </c>
      <c r="S840" t="s">
        <v>1548</v>
      </c>
      <c r="T840" t="s">
        <v>3681</v>
      </c>
      <c r="U840">
        <v>3400</v>
      </c>
      <c r="V840" t="s">
        <v>88</v>
      </c>
      <c r="W840" t="s">
        <v>7</v>
      </c>
      <c r="X840">
        <v>379</v>
      </c>
      <c r="Y840">
        <v>4431481</v>
      </c>
      <c r="AA840">
        <v>9</v>
      </c>
      <c r="AB840">
        <v>42727</v>
      </c>
      <c r="AC840">
        <v>128181</v>
      </c>
      <c r="AD840">
        <v>490100</v>
      </c>
      <c r="AE840">
        <v>300</v>
      </c>
      <c r="AF840">
        <v>0</v>
      </c>
      <c r="AG840">
        <v>0</v>
      </c>
      <c r="AH840" t="s">
        <v>1213</v>
      </c>
      <c r="AI840" t="s">
        <v>1722</v>
      </c>
    </row>
    <row r="841" spans="1:35" hidden="1" x14ac:dyDescent="0.25">
      <c r="A841">
        <v>21350</v>
      </c>
      <c r="B841" t="s">
        <v>2547</v>
      </c>
      <c r="C841" t="s">
        <v>1859</v>
      </c>
      <c r="D841">
        <v>2013</v>
      </c>
      <c r="E841" t="s">
        <v>1128</v>
      </c>
      <c r="F841" s="8">
        <v>42116</v>
      </c>
      <c r="G841" s="1">
        <v>0.6875</v>
      </c>
      <c r="H841">
        <v>119520</v>
      </c>
      <c r="I841" s="8">
        <v>42116</v>
      </c>
      <c r="J841" s="1">
        <v>0.75</v>
      </c>
      <c r="K841">
        <v>119520</v>
      </c>
      <c r="L841">
        <v>1</v>
      </c>
      <c r="M841" t="s">
        <v>2558</v>
      </c>
      <c r="O841" t="s">
        <v>15</v>
      </c>
      <c r="P841" t="s">
        <v>1861</v>
      </c>
      <c r="Q841">
        <v>30586889199</v>
      </c>
      <c r="R841" t="s">
        <v>1862</v>
      </c>
      <c r="S841" t="s">
        <v>1548</v>
      </c>
      <c r="T841" t="s">
        <v>3681</v>
      </c>
      <c r="U841">
        <v>3400</v>
      </c>
      <c r="V841" t="s">
        <v>88</v>
      </c>
      <c r="W841" t="s">
        <v>7</v>
      </c>
      <c r="X841" t="s">
        <v>1863</v>
      </c>
      <c r="Y841">
        <v>456458</v>
      </c>
      <c r="AA841">
        <v>9</v>
      </c>
      <c r="AB841">
        <v>42727</v>
      </c>
      <c r="AC841">
        <v>85454</v>
      </c>
      <c r="AD841">
        <v>0</v>
      </c>
      <c r="AE841">
        <v>200</v>
      </c>
      <c r="AF841">
        <v>75152</v>
      </c>
      <c r="AG841">
        <v>0</v>
      </c>
      <c r="AH841" t="s">
        <v>1213</v>
      </c>
      <c r="AI841" t="s">
        <v>101</v>
      </c>
    </row>
    <row r="842" spans="1:35" hidden="1" x14ac:dyDescent="0.25">
      <c r="A842">
        <v>21733</v>
      </c>
      <c r="B842" t="s">
        <v>3682</v>
      </c>
      <c r="C842" t="s">
        <v>1965</v>
      </c>
      <c r="D842">
        <v>2009</v>
      </c>
      <c r="E842" t="s">
        <v>1128</v>
      </c>
      <c r="F842" s="8">
        <v>42172</v>
      </c>
      <c r="G842" s="1">
        <v>0.71180555555555547</v>
      </c>
      <c r="H842">
        <v>416667</v>
      </c>
      <c r="I842" s="8">
        <v>42174</v>
      </c>
      <c r="J842" s="1">
        <v>0.75</v>
      </c>
      <c r="K842">
        <v>416667</v>
      </c>
      <c r="L842">
        <v>1</v>
      </c>
      <c r="M842" t="s">
        <v>3686</v>
      </c>
      <c r="O842" t="s">
        <v>15</v>
      </c>
      <c r="P842" t="s">
        <v>3684</v>
      </c>
      <c r="Q842">
        <v>30629421463</v>
      </c>
      <c r="R842" t="s">
        <v>3685</v>
      </c>
      <c r="S842" t="s">
        <v>1548</v>
      </c>
      <c r="T842" t="s">
        <v>3681</v>
      </c>
      <c r="U842">
        <v>3400</v>
      </c>
      <c r="V842" t="s">
        <v>88</v>
      </c>
      <c r="W842" t="s">
        <v>7</v>
      </c>
      <c r="X842">
        <v>379</v>
      </c>
      <c r="Y842">
        <v>4431481</v>
      </c>
      <c r="AA842">
        <v>9</v>
      </c>
      <c r="AB842">
        <v>42727</v>
      </c>
      <c r="AC842">
        <v>25636</v>
      </c>
      <c r="AD842">
        <v>1326001</v>
      </c>
      <c r="AE842">
        <v>60</v>
      </c>
      <c r="AF842">
        <v>181643</v>
      </c>
      <c r="AG842">
        <v>0</v>
      </c>
      <c r="AH842" t="s">
        <v>1213</v>
      </c>
      <c r="AI842" t="s">
        <v>1722</v>
      </c>
    </row>
    <row r="843" spans="1:35" hidden="1" x14ac:dyDescent="0.25">
      <c r="A843">
        <v>21383</v>
      </c>
      <c r="B843" t="s">
        <v>2547</v>
      </c>
      <c r="C843" t="s">
        <v>1859</v>
      </c>
      <c r="D843">
        <v>2013</v>
      </c>
      <c r="E843" t="s">
        <v>1128</v>
      </c>
      <c r="F843" s="8">
        <v>42121</v>
      </c>
      <c r="G843" s="1">
        <v>0.60416666666666663</v>
      </c>
      <c r="H843">
        <v>119520</v>
      </c>
      <c r="I843" s="8">
        <v>42121</v>
      </c>
      <c r="J843" s="1">
        <v>0.66666666666666663</v>
      </c>
      <c r="K843">
        <v>119520</v>
      </c>
      <c r="L843">
        <v>1</v>
      </c>
      <c r="M843" t="s">
        <v>2114</v>
      </c>
      <c r="O843" t="s">
        <v>15</v>
      </c>
      <c r="P843" t="s">
        <v>1861</v>
      </c>
      <c r="Q843">
        <v>30586889199</v>
      </c>
      <c r="R843" t="s">
        <v>1862</v>
      </c>
      <c r="S843" t="s">
        <v>1548</v>
      </c>
      <c r="T843" t="s">
        <v>3681</v>
      </c>
      <c r="U843">
        <v>3400</v>
      </c>
      <c r="V843" t="s">
        <v>88</v>
      </c>
      <c r="W843" t="s">
        <v>7</v>
      </c>
      <c r="X843" t="s">
        <v>1863</v>
      </c>
      <c r="Y843">
        <v>456458</v>
      </c>
      <c r="AA843">
        <v>9</v>
      </c>
      <c r="AB843">
        <v>42727</v>
      </c>
      <c r="AC843">
        <v>111090</v>
      </c>
      <c r="AD843">
        <v>0</v>
      </c>
      <c r="AE843">
        <v>260</v>
      </c>
      <c r="AF843">
        <v>0</v>
      </c>
      <c r="AG843">
        <v>0</v>
      </c>
      <c r="AH843" t="s">
        <v>1213</v>
      </c>
      <c r="AI843" t="s">
        <v>101</v>
      </c>
    </row>
    <row r="844" spans="1:35" hidden="1" x14ac:dyDescent="0.25">
      <c r="A844">
        <v>21219</v>
      </c>
      <c r="B844" t="s">
        <v>2688</v>
      </c>
      <c r="C844" t="s">
        <v>1795</v>
      </c>
      <c r="D844">
        <v>2006</v>
      </c>
      <c r="E844" t="s">
        <v>1128</v>
      </c>
      <c r="F844" s="8">
        <v>42095</v>
      </c>
      <c r="G844" s="1">
        <v>0.33333333333333331</v>
      </c>
      <c r="H844">
        <v>439009</v>
      </c>
      <c r="I844" s="8">
        <v>42095</v>
      </c>
      <c r="J844" s="1">
        <v>0.40208333333333335</v>
      </c>
      <c r="K844">
        <v>439009</v>
      </c>
      <c r="L844">
        <v>1</v>
      </c>
      <c r="M844" t="s">
        <v>2689</v>
      </c>
      <c r="O844" t="s">
        <v>15</v>
      </c>
      <c r="P844" t="s">
        <v>2690</v>
      </c>
      <c r="Q844">
        <v>20123643853</v>
      </c>
      <c r="R844" t="s">
        <v>2691</v>
      </c>
      <c r="S844" t="s">
        <v>1548</v>
      </c>
      <c r="T844" t="s">
        <v>3681</v>
      </c>
      <c r="U844">
        <v>3400</v>
      </c>
      <c r="V844" t="s">
        <v>88</v>
      </c>
      <c r="W844" t="s">
        <v>7</v>
      </c>
      <c r="X844">
        <v>3756</v>
      </c>
      <c r="Y844">
        <v>15522674</v>
      </c>
      <c r="AA844">
        <v>9</v>
      </c>
      <c r="AB844">
        <v>42727</v>
      </c>
      <c r="AC844">
        <v>303362</v>
      </c>
      <c r="AD844">
        <v>0</v>
      </c>
      <c r="AE844">
        <v>710</v>
      </c>
      <c r="AF844">
        <v>1921220</v>
      </c>
      <c r="AG844">
        <v>0</v>
      </c>
      <c r="AH844" t="s">
        <v>1213</v>
      </c>
      <c r="AI844" t="s">
        <v>1722</v>
      </c>
    </row>
    <row r="845" spans="1:35" x14ac:dyDescent="0.25">
      <c r="A845">
        <v>21984</v>
      </c>
      <c r="B845" t="s">
        <v>1614</v>
      </c>
      <c r="C845" t="s">
        <v>1159</v>
      </c>
      <c r="D845">
        <v>2011</v>
      </c>
      <c r="E845" t="s">
        <v>1128</v>
      </c>
      <c r="F845" s="8">
        <v>42213</v>
      </c>
      <c r="G845" s="1">
        <v>0.33333333333333331</v>
      </c>
      <c r="H845">
        <v>64695</v>
      </c>
      <c r="I845" s="8">
        <v>42213</v>
      </c>
      <c r="J845" s="1">
        <v>0.54166666666666663</v>
      </c>
      <c r="K845">
        <v>64695</v>
      </c>
      <c r="L845">
        <v>1</v>
      </c>
      <c r="M845" t="s">
        <v>391</v>
      </c>
      <c r="O845" t="s">
        <v>15</v>
      </c>
      <c r="P845" t="s">
        <v>392</v>
      </c>
      <c r="Q845">
        <v>30687935957</v>
      </c>
      <c r="R845" t="s">
        <v>393</v>
      </c>
      <c r="S845" t="s">
        <v>1548</v>
      </c>
      <c r="T845" t="s">
        <v>3681</v>
      </c>
      <c r="U845">
        <v>3400</v>
      </c>
      <c r="V845" t="s">
        <v>394</v>
      </c>
      <c r="W845" t="s">
        <v>7</v>
      </c>
      <c r="X845">
        <v>3974</v>
      </c>
      <c r="Y845">
        <v>638529</v>
      </c>
      <c r="Z845" t="s">
        <v>1455</v>
      </c>
      <c r="AA845">
        <v>9</v>
      </c>
      <c r="AB845">
        <v>48471</v>
      </c>
      <c r="AC845">
        <v>24236</v>
      </c>
      <c r="AD845">
        <v>0</v>
      </c>
      <c r="AE845">
        <v>50</v>
      </c>
      <c r="AF845">
        <v>349459</v>
      </c>
      <c r="AG845">
        <v>0</v>
      </c>
      <c r="AH845" t="s">
        <v>1213</v>
      </c>
      <c r="AI845" t="s">
        <v>10</v>
      </c>
    </row>
    <row r="846" spans="1:35" x14ac:dyDescent="0.25">
      <c r="A846">
        <v>21271</v>
      </c>
      <c r="B846" t="s">
        <v>1499</v>
      </c>
      <c r="C846" t="s">
        <v>1147</v>
      </c>
      <c r="D846">
        <v>2014</v>
      </c>
      <c r="E846" t="s">
        <v>1128</v>
      </c>
      <c r="F846" s="8">
        <v>42103</v>
      </c>
      <c r="G846" s="1">
        <v>0.45833333333333331</v>
      </c>
      <c r="H846">
        <v>67281</v>
      </c>
      <c r="I846" s="8">
        <v>42103</v>
      </c>
      <c r="J846" s="1">
        <v>0.70833333333333337</v>
      </c>
      <c r="K846">
        <v>67281</v>
      </c>
      <c r="L846">
        <v>1</v>
      </c>
      <c r="M846" t="s">
        <v>665</v>
      </c>
      <c r="O846" t="s">
        <v>2</v>
      </c>
      <c r="P846" t="s">
        <v>666</v>
      </c>
      <c r="Q846">
        <v>14013309</v>
      </c>
      <c r="R846" t="s">
        <v>667</v>
      </c>
      <c r="S846" t="s">
        <v>1500</v>
      </c>
      <c r="T846" t="s">
        <v>172</v>
      </c>
      <c r="U846">
        <v>3401</v>
      </c>
      <c r="V846" t="s">
        <v>88</v>
      </c>
      <c r="W846" t="s">
        <v>7</v>
      </c>
      <c r="X846">
        <v>3758</v>
      </c>
      <c r="Y846">
        <v>15453372</v>
      </c>
      <c r="Z846" t="s">
        <v>669</v>
      </c>
      <c r="AA846">
        <v>9</v>
      </c>
      <c r="AB846">
        <v>42727</v>
      </c>
      <c r="AC846">
        <v>93999</v>
      </c>
      <c r="AD846">
        <v>0</v>
      </c>
      <c r="AE846">
        <v>220</v>
      </c>
      <c r="AF846">
        <v>519982</v>
      </c>
      <c r="AG846">
        <v>0</v>
      </c>
      <c r="AH846" t="s">
        <v>1213</v>
      </c>
      <c r="AI846" t="s">
        <v>10</v>
      </c>
    </row>
    <row r="847" spans="1:35" hidden="1" x14ac:dyDescent="0.25">
      <c r="A847">
        <v>21024</v>
      </c>
      <c r="B847" t="s">
        <v>2804</v>
      </c>
      <c r="C847" t="s">
        <v>2805</v>
      </c>
      <c r="D847">
        <v>2011</v>
      </c>
      <c r="E847" t="s">
        <v>1128</v>
      </c>
      <c r="F847" s="8">
        <v>42067</v>
      </c>
      <c r="G847" s="1">
        <v>0.58333333333333337</v>
      </c>
      <c r="H847">
        <v>127547</v>
      </c>
      <c r="I847" s="8">
        <v>42068</v>
      </c>
      <c r="J847" s="1">
        <v>0.75</v>
      </c>
      <c r="K847">
        <v>127547</v>
      </c>
      <c r="L847">
        <v>1</v>
      </c>
      <c r="M847" t="s">
        <v>3687</v>
      </c>
      <c r="N847" t="s">
        <v>3688</v>
      </c>
      <c r="O847" t="s">
        <v>2</v>
      </c>
      <c r="P847" t="s">
        <v>2808</v>
      </c>
      <c r="Q847">
        <v>33709299889</v>
      </c>
      <c r="R847" t="s">
        <v>2809</v>
      </c>
      <c r="S847" t="s">
        <v>3689</v>
      </c>
      <c r="T847" t="s">
        <v>3690</v>
      </c>
      <c r="U847">
        <v>3480</v>
      </c>
      <c r="V847" t="s">
        <v>88</v>
      </c>
      <c r="W847" t="s">
        <v>7</v>
      </c>
      <c r="X847">
        <v>3794</v>
      </c>
      <c r="Y847">
        <v>15752127</v>
      </c>
      <c r="Z847" t="s">
        <v>2811</v>
      </c>
      <c r="AA847">
        <v>9</v>
      </c>
      <c r="AB847">
        <v>42727</v>
      </c>
      <c r="AC847">
        <v>367452</v>
      </c>
      <c r="AD847">
        <v>0</v>
      </c>
      <c r="AE847">
        <v>860</v>
      </c>
      <c r="AF847">
        <v>619941</v>
      </c>
      <c r="AG847">
        <v>54372</v>
      </c>
      <c r="AH847" t="s">
        <v>1213</v>
      </c>
      <c r="AI847" t="s">
        <v>101</v>
      </c>
    </row>
    <row r="848" spans="1:35" hidden="1" x14ac:dyDescent="0.25">
      <c r="A848">
        <v>21715</v>
      </c>
      <c r="B848" t="s">
        <v>2275</v>
      </c>
      <c r="C848">
        <v>710</v>
      </c>
      <c r="D848">
        <v>2013</v>
      </c>
      <c r="E848" t="s">
        <v>1128</v>
      </c>
      <c r="F848" s="8">
        <v>42171</v>
      </c>
      <c r="G848" s="1">
        <v>0.35416666666666669</v>
      </c>
      <c r="H848">
        <v>39387</v>
      </c>
      <c r="I848" s="8">
        <v>42171</v>
      </c>
      <c r="J848" s="1">
        <v>0.625</v>
      </c>
      <c r="K848">
        <v>39387</v>
      </c>
      <c r="L848">
        <v>1</v>
      </c>
      <c r="M848" t="s">
        <v>2276</v>
      </c>
      <c r="O848" t="s">
        <v>15</v>
      </c>
      <c r="P848" t="s">
        <v>2277</v>
      </c>
      <c r="Q848">
        <v>30670094045</v>
      </c>
      <c r="R848" t="s">
        <v>2278</v>
      </c>
      <c r="S848" t="s">
        <v>1454</v>
      </c>
      <c r="T848" t="s">
        <v>3691</v>
      </c>
      <c r="U848">
        <v>3500</v>
      </c>
      <c r="V848" t="s">
        <v>773</v>
      </c>
      <c r="W848" t="s">
        <v>7</v>
      </c>
      <c r="X848">
        <v>3722</v>
      </c>
      <c r="Y848">
        <v>463303</v>
      </c>
      <c r="AA848">
        <v>9</v>
      </c>
      <c r="AB848">
        <v>42727</v>
      </c>
      <c r="AC848">
        <v>153817</v>
      </c>
      <c r="AD848">
        <v>0</v>
      </c>
      <c r="AE848">
        <v>360</v>
      </c>
      <c r="AF848">
        <v>204090</v>
      </c>
      <c r="AG848">
        <v>98544</v>
      </c>
      <c r="AH848" t="s">
        <v>1213</v>
      </c>
      <c r="AI848" t="s">
        <v>101</v>
      </c>
    </row>
    <row r="849" spans="1:35" hidden="1" x14ac:dyDescent="0.25">
      <c r="A849">
        <v>21429</v>
      </c>
      <c r="B849" t="s">
        <v>1974</v>
      </c>
      <c r="C849" t="s">
        <v>1975</v>
      </c>
      <c r="D849">
        <v>2010</v>
      </c>
      <c r="E849" t="s">
        <v>1128</v>
      </c>
      <c r="F849" s="8">
        <v>42128</v>
      </c>
      <c r="G849" s="1">
        <v>0.35416666666666669</v>
      </c>
      <c r="H849">
        <v>317748</v>
      </c>
      <c r="I849" s="8">
        <v>42128</v>
      </c>
      <c r="J849" s="1">
        <v>0.4152777777777778</v>
      </c>
      <c r="K849">
        <v>317748</v>
      </c>
      <c r="L849">
        <v>1</v>
      </c>
      <c r="M849" t="s">
        <v>2531</v>
      </c>
      <c r="O849" t="s">
        <v>15</v>
      </c>
      <c r="P849" t="s">
        <v>1976</v>
      </c>
      <c r="Q849">
        <v>30709214477</v>
      </c>
      <c r="R849" t="s">
        <v>1977</v>
      </c>
      <c r="S849" t="s">
        <v>1454</v>
      </c>
      <c r="T849" t="s">
        <v>3691</v>
      </c>
      <c r="U849">
        <v>3500</v>
      </c>
      <c r="V849" t="s">
        <v>773</v>
      </c>
      <c r="W849" t="s">
        <v>7</v>
      </c>
      <c r="X849">
        <v>362</v>
      </c>
      <c r="Y849">
        <v>4450636</v>
      </c>
      <c r="AA849">
        <v>9</v>
      </c>
      <c r="AB849">
        <v>42727</v>
      </c>
      <c r="AC849">
        <v>106818</v>
      </c>
      <c r="AD849">
        <v>0</v>
      </c>
      <c r="AE849">
        <v>250</v>
      </c>
      <c r="AF849">
        <v>167390</v>
      </c>
      <c r="AG849">
        <v>35721</v>
      </c>
      <c r="AH849" t="s">
        <v>1213</v>
      </c>
      <c r="AI849" t="s">
        <v>1722</v>
      </c>
    </row>
    <row r="850" spans="1:35" hidden="1" x14ac:dyDescent="0.25">
      <c r="A850">
        <v>21427</v>
      </c>
      <c r="B850" t="s">
        <v>1974</v>
      </c>
      <c r="C850" t="s">
        <v>1975</v>
      </c>
      <c r="D850">
        <v>2010</v>
      </c>
      <c r="E850" t="s">
        <v>1128</v>
      </c>
      <c r="F850" s="8">
        <v>42128</v>
      </c>
      <c r="G850" s="1">
        <v>0.35416666666666669</v>
      </c>
      <c r="H850">
        <v>317748</v>
      </c>
      <c r="I850" s="8">
        <v>42128</v>
      </c>
      <c r="J850" s="1">
        <v>0.4152777777777778</v>
      </c>
      <c r="K850">
        <v>317748</v>
      </c>
      <c r="L850">
        <v>1</v>
      </c>
      <c r="M850" t="s">
        <v>2531</v>
      </c>
      <c r="O850" t="s">
        <v>15</v>
      </c>
      <c r="P850" t="s">
        <v>1976</v>
      </c>
      <c r="Q850">
        <v>30709214477</v>
      </c>
      <c r="R850" t="s">
        <v>1977</v>
      </c>
      <c r="S850" t="s">
        <v>1454</v>
      </c>
      <c r="T850" t="s">
        <v>3691</v>
      </c>
      <c r="U850">
        <v>3500</v>
      </c>
      <c r="V850" t="s">
        <v>773</v>
      </c>
      <c r="W850" t="s">
        <v>7</v>
      </c>
      <c r="X850">
        <v>362</v>
      </c>
      <c r="Y850">
        <v>4450636</v>
      </c>
      <c r="AA850">
        <v>9</v>
      </c>
      <c r="AB850">
        <v>42727</v>
      </c>
      <c r="AC850">
        <v>0</v>
      </c>
      <c r="AD850">
        <v>0</v>
      </c>
      <c r="AE850">
        <v>0</v>
      </c>
      <c r="AF850">
        <v>0</v>
      </c>
      <c r="AG850">
        <v>0</v>
      </c>
      <c r="AH850" t="s">
        <v>1213</v>
      </c>
      <c r="AI850" t="s">
        <v>1722</v>
      </c>
    </row>
    <row r="851" spans="1:35" hidden="1" x14ac:dyDescent="0.25">
      <c r="A851">
        <v>21745</v>
      </c>
      <c r="B851" t="s">
        <v>3692</v>
      </c>
      <c r="C851" t="s">
        <v>3693</v>
      </c>
      <c r="D851">
        <v>2013</v>
      </c>
      <c r="E851" t="s">
        <v>1128</v>
      </c>
      <c r="F851" s="8">
        <v>42174</v>
      </c>
      <c r="G851" s="1">
        <v>0.64930555555555558</v>
      </c>
      <c r="H851">
        <v>355518</v>
      </c>
      <c r="I851" s="8">
        <v>42174</v>
      </c>
      <c r="J851" s="1">
        <v>0.72916666666666663</v>
      </c>
      <c r="K851">
        <v>355518</v>
      </c>
      <c r="L851">
        <v>1</v>
      </c>
      <c r="M851" t="s">
        <v>3694</v>
      </c>
      <c r="O851" t="s">
        <v>15</v>
      </c>
      <c r="P851" t="s">
        <v>3695</v>
      </c>
      <c r="Q851">
        <v>30501077131</v>
      </c>
      <c r="R851" t="s">
        <v>3696</v>
      </c>
      <c r="S851" t="s">
        <v>1454</v>
      </c>
      <c r="T851" t="s">
        <v>3691</v>
      </c>
      <c r="U851">
        <v>3500</v>
      </c>
      <c r="V851" t="s">
        <v>3697</v>
      </c>
      <c r="W851" t="s">
        <v>7</v>
      </c>
      <c r="X851">
        <v>376</v>
      </c>
      <c r="Y851">
        <v>4432309</v>
      </c>
      <c r="AA851">
        <v>9</v>
      </c>
      <c r="AB851">
        <v>42727</v>
      </c>
      <c r="AC851">
        <v>452906</v>
      </c>
      <c r="AD851">
        <v>0</v>
      </c>
      <c r="AE851">
        <v>1060</v>
      </c>
      <c r="AF851">
        <v>1235941</v>
      </c>
      <c r="AG851">
        <v>0</v>
      </c>
      <c r="AH851" t="s">
        <v>1213</v>
      </c>
      <c r="AI851" t="s">
        <v>101</v>
      </c>
    </row>
    <row r="852" spans="1:35" x14ac:dyDescent="0.25">
      <c r="A852">
        <v>21026</v>
      </c>
      <c r="B852" t="s">
        <v>1453</v>
      </c>
      <c r="C852" t="s">
        <v>1133</v>
      </c>
      <c r="D852">
        <v>2000</v>
      </c>
      <c r="E852" t="s">
        <v>1128</v>
      </c>
      <c r="F852" s="8">
        <v>42067</v>
      </c>
      <c r="G852" s="1">
        <v>0.33333333333333331</v>
      </c>
      <c r="H852">
        <v>234906</v>
      </c>
      <c r="I852" s="8">
        <v>42067</v>
      </c>
      <c r="J852" s="1">
        <v>0.75</v>
      </c>
      <c r="K852">
        <v>234906</v>
      </c>
      <c r="L852">
        <v>1</v>
      </c>
      <c r="O852" t="s">
        <v>15</v>
      </c>
      <c r="P852" t="s">
        <v>770</v>
      </c>
      <c r="Q852">
        <v>20078527987</v>
      </c>
      <c r="R852" t="s">
        <v>771</v>
      </c>
      <c r="S852" t="s">
        <v>1454</v>
      </c>
      <c r="T852" t="s">
        <v>3691</v>
      </c>
      <c r="U852">
        <v>3500</v>
      </c>
      <c r="V852" t="s">
        <v>773</v>
      </c>
      <c r="W852" t="s">
        <v>7</v>
      </c>
      <c r="X852">
        <v>3624</v>
      </c>
      <c r="Y852">
        <v>15656000</v>
      </c>
      <c r="Z852" t="s">
        <v>1455</v>
      </c>
      <c r="AA852">
        <v>9</v>
      </c>
      <c r="AB852">
        <v>48471</v>
      </c>
      <c r="AC852">
        <v>63012</v>
      </c>
      <c r="AD852">
        <v>68099</v>
      </c>
      <c r="AE852">
        <v>130</v>
      </c>
      <c r="AF852">
        <v>1332422</v>
      </c>
      <c r="AG852">
        <v>0</v>
      </c>
      <c r="AH852" t="s">
        <v>1213</v>
      </c>
      <c r="AI852" t="s">
        <v>10</v>
      </c>
    </row>
    <row r="853" spans="1:35" hidden="1" x14ac:dyDescent="0.25">
      <c r="A853">
        <v>21009</v>
      </c>
      <c r="B853" t="s">
        <v>2310</v>
      </c>
      <c r="C853" t="s">
        <v>1805</v>
      </c>
      <c r="D853">
        <v>2014</v>
      </c>
      <c r="E853" t="s">
        <v>1128</v>
      </c>
      <c r="F853" s="8">
        <v>42066</v>
      </c>
      <c r="G853" s="1">
        <v>0.375</v>
      </c>
      <c r="H853">
        <v>62578</v>
      </c>
      <c r="I853" s="8">
        <v>42066</v>
      </c>
      <c r="J853" s="1">
        <v>0.54166666666666663</v>
      </c>
      <c r="K853">
        <v>62578</v>
      </c>
      <c r="L853">
        <v>1</v>
      </c>
      <c r="M853" t="s">
        <v>2561</v>
      </c>
      <c r="O853" t="s">
        <v>15</v>
      </c>
      <c r="P853" t="s">
        <v>2311</v>
      </c>
      <c r="Q853">
        <v>30686058782</v>
      </c>
      <c r="R853" t="s">
        <v>2312</v>
      </c>
      <c r="S853" t="s">
        <v>1454</v>
      </c>
      <c r="T853" t="s">
        <v>3691</v>
      </c>
      <c r="U853">
        <v>3500</v>
      </c>
      <c r="V853" t="s">
        <v>773</v>
      </c>
      <c r="W853" t="s">
        <v>7</v>
      </c>
      <c r="X853">
        <v>362</v>
      </c>
      <c r="Y853">
        <v>154215338</v>
      </c>
      <c r="AA853">
        <v>9</v>
      </c>
      <c r="AB853">
        <v>42727</v>
      </c>
      <c r="AC853">
        <v>255080</v>
      </c>
      <c r="AD853">
        <v>0</v>
      </c>
      <c r="AE853">
        <v>597</v>
      </c>
      <c r="AF853">
        <v>342091</v>
      </c>
      <c r="AG853">
        <v>173442</v>
      </c>
      <c r="AH853" t="s">
        <v>1213</v>
      </c>
      <c r="AI853" t="s">
        <v>101</v>
      </c>
    </row>
    <row r="854" spans="1:35" hidden="1" x14ac:dyDescent="0.25">
      <c r="A854">
        <v>21675</v>
      </c>
      <c r="B854" t="s">
        <v>2310</v>
      </c>
      <c r="C854" t="s">
        <v>1805</v>
      </c>
      <c r="D854">
        <v>2014</v>
      </c>
      <c r="E854" t="s">
        <v>1128</v>
      </c>
      <c r="F854" s="8">
        <v>42165</v>
      </c>
      <c r="G854" s="1">
        <v>0.4375</v>
      </c>
      <c r="H854">
        <v>62578</v>
      </c>
      <c r="I854" s="8">
        <v>42165</v>
      </c>
      <c r="J854" s="1">
        <v>0.54166666666666663</v>
      </c>
      <c r="K854">
        <v>62578</v>
      </c>
      <c r="L854">
        <v>1</v>
      </c>
      <c r="M854" t="s">
        <v>76</v>
      </c>
      <c r="O854" t="s">
        <v>15</v>
      </c>
      <c r="P854" t="s">
        <v>2311</v>
      </c>
      <c r="Q854">
        <v>30686058782</v>
      </c>
      <c r="R854" t="s">
        <v>2312</v>
      </c>
      <c r="S854" t="s">
        <v>1454</v>
      </c>
      <c r="T854" t="s">
        <v>3691</v>
      </c>
      <c r="U854">
        <v>3500</v>
      </c>
      <c r="V854" t="s">
        <v>773</v>
      </c>
      <c r="W854" t="s">
        <v>7</v>
      </c>
      <c r="X854">
        <v>362</v>
      </c>
      <c r="Y854">
        <v>154215338</v>
      </c>
      <c r="AA854">
        <v>9</v>
      </c>
      <c r="AB854">
        <v>42727</v>
      </c>
      <c r="AC854">
        <v>136726</v>
      </c>
      <c r="AD854">
        <v>0</v>
      </c>
      <c r="AE854">
        <v>320</v>
      </c>
      <c r="AF854">
        <v>278646</v>
      </c>
      <c r="AG854">
        <v>124964</v>
      </c>
      <c r="AH854" t="s">
        <v>1213</v>
      </c>
      <c r="AI854" t="s">
        <v>101</v>
      </c>
    </row>
    <row r="855" spans="1:35" x14ac:dyDescent="0.25">
      <c r="A855">
        <v>21740</v>
      </c>
      <c r="B855" t="s">
        <v>1482</v>
      </c>
      <c r="C855" t="s">
        <v>1142</v>
      </c>
      <c r="D855">
        <v>2011</v>
      </c>
      <c r="E855" t="s">
        <v>1128</v>
      </c>
      <c r="F855" s="8">
        <v>42174</v>
      </c>
      <c r="G855" s="1">
        <v>0.33333333333333331</v>
      </c>
      <c r="H855">
        <v>153882</v>
      </c>
      <c r="I855" s="8">
        <v>42174</v>
      </c>
      <c r="J855" s="1">
        <v>0.52083333333333337</v>
      </c>
      <c r="K855">
        <v>153882</v>
      </c>
      <c r="L855">
        <v>1</v>
      </c>
      <c r="M855" t="s">
        <v>76</v>
      </c>
      <c r="O855" t="s">
        <v>15</v>
      </c>
      <c r="P855" t="s">
        <v>263</v>
      </c>
      <c r="Q855">
        <v>27200880485</v>
      </c>
      <c r="R855" t="s">
        <v>264</v>
      </c>
      <c r="S855" t="s">
        <v>1483</v>
      </c>
      <c r="T855" t="s">
        <v>3698</v>
      </c>
      <c r="U855">
        <v>3580</v>
      </c>
      <c r="V855" t="s">
        <v>266</v>
      </c>
      <c r="W855" t="s">
        <v>7</v>
      </c>
      <c r="X855">
        <v>376</v>
      </c>
      <c r="Y855">
        <v>154843854</v>
      </c>
      <c r="Z855" t="s">
        <v>267</v>
      </c>
      <c r="AA855">
        <v>9</v>
      </c>
      <c r="AB855">
        <v>48471</v>
      </c>
      <c r="AC855">
        <v>82401</v>
      </c>
      <c r="AD855">
        <v>0</v>
      </c>
      <c r="AE855">
        <v>170</v>
      </c>
      <c r="AF855">
        <v>867664</v>
      </c>
      <c r="AG855">
        <v>0</v>
      </c>
      <c r="AH855" t="s">
        <v>1213</v>
      </c>
      <c r="AI855" t="s">
        <v>10</v>
      </c>
    </row>
    <row r="856" spans="1:35" x14ac:dyDescent="0.25">
      <c r="A856">
        <v>21198</v>
      </c>
      <c r="B856" t="s">
        <v>1482</v>
      </c>
      <c r="C856" t="s">
        <v>1142</v>
      </c>
      <c r="D856">
        <v>2011</v>
      </c>
      <c r="E856" t="s">
        <v>1128</v>
      </c>
      <c r="F856" s="8">
        <v>42093</v>
      </c>
      <c r="G856" s="1">
        <v>0.33333333333333331</v>
      </c>
      <c r="H856">
        <v>153882</v>
      </c>
      <c r="I856" s="8">
        <v>42093</v>
      </c>
      <c r="J856" s="1">
        <v>0.47222222222222227</v>
      </c>
      <c r="K856">
        <v>153882</v>
      </c>
      <c r="L856">
        <v>1</v>
      </c>
      <c r="M856" t="s">
        <v>21</v>
      </c>
      <c r="O856" t="s">
        <v>15</v>
      </c>
      <c r="P856" t="s">
        <v>263</v>
      </c>
      <c r="Q856">
        <v>27200880485</v>
      </c>
      <c r="R856" t="s">
        <v>264</v>
      </c>
      <c r="S856" t="s">
        <v>1483</v>
      </c>
      <c r="T856" t="s">
        <v>3698</v>
      </c>
      <c r="U856">
        <v>3580</v>
      </c>
      <c r="V856" t="s">
        <v>266</v>
      </c>
      <c r="W856" t="s">
        <v>7</v>
      </c>
      <c r="X856">
        <v>376</v>
      </c>
      <c r="Y856">
        <v>154843854</v>
      </c>
      <c r="Z856" t="s">
        <v>267</v>
      </c>
      <c r="AA856">
        <v>9</v>
      </c>
      <c r="AB856">
        <v>48471</v>
      </c>
      <c r="AC856">
        <v>111483</v>
      </c>
      <c r="AD856">
        <v>0</v>
      </c>
      <c r="AE856">
        <v>230</v>
      </c>
      <c r="AF856">
        <v>502576</v>
      </c>
      <c r="AG856">
        <v>0</v>
      </c>
      <c r="AH856" t="s">
        <v>1213</v>
      </c>
      <c r="AI856" t="s">
        <v>10</v>
      </c>
    </row>
    <row r="857" spans="1:35" x14ac:dyDescent="0.25">
      <c r="A857">
        <v>21439</v>
      </c>
      <c r="B857" t="s">
        <v>1482</v>
      </c>
      <c r="C857" t="s">
        <v>1142</v>
      </c>
      <c r="D857">
        <v>2011</v>
      </c>
      <c r="E857" t="s">
        <v>1128</v>
      </c>
      <c r="F857" s="8">
        <v>42129</v>
      </c>
      <c r="G857" s="1">
        <v>0.625</v>
      </c>
      <c r="H857">
        <v>153882</v>
      </c>
      <c r="I857" s="8">
        <v>42129</v>
      </c>
      <c r="J857" s="1">
        <v>0.75</v>
      </c>
      <c r="K857">
        <v>153882</v>
      </c>
      <c r="L857">
        <v>1</v>
      </c>
      <c r="M857" t="s">
        <v>262</v>
      </c>
      <c r="O857" t="s">
        <v>15</v>
      </c>
      <c r="P857" t="s">
        <v>263</v>
      </c>
      <c r="Q857">
        <v>27200880485</v>
      </c>
      <c r="R857" t="s">
        <v>264</v>
      </c>
      <c r="S857" t="s">
        <v>1483</v>
      </c>
      <c r="T857" t="s">
        <v>3698</v>
      </c>
      <c r="U857">
        <v>3580</v>
      </c>
      <c r="V857" t="s">
        <v>266</v>
      </c>
      <c r="W857" t="s">
        <v>7</v>
      </c>
      <c r="X857">
        <v>376</v>
      </c>
      <c r="Y857">
        <v>154843854</v>
      </c>
      <c r="Z857" t="s">
        <v>267</v>
      </c>
      <c r="AA857">
        <v>9</v>
      </c>
      <c r="AB857">
        <v>48471</v>
      </c>
      <c r="AC857">
        <v>203578</v>
      </c>
      <c r="AD857">
        <v>0</v>
      </c>
      <c r="AE857">
        <v>420</v>
      </c>
      <c r="AF857">
        <v>1172459</v>
      </c>
      <c r="AG857">
        <v>0</v>
      </c>
      <c r="AH857" t="s">
        <v>1213</v>
      </c>
      <c r="AI857" t="s">
        <v>10</v>
      </c>
    </row>
    <row r="858" spans="1:35" hidden="1" x14ac:dyDescent="0.25">
      <c r="A858">
        <v>21551</v>
      </c>
      <c r="B858" t="s">
        <v>3699</v>
      </c>
      <c r="C858" t="s">
        <v>1938</v>
      </c>
      <c r="D858">
        <v>2011</v>
      </c>
      <c r="E858" t="s">
        <v>1128</v>
      </c>
      <c r="F858" s="8">
        <v>42150</v>
      </c>
      <c r="G858" s="1">
        <v>0.33333333333333331</v>
      </c>
      <c r="H858">
        <v>961240</v>
      </c>
      <c r="I858" s="8">
        <v>42150</v>
      </c>
      <c r="J858" s="1">
        <v>0.45833333333333331</v>
      </c>
      <c r="K858">
        <v>961240</v>
      </c>
      <c r="L858">
        <v>1</v>
      </c>
      <c r="M858" t="s">
        <v>3700</v>
      </c>
      <c r="O858" t="s">
        <v>15</v>
      </c>
      <c r="P858" t="s">
        <v>2164</v>
      </c>
      <c r="Q858">
        <v>30699252456</v>
      </c>
      <c r="R858" t="s">
        <v>2165</v>
      </c>
      <c r="S858" t="s">
        <v>3701</v>
      </c>
      <c r="T858" t="s">
        <v>3702</v>
      </c>
      <c r="U858">
        <v>5300</v>
      </c>
      <c r="V858" t="s">
        <v>2167</v>
      </c>
      <c r="W858" t="s">
        <v>7</v>
      </c>
      <c r="X858">
        <v>376</v>
      </c>
      <c r="Y858">
        <v>154228309</v>
      </c>
      <c r="AA858">
        <v>9</v>
      </c>
      <c r="AB858">
        <v>42727</v>
      </c>
      <c r="AC858">
        <v>128181</v>
      </c>
      <c r="AD858">
        <v>0</v>
      </c>
      <c r="AE858">
        <v>300</v>
      </c>
      <c r="AF858">
        <v>584224</v>
      </c>
      <c r="AG858">
        <v>0</v>
      </c>
      <c r="AH858" t="s">
        <v>1213</v>
      </c>
      <c r="AI858" t="s">
        <v>101</v>
      </c>
    </row>
    <row r="859" spans="1:35" hidden="1" x14ac:dyDescent="0.25">
      <c r="A859">
        <v>21151</v>
      </c>
      <c r="B859" t="s">
        <v>2161</v>
      </c>
      <c r="C859" t="s">
        <v>2162</v>
      </c>
      <c r="D859">
        <v>2014</v>
      </c>
      <c r="E859" t="s">
        <v>1128</v>
      </c>
      <c r="F859" s="8">
        <v>42082</v>
      </c>
      <c r="G859" s="1">
        <v>0.45833333333333331</v>
      </c>
      <c r="H859">
        <v>20483</v>
      </c>
      <c r="I859" s="8">
        <v>42082</v>
      </c>
      <c r="J859" s="1">
        <v>0.45069444444444445</v>
      </c>
      <c r="K859">
        <v>20483</v>
      </c>
      <c r="L859">
        <v>1</v>
      </c>
      <c r="M859" t="s">
        <v>3703</v>
      </c>
      <c r="O859" t="s">
        <v>15</v>
      </c>
      <c r="P859" t="s">
        <v>2164</v>
      </c>
      <c r="Q859">
        <v>30699252456</v>
      </c>
      <c r="R859" t="s">
        <v>2165</v>
      </c>
      <c r="S859" t="s">
        <v>3701</v>
      </c>
      <c r="T859" t="s">
        <v>3702</v>
      </c>
      <c r="U859">
        <v>5300</v>
      </c>
      <c r="V859" t="s">
        <v>2167</v>
      </c>
      <c r="W859" t="s">
        <v>7</v>
      </c>
      <c r="X859">
        <v>376</v>
      </c>
      <c r="Y859">
        <v>154228309</v>
      </c>
      <c r="AA859">
        <v>9</v>
      </c>
      <c r="AB859">
        <v>42727</v>
      </c>
      <c r="AC859">
        <v>21364</v>
      </c>
      <c r="AD859">
        <v>0</v>
      </c>
      <c r="AE859">
        <v>50</v>
      </c>
      <c r="AF859">
        <v>211090</v>
      </c>
      <c r="AG859">
        <v>0</v>
      </c>
      <c r="AH859" t="s">
        <v>1213</v>
      </c>
      <c r="AI859" t="s">
        <v>101</v>
      </c>
    </row>
    <row r="860" spans="1:35" hidden="1" x14ac:dyDescent="0.25">
      <c r="A860">
        <v>21858</v>
      </c>
      <c r="B860" t="s">
        <v>2161</v>
      </c>
      <c r="C860" t="s">
        <v>2162</v>
      </c>
      <c r="D860">
        <v>2014</v>
      </c>
      <c r="E860" t="s">
        <v>1128</v>
      </c>
      <c r="F860" s="8">
        <v>42191</v>
      </c>
      <c r="G860" s="1">
        <v>0.33333333333333331</v>
      </c>
      <c r="H860">
        <v>20483</v>
      </c>
      <c r="I860" s="8">
        <v>42191</v>
      </c>
      <c r="J860" s="1">
        <v>0.51527777777777783</v>
      </c>
      <c r="K860">
        <v>20483</v>
      </c>
      <c r="L860">
        <v>1</v>
      </c>
      <c r="M860" t="s">
        <v>2163</v>
      </c>
      <c r="O860" t="s">
        <v>15</v>
      </c>
      <c r="P860" t="s">
        <v>2164</v>
      </c>
      <c r="Q860">
        <v>30699252456</v>
      </c>
      <c r="R860" t="s">
        <v>2165</v>
      </c>
      <c r="S860" t="s">
        <v>3701</v>
      </c>
      <c r="T860" t="s">
        <v>3702</v>
      </c>
      <c r="U860">
        <v>5300</v>
      </c>
      <c r="V860" t="s">
        <v>2167</v>
      </c>
      <c r="W860" t="s">
        <v>7</v>
      </c>
      <c r="X860">
        <v>376</v>
      </c>
      <c r="Y860">
        <v>154228309</v>
      </c>
      <c r="AA860">
        <v>9</v>
      </c>
      <c r="AB860">
        <v>42727</v>
      </c>
      <c r="AC860">
        <v>260635</v>
      </c>
      <c r="AD860">
        <v>0</v>
      </c>
      <c r="AE860">
        <v>610</v>
      </c>
      <c r="AF860">
        <v>80222</v>
      </c>
      <c r="AG860">
        <v>0</v>
      </c>
      <c r="AH860" t="s">
        <v>1213</v>
      </c>
      <c r="AI860" t="s">
        <v>101</v>
      </c>
    </row>
    <row r="861" spans="1:35" hidden="1" x14ac:dyDescent="0.25">
      <c r="A861">
        <v>21935</v>
      </c>
      <c r="B861" t="s">
        <v>3699</v>
      </c>
      <c r="C861" t="s">
        <v>1938</v>
      </c>
      <c r="D861">
        <v>2011</v>
      </c>
      <c r="E861" t="s">
        <v>1128</v>
      </c>
      <c r="F861" s="8">
        <v>42201</v>
      </c>
      <c r="G861" s="1">
        <v>0.58333333333333337</v>
      </c>
      <c r="H861">
        <v>961240</v>
      </c>
      <c r="I861" s="8">
        <v>42201</v>
      </c>
      <c r="J861" s="1">
        <v>0.66666666666666663</v>
      </c>
      <c r="K861">
        <v>961240</v>
      </c>
      <c r="L861">
        <v>1</v>
      </c>
      <c r="M861" t="s">
        <v>3704</v>
      </c>
      <c r="O861" t="s">
        <v>15</v>
      </c>
      <c r="P861" t="s">
        <v>2164</v>
      </c>
      <c r="Q861">
        <v>30699252456</v>
      </c>
      <c r="R861" t="s">
        <v>2165</v>
      </c>
      <c r="S861" t="s">
        <v>3701</v>
      </c>
      <c r="T861" t="s">
        <v>3702</v>
      </c>
      <c r="U861">
        <v>5300</v>
      </c>
      <c r="V861" t="s">
        <v>2167</v>
      </c>
      <c r="W861" t="s">
        <v>7</v>
      </c>
      <c r="X861">
        <v>376</v>
      </c>
      <c r="Y861">
        <v>154228309</v>
      </c>
      <c r="AA861">
        <v>9</v>
      </c>
      <c r="AB861">
        <v>42727</v>
      </c>
      <c r="AC861">
        <v>64091</v>
      </c>
      <c r="AD861">
        <v>0</v>
      </c>
      <c r="AE861">
        <v>150</v>
      </c>
      <c r="AF861">
        <v>892</v>
      </c>
      <c r="AG861">
        <v>0</v>
      </c>
      <c r="AH861" t="s">
        <v>1213</v>
      </c>
      <c r="AI861" t="s">
        <v>101</v>
      </c>
    </row>
    <row r="862" spans="1:35" hidden="1" x14ac:dyDescent="0.25">
      <c r="A862">
        <v>21531</v>
      </c>
      <c r="B862" t="s">
        <v>2161</v>
      </c>
      <c r="C862" t="s">
        <v>2162</v>
      </c>
      <c r="D862">
        <v>2014</v>
      </c>
      <c r="E862" t="s">
        <v>1128</v>
      </c>
      <c r="F862" s="8">
        <v>42145</v>
      </c>
      <c r="G862" s="1">
        <v>0.33333333333333331</v>
      </c>
      <c r="H862">
        <v>20483</v>
      </c>
      <c r="I862" s="8">
        <v>42145</v>
      </c>
      <c r="J862" s="1">
        <v>0.54166666666666663</v>
      </c>
      <c r="K862">
        <v>20483</v>
      </c>
      <c r="L862">
        <v>1</v>
      </c>
      <c r="M862" t="s">
        <v>2451</v>
      </c>
      <c r="O862" t="s">
        <v>15</v>
      </c>
      <c r="P862" t="s">
        <v>2164</v>
      </c>
      <c r="Q862">
        <v>30699252456</v>
      </c>
      <c r="R862" t="s">
        <v>2165</v>
      </c>
      <c r="S862" t="s">
        <v>3701</v>
      </c>
      <c r="T862" t="s">
        <v>3702</v>
      </c>
      <c r="U862">
        <v>5300</v>
      </c>
      <c r="V862" t="s">
        <v>2167</v>
      </c>
      <c r="W862" t="s">
        <v>7</v>
      </c>
      <c r="X862">
        <v>376</v>
      </c>
      <c r="Y862">
        <v>154228309</v>
      </c>
      <c r="AA862">
        <v>9</v>
      </c>
      <c r="AB862">
        <v>42727</v>
      </c>
      <c r="AC862">
        <v>166635</v>
      </c>
      <c r="AD862">
        <v>0</v>
      </c>
      <c r="AE862">
        <v>390</v>
      </c>
      <c r="AF862">
        <v>175574</v>
      </c>
      <c r="AG862">
        <v>0</v>
      </c>
      <c r="AH862" t="s">
        <v>1213</v>
      </c>
      <c r="AI862" t="s">
        <v>101</v>
      </c>
    </row>
    <row r="863" spans="1:35" hidden="1" x14ac:dyDescent="0.25">
      <c r="A863">
        <v>21379</v>
      </c>
      <c r="B863" t="s">
        <v>2942</v>
      </c>
      <c r="C863" t="s">
        <v>2031</v>
      </c>
      <c r="D863">
        <v>2004</v>
      </c>
      <c r="E863" t="s">
        <v>1128</v>
      </c>
      <c r="F863" s="8">
        <v>42121</v>
      </c>
      <c r="G863" s="1">
        <v>0.33333333333333331</v>
      </c>
      <c r="H863">
        <v>1650778</v>
      </c>
      <c r="I863" s="8">
        <v>42121</v>
      </c>
      <c r="J863" s="1">
        <v>0.54166666666666663</v>
      </c>
      <c r="K863">
        <v>1650778</v>
      </c>
      <c r="L863">
        <v>1</v>
      </c>
      <c r="M863" t="s">
        <v>3660</v>
      </c>
      <c r="O863" t="s">
        <v>15</v>
      </c>
      <c r="P863" t="s">
        <v>2944</v>
      </c>
      <c r="Q863">
        <v>30709899682</v>
      </c>
      <c r="R863" t="s">
        <v>2945</v>
      </c>
      <c r="S863" t="s">
        <v>3705</v>
      </c>
      <c r="T863" t="s">
        <v>3706</v>
      </c>
      <c r="U863">
        <v>5301</v>
      </c>
      <c r="V863" t="s">
        <v>2167</v>
      </c>
      <c r="W863" t="s">
        <v>7</v>
      </c>
      <c r="X863">
        <v>3476</v>
      </c>
      <c r="Y863">
        <v>15600650</v>
      </c>
      <c r="Z863" t="s">
        <v>2947</v>
      </c>
      <c r="AA863">
        <v>9</v>
      </c>
      <c r="AB863">
        <v>42727</v>
      </c>
      <c r="AC863">
        <v>256362</v>
      </c>
      <c r="AD863">
        <v>0</v>
      </c>
      <c r="AE863">
        <v>600</v>
      </c>
      <c r="AF863">
        <v>360057</v>
      </c>
      <c r="AG863">
        <v>13593</v>
      </c>
      <c r="AH863" t="s">
        <v>1213</v>
      </c>
      <c r="AI863" t="s">
        <v>101</v>
      </c>
    </row>
    <row r="864" spans="1:35" x14ac:dyDescent="0.25">
      <c r="A864">
        <v>21836</v>
      </c>
      <c r="B864" t="s">
        <v>1564</v>
      </c>
      <c r="C864" t="s">
        <v>1157</v>
      </c>
      <c r="D864">
        <v>2014</v>
      </c>
      <c r="E864" t="s">
        <v>1128</v>
      </c>
      <c r="F864" s="8">
        <v>42187</v>
      </c>
      <c r="G864" s="1">
        <v>0.58333333333333337</v>
      </c>
      <c r="H864">
        <v>99471</v>
      </c>
      <c r="I864" s="8">
        <v>42187</v>
      </c>
      <c r="J864" s="1">
        <v>0.73958333333333337</v>
      </c>
      <c r="K864">
        <v>99471</v>
      </c>
      <c r="L864">
        <v>1</v>
      </c>
      <c r="M864" t="s">
        <v>1033</v>
      </c>
      <c r="O864" t="s">
        <v>15</v>
      </c>
      <c r="P864" t="s">
        <v>1026</v>
      </c>
      <c r="Q864">
        <v>23148989729</v>
      </c>
      <c r="R864" t="s">
        <v>1027</v>
      </c>
      <c r="S864" t="s">
        <v>1565</v>
      </c>
      <c r="T864" t="s">
        <v>3707</v>
      </c>
      <c r="U864">
        <v>5730</v>
      </c>
      <c r="V864" t="s">
        <v>1029</v>
      </c>
      <c r="W864" t="s">
        <v>7</v>
      </c>
      <c r="X864">
        <v>2657</v>
      </c>
      <c r="Y864">
        <v>15400643</v>
      </c>
      <c r="Z864" t="s">
        <v>1566</v>
      </c>
      <c r="AA864">
        <v>9</v>
      </c>
      <c r="AB864">
        <v>48471</v>
      </c>
      <c r="AC864">
        <v>203578</v>
      </c>
      <c r="AD864">
        <v>0</v>
      </c>
      <c r="AE864">
        <v>420</v>
      </c>
      <c r="AF864">
        <v>79967</v>
      </c>
      <c r="AG864">
        <v>0</v>
      </c>
      <c r="AH864" t="s">
        <v>1213</v>
      </c>
      <c r="AI864" t="s">
        <v>10</v>
      </c>
    </row>
    <row r="865" spans="1:35" x14ac:dyDescent="0.25">
      <c r="A865">
        <v>21801</v>
      </c>
      <c r="B865" t="s">
        <v>1564</v>
      </c>
      <c r="C865" t="s">
        <v>1157</v>
      </c>
      <c r="D865">
        <v>2014</v>
      </c>
      <c r="E865" t="s">
        <v>1128</v>
      </c>
      <c r="F865" s="8">
        <v>42184</v>
      </c>
      <c r="G865" s="1">
        <v>0.33333333333333331</v>
      </c>
      <c r="H865">
        <v>99471</v>
      </c>
      <c r="I865" s="8">
        <v>42185</v>
      </c>
      <c r="J865" s="1">
        <v>0.75</v>
      </c>
      <c r="K865">
        <v>99471</v>
      </c>
      <c r="L865">
        <v>1</v>
      </c>
      <c r="M865" t="s">
        <v>1025</v>
      </c>
      <c r="O865" t="s">
        <v>15</v>
      </c>
      <c r="P865" t="s">
        <v>1026</v>
      </c>
      <c r="Q865">
        <v>23148989729</v>
      </c>
      <c r="R865" t="s">
        <v>1027</v>
      </c>
      <c r="S865" t="s">
        <v>1565</v>
      </c>
      <c r="T865" t="s">
        <v>3707</v>
      </c>
      <c r="U865">
        <v>5730</v>
      </c>
      <c r="V865" t="s">
        <v>1029</v>
      </c>
      <c r="W865" t="s">
        <v>7</v>
      </c>
      <c r="X865">
        <v>2657</v>
      </c>
      <c r="Y865">
        <v>15400643</v>
      </c>
      <c r="Z865" t="s">
        <v>1566</v>
      </c>
      <c r="AA865">
        <v>9</v>
      </c>
      <c r="AB865">
        <v>42727</v>
      </c>
      <c r="AC865">
        <v>286271</v>
      </c>
      <c r="AD865">
        <v>0</v>
      </c>
      <c r="AE865">
        <v>670</v>
      </c>
      <c r="AF865">
        <v>220536</v>
      </c>
      <c r="AG865">
        <v>0</v>
      </c>
      <c r="AH865" t="s">
        <v>1213</v>
      </c>
      <c r="AI865" t="s">
        <v>10</v>
      </c>
    </row>
    <row r="866" spans="1:35" x14ac:dyDescent="0.25">
      <c r="A866">
        <v>21757</v>
      </c>
      <c r="B866" t="s">
        <v>1506</v>
      </c>
      <c r="C866" t="s">
        <v>1147</v>
      </c>
      <c r="D866">
        <v>2013</v>
      </c>
      <c r="E866" t="s">
        <v>1128</v>
      </c>
      <c r="F866" s="8">
        <v>42178</v>
      </c>
      <c r="G866" s="1">
        <v>0.375</v>
      </c>
      <c r="H866">
        <v>90716</v>
      </c>
      <c r="I866" s="8">
        <v>42178</v>
      </c>
      <c r="J866" s="1">
        <v>0.66666666666666663</v>
      </c>
      <c r="K866">
        <v>90716</v>
      </c>
      <c r="L866">
        <v>1</v>
      </c>
      <c r="M866" t="s">
        <v>105</v>
      </c>
      <c r="O866" t="s">
        <v>15</v>
      </c>
      <c r="P866" t="s">
        <v>106</v>
      </c>
      <c r="Q866">
        <v>33710504399</v>
      </c>
      <c r="R866" t="s">
        <v>107</v>
      </c>
      <c r="S866" t="s">
        <v>1507</v>
      </c>
      <c r="T866" t="s">
        <v>3708</v>
      </c>
      <c r="U866">
        <v>9017</v>
      </c>
      <c r="V866" t="s">
        <v>109</v>
      </c>
      <c r="W866" t="s">
        <v>7</v>
      </c>
      <c r="X866">
        <v>-297</v>
      </c>
      <c r="Y866">
        <v>154935299</v>
      </c>
      <c r="Z866" t="s">
        <v>110</v>
      </c>
      <c r="AA866">
        <v>9</v>
      </c>
      <c r="AB866">
        <v>48471</v>
      </c>
      <c r="AC866">
        <v>101789</v>
      </c>
      <c r="AD866">
        <v>0</v>
      </c>
      <c r="AE866">
        <v>210</v>
      </c>
      <c r="AF866">
        <v>573357</v>
      </c>
      <c r="AG866">
        <v>0</v>
      </c>
      <c r="AH866" t="s">
        <v>1213</v>
      </c>
      <c r="AI866" t="s">
        <v>10</v>
      </c>
    </row>
    <row r="867" spans="1:35" hidden="1" x14ac:dyDescent="0.25">
      <c r="A867">
        <v>21643</v>
      </c>
      <c r="B867" t="s">
        <v>3709</v>
      </c>
      <c r="C867" t="s">
        <v>3710</v>
      </c>
      <c r="D867">
        <v>2013</v>
      </c>
      <c r="E867" t="s">
        <v>1128</v>
      </c>
      <c r="F867" s="8">
        <v>42160</v>
      </c>
      <c r="G867" s="1">
        <v>0.36180555555555555</v>
      </c>
      <c r="H867">
        <v>358495</v>
      </c>
      <c r="I867" s="8">
        <v>42160</v>
      </c>
      <c r="J867" s="1">
        <v>0.375</v>
      </c>
      <c r="K867">
        <v>358495</v>
      </c>
      <c r="L867">
        <v>1</v>
      </c>
      <c r="M867" t="s">
        <v>3711</v>
      </c>
      <c r="O867" t="s">
        <v>15</v>
      </c>
      <c r="P867" t="s">
        <v>3712</v>
      </c>
      <c r="Q867">
        <v>20292125551</v>
      </c>
      <c r="R867" t="s">
        <v>3713</v>
      </c>
      <c r="S867" t="s">
        <v>3074</v>
      </c>
      <c r="T867" t="s">
        <v>3075</v>
      </c>
      <c r="U867">
        <v>9408</v>
      </c>
      <c r="V867" t="s">
        <v>117</v>
      </c>
      <c r="W867" t="s">
        <v>7</v>
      </c>
      <c r="X867">
        <v>2902</v>
      </c>
      <c r="Y867">
        <v>482589</v>
      </c>
      <c r="Z867" t="s">
        <v>3714</v>
      </c>
      <c r="AA867">
        <v>9</v>
      </c>
      <c r="AB867">
        <v>42727</v>
      </c>
      <c r="AC867">
        <v>85454</v>
      </c>
      <c r="AD867">
        <v>0</v>
      </c>
      <c r="AE867">
        <v>200</v>
      </c>
      <c r="AF867">
        <v>258898</v>
      </c>
      <c r="AG867">
        <v>0</v>
      </c>
      <c r="AH867" t="s">
        <v>1213</v>
      </c>
      <c r="AI867" t="s">
        <v>101</v>
      </c>
    </row>
  </sheetData>
  <autoFilter ref="C1:C867">
    <filterColumn colId="0">
      <filters>
        <filter val="190 E"/>
        <filter val="A160"/>
        <filter val="A190 AVANTGRADE"/>
        <filter val="A200 BE AUTOMATIC URBAN"/>
        <filter val="A200 BE MANUAL URBAN"/>
        <filter val="A200 BLUEEFFICIENCY"/>
        <filter val="A250 REVISAR"/>
        <filter val="A250 SPORT"/>
        <filter val="B180"/>
        <filter val="B200"/>
        <filter val="B200 BLUE EFFICIENCY"/>
        <filter val="B200 TURBO"/>
        <filter val="C 250"/>
        <filter val="C 250 COUPE"/>
        <filter val="C200"/>
        <filter val="C200 BLUE EFFICIENCY"/>
        <filter val="C200 CGI"/>
        <filter val="C200 CGI BLUE EFFICIENCY"/>
        <filter val="C200 KOMPRESSOR"/>
        <filter val="C200 KOMPRESSOR AVANTGARDE"/>
        <filter val="C220 CDI"/>
        <filter val="C220 CDI AVANTGARDE"/>
        <filter val="C220 CDI ELEGANCE"/>
        <filter val="C230 SPORTPE"/>
        <filter val="C250 BLUE EFFICIENCY"/>
        <filter val="C250 CGI"/>
        <filter val="C250 CGI AVANTGARDE SPORT"/>
        <filter val="C250 CGI BLUE EFFICIENCY"/>
        <filter val="C250 DT ELEGANCE"/>
        <filter val="C250 TURBO DIESEL"/>
        <filter val="C280"/>
        <filter val="C320"/>
        <filter val="C350"/>
        <filter val="C350 AVANTGARDE"/>
        <filter val="C63 AMG"/>
        <filter val="CLA 200"/>
        <filter val="CLA 250 AUTOMATICO SPORT"/>
        <filter val="CLK 320"/>
        <filter val="CLS 350"/>
        <filter val="E250 BLUE EFFICIENCY"/>
        <filter val="E250 CGI BLUE EFFICIENCY"/>
        <filter val="E320"/>
        <filter val="E350"/>
        <filter val="E350 AVANTGARDE SPORT"/>
        <filter val="E500"/>
        <filter val="GLA 200"/>
        <filter val="GLA 250 4MATIC"/>
        <filter val="GLK 280 4MATIC"/>
        <filter val="GLK300 4MATIC"/>
        <filter val="ML 270 CDI"/>
        <filter val="ML 320 CDI"/>
        <filter val="ML 320 CDI 4MATIC"/>
        <filter val="ML 350"/>
        <filter val="ML 350 4MATIC"/>
        <filter val="ML 400 4MATIC"/>
        <filter val="ML500 4MATIC"/>
        <filter val="ML63 AMG 4MATIC"/>
        <filter val="SLK 200 KOMPRESSOR"/>
        <filter val="SLK 35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I246"/>
  <sheetViews>
    <sheetView topLeftCell="AF246" workbookViewId="0">
      <selection sqref="A1:AI246"/>
    </sheetView>
  </sheetViews>
  <sheetFormatPr baseColWidth="10" defaultRowHeight="15" x14ac:dyDescent="0.25"/>
  <cols>
    <col min="13" max="13" width="217" bestFit="1" customWidth="1"/>
  </cols>
  <sheetData>
    <row r="1" spans="1:35" x14ac:dyDescent="0.25">
      <c r="A1">
        <v>211912</v>
      </c>
      <c r="B1" t="s">
        <v>3052</v>
      </c>
      <c r="C1" t="s">
        <v>3053</v>
      </c>
      <c r="D1" t="s">
        <v>1712</v>
      </c>
      <c r="E1">
        <v>12</v>
      </c>
      <c r="F1" t="s">
        <v>3054</v>
      </c>
      <c r="G1" s="1">
        <v>0.16666666666666666</v>
      </c>
      <c r="H1">
        <v>447842</v>
      </c>
      <c r="I1" t="s">
        <v>3054</v>
      </c>
      <c r="J1" s="1">
        <v>0.3125</v>
      </c>
      <c r="K1">
        <v>447840</v>
      </c>
      <c r="L1" t="s">
        <v>1715</v>
      </c>
      <c r="M1" t="s">
        <v>3055</v>
      </c>
      <c r="O1" t="s">
        <v>3056</v>
      </c>
      <c r="P1" t="s">
        <v>3057</v>
      </c>
      <c r="Q1">
        <v>30687083179</v>
      </c>
      <c r="R1" t="s">
        <v>3058</v>
      </c>
      <c r="S1" t="s">
        <v>3059</v>
      </c>
      <c r="U1">
        <v>1629</v>
      </c>
      <c r="V1" t="s">
        <v>2202</v>
      </c>
      <c r="W1" t="s">
        <v>7</v>
      </c>
      <c r="AA1">
        <v>9</v>
      </c>
      <c r="AB1">
        <v>42727</v>
      </c>
      <c r="AC1">
        <v>128181</v>
      </c>
      <c r="AD1">
        <v>0</v>
      </c>
      <c r="AE1">
        <v>300</v>
      </c>
      <c r="AF1">
        <v>119186</v>
      </c>
      <c r="AG1" t="s">
        <v>3060</v>
      </c>
      <c r="AH1" t="s">
        <v>1721</v>
      </c>
      <c r="AI1" t="s">
        <v>101</v>
      </c>
    </row>
    <row r="2" spans="1:35" x14ac:dyDescent="0.25">
      <c r="A2">
        <v>21972</v>
      </c>
      <c r="B2" t="s">
        <v>1124</v>
      </c>
      <c r="C2" t="s">
        <v>1127</v>
      </c>
      <c r="D2">
        <v>2000</v>
      </c>
      <c r="E2" t="s">
        <v>1128</v>
      </c>
      <c r="F2" s="8">
        <v>42209</v>
      </c>
      <c r="G2" s="1">
        <v>0.35416666666666669</v>
      </c>
      <c r="H2">
        <v>111165</v>
      </c>
      <c r="I2" s="8">
        <v>42209</v>
      </c>
      <c r="J2" s="1">
        <v>0.73958333333333337</v>
      </c>
      <c r="K2">
        <v>111165</v>
      </c>
      <c r="L2">
        <v>1</v>
      </c>
      <c r="M2" t="s">
        <v>1087</v>
      </c>
      <c r="O2" t="s">
        <v>2</v>
      </c>
      <c r="P2" t="s">
        <v>1088</v>
      </c>
      <c r="Q2">
        <v>30136396</v>
      </c>
      <c r="R2" t="s">
        <v>1089</v>
      </c>
      <c r="S2" t="s">
        <v>1090</v>
      </c>
      <c r="U2">
        <v>1408</v>
      </c>
      <c r="V2" t="s">
        <v>117</v>
      </c>
      <c r="W2" t="s">
        <v>7</v>
      </c>
      <c r="X2" t="s">
        <v>118</v>
      </c>
      <c r="Y2">
        <v>553466896</v>
      </c>
      <c r="Z2" t="s">
        <v>1091</v>
      </c>
      <c r="AA2">
        <v>9</v>
      </c>
      <c r="AB2">
        <v>48471</v>
      </c>
      <c r="AC2">
        <v>193884</v>
      </c>
      <c r="AD2">
        <v>0</v>
      </c>
      <c r="AE2">
        <v>400</v>
      </c>
      <c r="AF2">
        <v>690641</v>
      </c>
      <c r="AG2">
        <v>0</v>
      </c>
      <c r="AH2" t="s">
        <v>1213</v>
      </c>
      <c r="AI2" t="s">
        <v>10</v>
      </c>
    </row>
    <row r="3" spans="1:35" x14ac:dyDescent="0.25">
      <c r="A3">
        <v>21762</v>
      </c>
      <c r="B3" t="s">
        <v>1539</v>
      </c>
      <c r="C3" t="s">
        <v>1149</v>
      </c>
      <c r="D3">
        <v>2015</v>
      </c>
      <c r="E3" t="s">
        <v>1128</v>
      </c>
      <c r="F3" s="8">
        <v>42178</v>
      </c>
      <c r="G3" s="1">
        <v>0.6791666666666667</v>
      </c>
      <c r="H3">
        <v>0</v>
      </c>
      <c r="I3" s="8">
        <v>42178</v>
      </c>
      <c r="J3" s="1">
        <v>0.72916666666666663</v>
      </c>
      <c r="K3">
        <v>0</v>
      </c>
      <c r="L3">
        <v>1</v>
      </c>
      <c r="M3" t="s">
        <v>113</v>
      </c>
      <c r="O3" t="s">
        <v>2</v>
      </c>
      <c r="P3" t="s">
        <v>114</v>
      </c>
      <c r="Q3">
        <v>22100716</v>
      </c>
      <c r="R3" t="s">
        <v>115</v>
      </c>
      <c r="S3" t="s">
        <v>1540</v>
      </c>
      <c r="T3" t="s">
        <v>3117</v>
      </c>
      <c r="U3">
        <v>1642</v>
      </c>
      <c r="V3" t="s">
        <v>117</v>
      </c>
      <c r="W3" t="s">
        <v>7</v>
      </c>
      <c r="X3" t="s">
        <v>118</v>
      </c>
      <c r="Y3">
        <v>536183259</v>
      </c>
      <c r="Z3" t="s">
        <v>119</v>
      </c>
      <c r="AA3">
        <v>9</v>
      </c>
      <c r="AB3">
        <v>48471</v>
      </c>
      <c r="AC3">
        <v>256896</v>
      </c>
      <c r="AD3">
        <v>0</v>
      </c>
      <c r="AE3">
        <v>530</v>
      </c>
      <c r="AF3">
        <v>1734456</v>
      </c>
      <c r="AG3">
        <v>0</v>
      </c>
      <c r="AH3" t="s">
        <v>1213</v>
      </c>
      <c r="AI3" t="s">
        <v>10</v>
      </c>
    </row>
    <row r="4" spans="1:35" x14ac:dyDescent="0.25">
      <c r="A4">
        <v>21910</v>
      </c>
      <c r="B4" t="s">
        <v>1571</v>
      </c>
      <c r="C4" t="s">
        <v>1159</v>
      </c>
      <c r="D4">
        <v>2008</v>
      </c>
      <c r="E4" t="s">
        <v>1128</v>
      </c>
      <c r="F4" s="8">
        <v>42199</v>
      </c>
      <c r="G4" s="1">
        <v>0.52083333333333337</v>
      </c>
      <c r="H4">
        <v>120348</v>
      </c>
      <c r="I4" s="8">
        <v>42199</v>
      </c>
      <c r="J4" s="1">
        <v>0.66666666666666663</v>
      </c>
      <c r="K4">
        <v>120348</v>
      </c>
      <c r="L4">
        <v>1</v>
      </c>
      <c r="M4" t="s">
        <v>677</v>
      </c>
      <c r="O4" t="s">
        <v>15</v>
      </c>
      <c r="P4" t="s">
        <v>673</v>
      </c>
      <c r="Q4">
        <v>30712149996</v>
      </c>
      <c r="R4" t="s">
        <v>674</v>
      </c>
      <c r="S4" t="s">
        <v>1572</v>
      </c>
      <c r="T4" t="s">
        <v>3120</v>
      </c>
      <c r="U4">
        <v>1714</v>
      </c>
      <c r="V4" t="s">
        <v>394</v>
      </c>
      <c r="W4" t="s">
        <v>7</v>
      </c>
      <c r="X4">
        <v>3786</v>
      </c>
      <c r="Y4">
        <v>421645</v>
      </c>
      <c r="AA4">
        <v>9</v>
      </c>
      <c r="AB4">
        <v>48471</v>
      </c>
      <c r="AC4">
        <v>48471</v>
      </c>
      <c r="AD4">
        <v>0</v>
      </c>
      <c r="AE4">
        <v>100</v>
      </c>
      <c r="AF4">
        <v>112877</v>
      </c>
      <c r="AG4">
        <v>0</v>
      </c>
      <c r="AH4" t="s">
        <v>1213</v>
      </c>
      <c r="AI4" t="s">
        <v>10</v>
      </c>
    </row>
    <row r="5" spans="1:35" x14ac:dyDescent="0.25">
      <c r="A5">
        <v>21309</v>
      </c>
      <c r="B5" t="s">
        <v>1571</v>
      </c>
      <c r="C5" t="s">
        <v>1159</v>
      </c>
      <c r="D5">
        <v>2008</v>
      </c>
      <c r="E5" t="s">
        <v>1128</v>
      </c>
      <c r="F5" s="8">
        <v>42110</v>
      </c>
      <c r="G5" s="1">
        <v>0.375</v>
      </c>
      <c r="H5">
        <v>120348</v>
      </c>
      <c r="I5" s="8">
        <v>42110</v>
      </c>
      <c r="J5" s="1">
        <v>0.70833333333333337</v>
      </c>
      <c r="K5">
        <v>120348</v>
      </c>
      <c r="L5">
        <v>1</v>
      </c>
      <c r="M5" t="s">
        <v>672</v>
      </c>
      <c r="O5" t="s">
        <v>15</v>
      </c>
      <c r="P5" t="s">
        <v>673</v>
      </c>
      <c r="Q5">
        <v>30712149996</v>
      </c>
      <c r="R5" t="s">
        <v>674</v>
      </c>
      <c r="S5" t="s">
        <v>1572</v>
      </c>
      <c r="T5" t="s">
        <v>3120</v>
      </c>
      <c r="U5">
        <v>1714</v>
      </c>
      <c r="V5" t="s">
        <v>394</v>
      </c>
      <c r="W5" t="s">
        <v>7</v>
      </c>
      <c r="X5">
        <v>3786</v>
      </c>
      <c r="Y5">
        <v>421645</v>
      </c>
      <c r="AA5">
        <v>9</v>
      </c>
      <c r="AB5">
        <v>42727</v>
      </c>
      <c r="AC5">
        <v>149545</v>
      </c>
      <c r="AD5">
        <v>0</v>
      </c>
      <c r="AE5">
        <v>350</v>
      </c>
      <c r="AF5">
        <v>1881862</v>
      </c>
      <c r="AG5">
        <v>0</v>
      </c>
      <c r="AH5" t="s">
        <v>1213</v>
      </c>
      <c r="AI5" t="s">
        <v>10</v>
      </c>
    </row>
    <row r="6" spans="1:35" x14ac:dyDescent="0.25">
      <c r="A6">
        <v>21873</v>
      </c>
      <c r="B6" t="s">
        <v>1665</v>
      </c>
      <c r="C6" t="s">
        <v>1174</v>
      </c>
      <c r="D6">
        <v>2013</v>
      </c>
      <c r="E6" t="s">
        <v>1128</v>
      </c>
      <c r="F6" s="8">
        <v>42193</v>
      </c>
      <c r="G6" s="1">
        <v>0.33333333333333331</v>
      </c>
      <c r="H6">
        <v>70813</v>
      </c>
      <c r="I6" s="8">
        <v>42192</v>
      </c>
      <c r="J6" s="1">
        <v>0.64097222222222217</v>
      </c>
      <c r="K6">
        <v>70813</v>
      </c>
      <c r="L6">
        <v>1</v>
      </c>
      <c r="M6" t="s">
        <v>21</v>
      </c>
      <c r="O6" t="s">
        <v>15</v>
      </c>
      <c r="P6" t="s">
        <v>726</v>
      </c>
      <c r="Q6">
        <v>20058215865</v>
      </c>
      <c r="R6" t="s">
        <v>727</v>
      </c>
      <c r="S6" t="s">
        <v>728</v>
      </c>
      <c r="U6">
        <v>3228</v>
      </c>
      <c r="V6" t="s">
        <v>729</v>
      </c>
      <c r="W6" t="s">
        <v>7</v>
      </c>
      <c r="X6">
        <v>345</v>
      </c>
      <c r="Y6">
        <v>156620964</v>
      </c>
      <c r="AA6">
        <v>9</v>
      </c>
      <c r="AB6">
        <v>48471</v>
      </c>
      <c r="AC6">
        <v>213272</v>
      </c>
      <c r="AD6">
        <v>0</v>
      </c>
      <c r="AE6">
        <v>440</v>
      </c>
      <c r="AF6">
        <v>236417</v>
      </c>
      <c r="AG6">
        <v>0</v>
      </c>
      <c r="AH6" t="s">
        <v>1213</v>
      </c>
      <c r="AI6" t="s">
        <v>10</v>
      </c>
    </row>
    <row r="7" spans="1:35" x14ac:dyDescent="0.25">
      <c r="A7">
        <v>21305</v>
      </c>
      <c r="B7" t="s">
        <v>1665</v>
      </c>
      <c r="C7" t="s">
        <v>1174</v>
      </c>
      <c r="D7">
        <v>2013</v>
      </c>
      <c r="E7" t="s">
        <v>1128</v>
      </c>
      <c r="F7" s="8">
        <v>42110</v>
      </c>
      <c r="G7" s="1">
        <v>0.33333333333333331</v>
      </c>
      <c r="H7">
        <v>70813</v>
      </c>
      <c r="I7" s="8">
        <v>42110</v>
      </c>
      <c r="J7" s="1">
        <v>0.5</v>
      </c>
      <c r="K7">
        <v>70813</v>
      </c>
      <c r="L7">
        <v>1</v>
      </c>
      <c r="M7" t="s">
        <v>725</v>
      </c>
      <c r="O7" t="s">
        <v>15</v>
      </c>
      <c r="P7" t="s">
        <v>726</v>
      </c>
      <c r="Q7">
        <v>20058215865</v>
      </c>
      <c r="R7" t="s">
        <v>727</v>
      </c>
      <c r="S7" t="s">
        <v>728</v>
      </c>
      <c r="U7">
        <v>3228</v>
      </c>
      <c r="V7" t="s">
        <v>729</v>
      </c>
      <c r="W7" t="s">
        <v>7</v>
      </c>
      <c r="X7">
        <v>345</v>
      </c>
      <c r="Y7">
        <v>156620964</v>
      </c>
      <c r="AA7">
        <v>9</v>
      </c>
      <c r="AB7">
        <v>42727</v>
      </c>
      <c r="AC7">
        <v>81181</v>
      </c>
      <c r="AD7">
        <v>0</v>
      </c>
      <c r="AE7">
        <v>190</v>
      </c>
      <c r="AF7">
        <v>391759</v>
      </c>
      <c r="AG7">
        <v>0</v>
      </c>
      <c r="AH7" t="s">
        <v>1213</v>
      </c>
      <c r="AI7" t="s">
        <v>10</v>
      </c>
    </row>
    <row r="8" spans="1:35" x14ac:dyDescent="0.25">
      <c r="A8">
        <v>21969</v>
      </c>
      <c r="B8" t="s">
        <v>1495</v>
      </c>
      <c r="C8" t="s">
        <v>1146</v>
      </c>
      <c r="D8">
        <v>2013</v>
      </c>
      <c r="E8" t="s">
        <v>1128</v>
      </c>
      <c r="F8" s="8">
        <v>42209</v>
      </c>
      <c r="G8" s="1">
        <v>0.3756944444444445</v>
      </c>
      <c r="H8">
        <v>42662</v>
      </c>
      <c r="I8" s="8">
        <v>42209</v>
      </c>
      <c r="J8" s="1">
        <v>0.3756944444444445</v>
      </c>
      <c r="K8">
        <v>42662</v>
      </c>
      <c r="L8">
        <v>1</v>
      </c>
      <c r="M8" t="s">
        <v>199</v>
      </c>
      <c r="O8" t="s">
        <v>15</v>
      </c>
      <c r="P8" t="s">
        <v>1104</v>
      </c>
      <c r="Q8">
        <v>30521857370</v>
      </c>
      <c r="R8" t="s">
        <v>1105</v>
      </c>
      <c r="S8" t="s">
        <v>1496</v>
      </c>
      <c r="T8" t="s">
        <v>3126</v>
      </c>
      <c r="U8">
        <v>3230</v>
      </c>
      <c r="V8" t="s">
        <v>88</v>
      </c>
      <c r="W8" t="s">
        <v>7</v>
      </c>
      <c r="X8">
        <v>3772</v>
      </c>
      <c r="Y8">
        <v>15561996</v>
      </c>
      <c r="AA8">
        <v>9</v>
      </c>
      <c r="AB8">
        <v>48471</v>
      </c>
      <c r="AC8">
        <v>67859</v>
      </c>
      <c r="AD8">
        <v>0</v>
      </c>
      <c r="AE8">
        <v>140</v>
      </c>
      <c r="AF8">
        <v>331377</v>
      </c>
      <c r="AG8">
        <v>0</v>
      </c>
      <c r="AH8" t="s">
        <v>1213</v>
      </c>
      <c r="AI8" t="s">
        <v>10</v>
      </c>
    </row>
    <row r="9" spans="1:35" x14ac:dyDescent="0.25">
      <c r="A9">
        <v>21338</v>
      </c>
      <c r="B9" t="s">
        <v>1669</v>
      </c>
      <c r="C9" t="s">
        <v>1164</v>
      </c>
      <c r="D9">
        <v>2014</v>
      </c>
      <c r="E9" t="s">
        <v>1128</v>
      </c>
      <c r="F9" s="8">
        <v>42115</v>
      </c>
      <c r="G9" s="1">
        <v>0.33333333333333331</v>
      </c>
      <c r="H9">
        <v>49105</v>
      </c>
      <c r="I9" s="8">
        <v>42116</v>
      </c>
      <c r="J9" s="1">
        <v>0.75</v>
      </c>
      <c r="K9">
        <v>49105</v>
      </c>
      <c r="L9">
        <v>1</v>
      </c>
      <c r="M9" t="s">
        <v>908</v>
      </c>
      <c r="O9" t="s">
        <v>15</v>
      </c>
      <c r="P9" t="s">
        <v>909</v>
      </c>
      <c r="Q9">
        <v>20205531832</v>
      </c>
      <c r="R9" t="s">
        <v>1670</v>
      </c>
      <c r="S9" t="s">
        <v>1496</v>
      </c>
      <c r="T9" t="s">
        <v>3126</v>
      </c>
      <c r="U9">
        <v>3230</v>
      </c>
      <c r="V9" t="s">
        <v>394</v>
      </c>
      <c r="W9" t="s">
        <v>7</v>
      </c>
      <c r="X9">
        <v>3772</v>
      </c>
      <c r="Y9">
        <v>424697</v>
      </c>
      <c r="Z9" t="s">
        <v>1671</v>
      </c>
      <c r="AA9">
        <v>9</v>
      </c>
      <c r="AB9">
        <v>42727</v>
      </c>
      <c r="AC9">
        <v>115363</v>
      </c>
      <c r="AD9">
        <v>0</v>
      </c>
      <c r="AE9">
        <v>270</v>
      </c>
      <c r="AF9">
        <v>415983</v>
      </c>
      <c r="AG9">
        <v>0</v>
      </c>
      <c r="AH9" t="s">
        <v>1213</v>
      </c>
      <c r="AI9" t="s">
        <v>10</v>
      </c>
    </row>
    <row r="10" spans="1:35" x14ac:dyDescent="0.25">
      <c r="A10">
        <v>21177</v>
      </c>
      <c r="B10" t="s">
        <v>1463</v>
      </c>
      <c r="C10" t="s">
        <v>1138</v>
      </c>
      <c r="D10">
        <v>2008</v>
      </c>
      <c r="E10" t="s">
        <v>1128</v>
      </c>
      <c r="F10" s="8">
        <v>42089</v>
      </c>
      <c r="G10" s="1">
        <v>0.4291666666666667</v>
      </c>
      <c r="H10">
        <v>29597</v>
      </c>
      <c r="I10" s="8">
        <v>42089</v>
      </c>
      <c r="J10" s="1">
        <v>0.4291666666666667</v>
      </c>
      <c r="K10">
        <v>29597</v>
      </c>
      <c r="L10">
        <v>1</v>
      </c>
      <c r="M10" t="s">
        <v>608</v>
      </c>
      <c r="O10" t="s">
        <v>2</v>
      </c>
      <c r="P10" t="s">
        <v>857</v>
      </c>
      <c r="Q10">
        <v>27054352862</v>
      </c>
      <c r="R10" t="s">
        <v>858</v>
      </c>
      <c r="S10" t="s">
        <v>5</v>
      </c>
      <c r="U10">
        <v>330</v>
      </c>
      <c r="V10" t="s">
        <v>6</v>
      </c>
      <c r="W10" t="s">
        <v>7</v>
      </c>
      <c r="X10">
        <v>376</v>
      </c>
      <c r="Y10">
        <v>4431497</v>
      </c>
      <c r="AA10">
        <v>9</v>
      </c>
      <c r="AB10">
        <v>42727</v>
      </c>
      <c r="AC10">
        <v>81181</v>
      </c>
      <c r="AD10">
        <v>0</v>
      </c>
      <c r="AE10">
        <v>190</v>
      </c>
      <c r="AF10">
        <v>275131</v>
      </c>
      <c r="AG10">
        <v>0</v>
      </c>
      <c r="AH10" t="s">
        <v>1213</v>
      </c>
      <c r="AI10" t="s">
        <v>10</v>
      </c>
    </row>
    <row r="11" spans="1:35" x14ac:dyDescent="0.25">
      <c r="A11">
        <v>21410</v>
      </c>
      <c r="B11" t="s">
        <v>1576</v>
      </c>
      <c r="C11" t="s">
        <v>1134</v>
      </c>
      <c r="D11">
        <v>2015</v>
      </c>
      <c r="E11" t="s">
        <v>1128</v>
      </c>
      <c r="F11" s="8">
        <v>42123</v>
      </c>
      <c r="G11" s="1">
        <v>0.58333333333333337</v>
      </c>
      <c r="H11">
        <v>32903</v>
      </c>
      <c r="I11" s="8">
        <v>42123</v>
      </c>
      <c r="J11" s="1">
        <v>0.62986111111111109</v>
      </c>
      <c r="K11">
        <v>32903</v>
      </c>
      <c r="L11">
        <v>1</v>
      </c>
      <c r="M11" t="s">
        <v>940</v>
      </c>
      <c r="O11" t="s">
        <v>15</v>
      </c>
      <c r="P11" t="s">
        <v>941</v>
      </c>
      <c r="Q11">
        <v>20167017127</v>
      </c>
      <c r="R11" t="s">
        <v>942</v>
      </c>
      <c r="S11" t="s">
        <v>5</v>
      </c>
      <c r="U11">
        <v>3300</v>
      </c>
      <c r="V11" t="s">
        <v>6</v>
      </c>
      <c r="W11" t="s">
        <v>7</v>
      </c>
      <c r="X11">
        <v>-376</v>
      </c>
      <c r="Y11">
        <v>154721020</v>
      </c>
      <c r="AA11">
        <v>9</v>
      </c>
      <c r="AB11">
        <v>42727</v>
      </c>
      <c r="AC11">
        <v>98272</v>
      </c>
      <c r="AD11">
        <v>0</v>
      </c>
      <c r="AE11">
        <v>230</v>
      </c>
      <c r="AF11">
        <v>240703</v>
      </c>
      <c r="AG11">
        <v>0</v>
      </c>
      <c r="AH11" t="s">
        <v>1213</v>
      </c>
      <c r="AI11" t="s">
        <v>10</v>
      </c>
    </row>
    <row r="12" spans="1:35" x14ac:dyDescent="0.25">
      <c r="A12">
        <v>21713</v>
      </c>
      <c r="B12" t="s">
        <v>1493</v>
      </c>
      <c r="C12" t="s">
        <v>1146</v>
      </c>
      <c r="D12">
        <v>2010</v>
      </c>
      <c r="E12" t="s">
        <v>1128</v>
      </c>
      <c r="F12" s="8">
        <v>42171</v>
      </c>
      <c r="G12" s="1">
        <v>0.33333333333333331</v>
      </c>
      <c r="H12">
        <v>115881</v>
      </c>
      <c r="I12" s="8">
        <v>42171</v>
      </c>
      <c r="J12" s="1">
        <v>0.35694444444444445</v>
      </c>
      <c r="K12">
        <v>115881</v>
      </c>
      <c r="L12">
        <v>1</v>
      </c>
      <c r="M12" t="s">
        <v>159</v>
      </c>
      <c r="O12" t="s">
        <v>15</v>
      </c>
      <c r="P12" t="s">
        <v>2279</v>
      </c>
      <c r="Q12">
        <v>30687925544</v>
      </c>
      <c r="R12" t="s">
        <v>161</v>
      </c>
      <c r="S12" t="s">
        <v>5</v>
      </c>
      <c r="U12">
        <v>3300</v>
      </c>
      <c r="V12" t="s">
        <v>6</v>
      </c>
      <c r="W12" t="s">
        <v>7</v>
      </c>
      <c r="X12">
        <v>376</v>
      </c>
      <c r="Y12">
        <v>154691503</v>
      </c>
      <c r="AA12">
        <v>9</v>
      </c>
      <c r="AB12">
        <v>48471</v>
      </c>
      <c r="AC12">
        <v>271438</v>
      </c>
      <c r="AD12">
        <v>0</v>
      </c>
      <c r="AE12">
        <v>560</v>
      </c>
      <c r="AF12">
        <v>569762</v>
      </c>
      <c r="AG12">
        <v>0</v>
      </c>
      <c r="AH12" t="s">
        <v>1213</v>
      </c>
      <c r="AI12" t="s">
        <v>10</v>
      </c>
    </row>
    <row r="13" spans="1:35" x14ac:dyDescent="0.25">
      <c r="A13">
        <v>21306</v>
      </c>
      <c r="B13" t="s">
        <v>1516</v>
      </c>
      <c r="C13" t="s">
        <v>1147</v>
      </c>
      <c r="D13">
        <v>2013</v>
      </c>
      <c r="E13" t="s">
        <v>1128</v>
      </c>
      <c r="F13" s="8">
        <v>42110</v>
      </c>
      <c r="G13" s="1">
        <v>0.33333333333333331</v>
      </c>
      <c r="H13">
        <v>23560</v>
      </c>
      <c r="I13" s="8">
        <v>42110</v>
      </c>
      <c r="J13" s="1">
        <v>0.52083333333333337</v>
      </c>
      <c r="K13">
        <v>23560</v>
      </c>
      <c r="L13">
        <v>1</v>
      </c>
      <c r="M13" t="s">
        <v>889</v>
      </c>
      <c r="O13" t="s">
        <v>15</v>
      </c>
      <c r="P13" t="s">
        <v>890</v>
      </c>
      <c r="Q13">
        <v>20061531883</v>
      </c>
      <c r="R13" t="s">
        <v>891</v>
      </c>
      <c r="S13" t="s">
        <v>5</v>
      </c>
      <c r="U13">
        <v>3300</v>
      </c>
      <c r="V13" t="s">
        <v>6</v>
      </c>
      <c r="W13" t="s">
        <v>7</v>
      </c>
      <c r="X13">
        <v>376</v>
      </c>
      <c r="Y13">
        <v>154587535</v>
      </c>
      <c r="AA13">
        <v>9</v>
      </c>
      <c r="AB13">
        <v>42727</v>
      </c>
      <c r="AC13">
        <v>106818</v>
      </c>
      <c r="AD13">
        <v>0</v>
      </c>
      <c r="AE13">
        <v>250</v>
      </c>
      <c r="AF13">
        <v>479499</v>
      </c>
      <c r="AG13">
        <v>0</v>
      </c>
      <c r="AH13" t="s">
        <v>1213</v>
      </c>
      <c r="AI13" t="s">
        <v>10</v>
      </c>
    </row>
    <row r="14" spans="1:35" x14ac:dyDescent="0.25">
      <c r="A14">
        <v>21552</v>
      </c>
      <c r="B14" t="s">
        <v>1654</v>
      </c>
      <c r="C14" t="s">
        <v>1173</v>
      </c>
      <c r="D14">
        <v>2015</v>
      </c>
      <c r="E14" t="s">
        <v>1128</v>
      </c>
      <c r="F14" s="8">
        <v>42150</v>
      </c>
      <c r="G14" s="1">
        <v>0.36458333333333331</v>
      </c>
      <c r="H14">
        <v>7870</v>
      </c>
      <c r="I14" s="8">
        <v>42150</v>
      </c>
      <c r="J14" s="1">
        <v>0.45833333333333331</v>
      </c>
      <c r="K14">
        <v>7870</v>
      </c>
      <c r="L14">
        <v>1</v>
      </c>
      <c r="M14" t="s">
        <v>21</v>
      </c>
      <c r="O14" t="s">
        <v>15</v>
      </c>
      <c r="P14" t="s">
        <v>22</v>
      </c>
      <c r="Q14">
        <v>20128522345</v>
      </c>
      <c r="R14" t="s">
        <v>23</v>
      </c>
      <c r="S14" t="s">
        <v>5</v>
      </c>
      <c r="U14">
        <v>3300</v>
      </c>
      <c r="V14" t="s">
        <v>6</v>
      </c>
      <c r="W14" t="s">
        <v>7</v>
      </c>
      <c r="X14">
        <v>44357</v>
      </c>
      <c r="Y14">
        <v>50</v>
      </c>
      <c r="AA14">
        <v>9</v>
      </c>
      <c r="AB14">
        <v>48471</v>
      </c>
      <c r="AC14">
        <v>130872</v>
      </c>
      <c r="AD14">
        <v>0</v>
      </c>
      <c r="AE14">
        <v>270</v>
      </c>
      <c r="AF14">
        <v>494803</v>
      </c>
      <c r="AG14">
        <v>0</v>
      </c>
      <c r="AH14" t="s">
        <v>1213</v>
      </c>
      <c r="AI14" t="s">
        <v>10</v>
      </c>
    </row>
    <row r="15" spans="1:35" x14ac:dyDescent="0.25">
      <c r="A15">
        <v>21248</v>
      </c>
      <c r="B15" t="s">
        <v>1574</v>
      </c>
      <c r="C15" t="s">
        <v>1134</v>
      </c>
      <c r="D15">
        <v>2009</v>
      </c>
      <c r="E15" t="s">
        <v>1128</v>
      </c>
      <c r="F15" s="8">
        <v>42102</v>
      </c>
      <c r="G15" s="1">
        <v>0.34375</v>
      </c>
      <c r="H15">
        <v>132955</v>
      </c>
      <c r="I15" s="8">
        <v>42102</v>
      </c>
      <c r="J15" s="1">
        <v>0.70833333333333337</v>
      </c>
      <c r="K15">
        <v>132955</v>
      </c>
      <c r="L15">
        <v>1</v>
      </c>
      <c r="M15" t="s">
        <v>544</v>
      </c>
      <c r="O15" t="s">
        <v>15</v>
      </c>
      <c r="P15" t="s">
        <v>545</v>
      </c>
      <c r="Q15">
        <v>30709486698</v>
      </c>
      <c r="R15" t="s">
        <v>546</v>
      </c>
      <c r="S15" t="s">
        <v>5</v>
      </c>
      <c r="U15">
        <v>3300</v>
      </c>
      <c r="V15" t="s">
        <v>6</v>
      </c>
      <c r="W15" t="s">
        <v>7</v>
      </c>
      <c r="X15">
        <v>376</v>
      </c>
      <c r="Y15">
        <v>4425175</v>
      </c>
      <c r="Z15" t="s">
        <v>1575</v>
      </c>
      <c r="AA15">
        <v>9</v>
      </c>
      <c r="AB15">
        <v>42727</v>
      </c>
      <c r="AC15">
        <v>111090</v>
      </c>
      <c r="AD15">
        <v>0</v>
      </c>
      <c r="AE15">
        <v>260</v>
      </c>
      <c r="AF15">
        <v>754599</v>
      </c>
      <c r="AG15">
        <v>0</v>
      </c>
      <c r="AH15" t="s">
        <v>1213</v>
      </c>
      <c r="AI15" t="s">
        <v>10</v>
      </c>
    </row>
    <row r="16" spans="1:35" x14ac:dyDescent="0.25">
      <c r="A16">
        <v>21210</v>
      </c>
      <c r="B16" t="s">
        <v>1684</v>
      </c>
      <c r="C16" t="s">
        <v>1179</v>
      </c>
      <c r="D16">
        <v>2010</v>
      </c>
      <c r="E16" t="s">
        <v>1128</v>
      </c>
      <c r="F16" s="8">
        <v>42094</v>
      </c>
      <c r="G16" s="1">
        <v>0.46527777777777773</v>
      </c>
      <c r="H16">
        <v>27727</v>
      </c>
      <c r="I16" s="8">
        <v>42094</v>
      </c>
      <c r="J16" s="1">
        <v>0.66666666666666663</v>
      </c>
      <c r="K16">
        <v>27727</v>
      </c>
      <c r="L16">
        <v>1</v>
      </c>
      <c r="M16" t="s">
        <v>346</v>
      </c>
      <c r="O16" t="s">
        <v>2</v>
      </c>
      <c r="P16" t="s">
        <v>866</v>
      </c>
      <c r="Q16">
        <v>20645544</v>
      </c>
      <c r="R16" t="s">
        <v>867</v>
      </c>
      <c r="S16" t="s">
        <v>5</v>
      </c>
      <c r="U16">
        <v>3300</v>
      </c>
      <c r="V16" t="s">
        <v>6</v>
      </c>
      <c r="W16" t="s">
        <v>7</v>
      </c>
      <c r="X16">
        <v>376</v>
      </c>
      <c r="Y16">
        <v>154668818</v>
      </c>
      <c r="Z16" t="s">
        <v>868</v>
      </c>
      <c r="AA16">
        <v>9</v>
      </c>
      <c r="AB16">
        <v>48471</v>
      </c>
      <c r="AC16">
        <v>126025</v>
      </c>
      <c r="AD16">
        <v>0</v>
      </c>
      <c r="AE16">
        <v>260</v>
      </c>
      <c r="AF16">
        <v>337830</v>
      </c>
      <c r="AG16">
        <v>0</v>
      </c>
      <c r="AH16" t="s">
        <v>1213</v>
      </c>
      <c r="AI16" t="s">
        <v>10</v>
      </c>
    </row>
    <row r="17" spans="1:35" x14ac:dyDescent="0.25">
      <c r="A17">
        <v>21995</v>
      </c>
      <c r="B17" t="s">
        <v>1697</v>
      </c>
      <c r="C17" t="s">
        <v>1154</v>
      </c>
      <c r="D17">
        <v>2014</v>
      </c>
      <c r="E17" t="s">
        <v>1128</v>
      </c>
      <c r="F17" s="8">
        <v>42214</v>
      </c>
      <c r="G17" s="1">
        <v>0.33333333333333331</v>
      </c>
      <c r="H17">
        <v>25793</v>
      </c>
      <c r="I17" s="8">
        <v>42214</v>
      </c>
      <c r="J17" s="1">
        <v>0.52083333333333337</v>
      </c>
      <c r="K17">
        <v>25793</v>
      </c>
      <c r="L17">
        <v>1</v>
      </c>
      <c r="M17" t="s">
        <v>76</v>
      </c>
      <c r="O17" t="s">
        <v>2</v>
      </c>
      <c r="P17" t="s">
        <v>1120</v>
      </c>
      <c r="Q17">
        <v>14459818</v>
      </c>
      <c r="R17" t="s">
        <v>1121</v>
      </c>
      <c r="S17" t="s">
        <v>5</v>
      </c>
      <c r="U17">
        <v>3300</v>
      </c>
      <c r="V17" t="s">
        <v>6</v>
      </c>
      <c r="W17" t="s">
        <v>7</v>
      </c>
      <c r="X17">
        <v>376</v>
      </c>
      <c r="Y17">
        <v>154692309</v>
      </c>
      <c r="Z17" t="s">
        <v>1698</v>
      </c>
      <c r="AA17">
        <v>9</v>
      </c>
      <c r="AB17">
        <v>48471</v>
      </c>
      <c r="AC17">
        <v>111483</v>
      </c>
      <c r="AD17">
        <v>0</v>
      </c>
      <c r="AE17">
        <v>230</v>
      </c>
      <c r="AF17">
        <v>424506</v>
      </c>
      <c r="AG17">
        <v>0</v>
      </c>
      <c r="AH17" t="s">
        <v>1213</v>
      </c>
      <c r="AI17" t="s">
        <v>10</v>
      </c>
    </row>
    <row r="18" spans="1:35" x14ac:dyDescent="0.25">
      <c r="A18">
        <v>21527</v>
      </c>
      <c r="B18" t="s">
        <v>1556</v>
      </c>
      <c r="C18" t="s">
        <v>1156</v>
      </c>
      <c r="D18">
        <v>2014</v>
      </c>
      <c r="E18" t="s">
        <v>1128</v>
      </c>
      <c r="F18" s="8">
        <v>42144</v>
      </c>
      <c r="G18" s="1">
        <v>0.625</v>
      </c>
      <c r="H18">
        <v>55684</v>
      </c>
      <c r="I18" s="8">
        <v>42144</v>
      </c>
      <c r="J18" s="1">
        <v>0.70833333333333337</v>
      </c>
      <c r="K18">
        <v>55684</v>
      </c>
      <c r="L18">
        <v>1</v>
      </c>
      <c r="M18" t="s">
        <v>1012</v>
      </c>
      <c r="O18" t="s">
        <v>2</v>
      </c>
      <c r="P18" t="s">
        <v>1013</v>
      </c>
      <c r="Q18">
        <v>1554723</v>
      </c>
      <c r="R18" t="s">
        <v>1557</v>
      </c>
      <c r="S18" t="s">
        <v>5</v>
      </c>
      <c r="U18">
        <v>3300</v>
      </c>
      <c r="V18" t="s">
        <v>6</v>
      </c>
      <c r="W18" t="s">
        <v>7</v>
      </c>
      <c r="X18">
        <v>376</v>
      </c>
      <c r="Y18">
        <v>4436487</v>
      </c>
      <c r="AA18">
        <v>9</v>
      </c>
      <c r="AB18">
        <v>48471</v>
      </c>
      <c r="AC18">
        <v>96942</v>
      </c>
      <c r="AD18">
        <v>0</v>
      </c>
      <c r="AE18">
        <v>200</v>
      </c>
      <c r="AF18">
        <v>541019</v>
      </c>
      <c r="AG18">
        <v>0</v>
      </c>
      <c r="AH18" t="s">
        <v>1213</v>
      </c>
      <c r="AI18" t="s">
        <v>10</v>
      </c>
    </row>
    <row r="19" spans="1:35" x14ac:dyDescent="0.25">
      <c r="A19">
        <v>21611</v>
      </c>
      <c r="B19" t="s">
        <v>1577</v>
      </c>
      <c r="C19" t="s">
        <v>1134</v>
      </c>
      <c r="D19">
        <v>2014</v>
      </c>
      <c r="E19" t="s">
        <v>1128</v>
      </c>
      <c r="F19" s="8">
        <v>42157</v>
      </c>
      <c r="G19" s="1">
        <v>0.42152777777777778</v>
      </c>
      <c r="H19">
        <v>152262</v>
      </c>
      <c r="I19" s="8">
        <v>42157</v>
      </c>
      <c r="J19" s="1">
        <v>0.70833333333333337</v>
      </c>
      <c r="K19">
        <v>152262</v>
      </c>
      <c r="L19">
        <v>1</v>
      </c>
      <c r="M19" t="s">
        <v>933</v>
      </c>
      <c r="O19" t="s">
        <v>15</v>
      </c>
      <c r="P19" t="s">
        <v>934</v>
      </c>
      <c r="Q19">
        <v>30708800836</v>
      </c>
      <c r="R19" t="s">
        <v>935</v>
      </c>
      <c r="S19" t="s">
        <v>5</v>
      </c>
      <c r="U19">
        <v>3300</v>
      </c>
      <c r="V19" t="s">
        <v>6</v>
      </c>
      <c r="W19" t="s">
        <v>7</v>
      </c>
      <c r="X19">
        <v>376</v>
      </c>
      <c r="Y19">
        <v>459000</v>
      </c>
      <c r="AA19">
        <v>9</v>
      </c>
      <c r="AB19">
        <v>42727</v>
      </c>
      <c r="AC19">
        <v>42727</v>
      </c>
      <c r="AD19">
        <v>0</v>
      </c>
      <c r="AE19">
        <v>100</v>
      </c>
      <c r="AF19">
        <v>1181465</v>
      </c>
      <c r="AG19">
        <v>0</v>
      </c>
      <c r="AH19" t="s">
        <v>1213</v>
      </c>
      <c r="AI19" t="s">
        <v>10</v>
      </c>
    </row>
    <row r="20" spans="1:35" x14ac:dyDescent="0.25">
      <c r="A20">
        <v>21548</v>
      </c>
      <c r="B20" t="s">
        <v>1126</v>
      </c>
      <c r="C20" t="s">
        <v>1129</v>
      </c>
      <c r="D20">
        <v>2015</v>
      </c>
      <c r="E20" t="s">
        <v>1128</v>
      </c>
      <c r="F20" s="8">
        <v>42146</v>
      </c>
      <c r="G20" s="1">
        <v>0.33333333333333331</v>
      </c>
      <c r="H20">
        <v>12541</v>
      </c>
      <c r="I20" s="8">
        <v>42146</v>
      </c>
      <c r="J20" s="1">
        <v>0.75</v>
      </c>
      <c r="K20">
        <v>12541</v>
      </c>
      <c r="L20">
        <v>1</v>
      </c>
      <c r="M20" t="s">
        <v>1</v>
      </c>
      <c r="O20" t="s">
        <v>2</v>
      </c>
      <c r="P20" t="s">
        <v>3</v>
      </c>
      <c r="Q20">
        <v>12748905</v>
      </c>
      <c r="R20" t="s">
        <v>1216</v>
      </c>
      <c r="S20" t="s">
        <v>5</v>
      </c>
      <c r="U20">
        <v>3300</v>
      </c>
      <c r="V20" t="s">
        <v>6</v>
      </c>
      <c r="W20" t="s">
        <v>7</v>
      </c>
      <c r="X20">
        <v>376</v>
      </c>
      <c r="Y20">
        <v>154821310</v>
      </c>
      <c r="Z20" t="s">
        <v>8</v>
      </c>
      <c r="AA20">
        <v>9</v>
      </c>
      <c r="AB20">
        <v>48471</v>
      </c>
      <c r="AC20">
        <v>193884</v>
      </c>
      <c r="AD20">
        <v>0</v>
      </c>
      <c r="AE20">
        <v>400</v>
      </c>
      <c r="AF20">
        <v>0</v>
      </c>
      <c r="AG20">
        <v>0</v>
      </c>
      <c r="AH20" t="s">
        <v>1213</v>
      </c>
      <c r="AI20" t="s">
        <v>10</v>
      </c>
    </row>
    <row r="21" spans="1:35" x14ac:dyDescent="0.25">
      <c r="A21">
        <v>21243</v>
      </c>
      <c r="B21" t="s">
        <v>1573</v>
      </c>
      <c r="C21" t="s">
        <v>1160</v>
      </c>
      <c r="D21">
        <v>2009</v>
      </c>
      <c r="E21" t="s">
        <v>1128</v>
      </c>
      <c r="F21" s="8">
        <v>42101</v>
      </c>
      <c r="G21" s="1">
        <v>0.375</v>
      </c>
      <c r="H21">
        <v>56190</v>
      </c>
      <c r="I21" s="8">
        <v>42101</v>
      </c>
      <c r="J21" s="1">
        <v>0.54166666666666663</v>
      </c>
      <c r="K21">
        <v>56190</v>
      </c>
      <c r="L21">
        <v>1</v>
      </c>
      <c r="M21" t="s">
        <v>713</v>
      </c>
      <c r="O21" t="s">
        <v>15</v>
      </c>
      <c r="P21" t="s">
        <v>714</v>
      </c>
      <c r="Q21">
        <v>20046173164</v>
      </c>
      <c r="R21" t="s">
        <v>715</v>
      </c>
      <c r="S21" t="s">
        <v>5</v>
      </c>
      <c r="U21">
        <v>3300</v>
      </c>
      <c r="V21" t="s">
        <v>6</v>
      </c>
      <c r="W21" t="s">
        <v>7</v>
      </c>
      <c r="X21">
        <v>376</v>
      </c>
      <c r="Y21">
        <v>4430570</v>
      </c>
      <c r="AA21">
        <v>9</v>
      </c>
      <c r="AB21">
        <v>42727</v>
      </c>
      <c r="AC21">
        <v>47000</v>
      </c>
      <c r="AD21">
        <v>0</v>
      </c>
      <c r="AE21">
        <v>110</v>
      </c>
      <c r="AF21">
        <v>660729</v>
      </c>
      <c r="AG21">
        <v>0</v>
      </c>
      <c r="AH21" t="s">
        <v>1213</v>
      </c>
      <c r="AI21" t="s">
        <v>10</v>
      </c>
    </row>
    <row r="22" spans="1:35" x14ac:dyDescent="0.25">
      <c r="A22">
        <v>21041</v>
      </c>
      <c r="B22" t="s">
        <v>1607</v>
      </c>
      <c r="C22" t="s">
        <v>1162</v>
      </c>
      <c r="D22">
        <v>2010</v>
      </c>
      <c r="E22" t="s">
        <v>1128</v>
      </c>
      <c r="F22" s="8">
        <v>42069</v>
      </c>
      <c r="G22" s="1">
        <v>0.375</v>
      </c>
      <c r="H22">
        <v>63042</v>
      </c>
      <c r="I22" s="8">
        <v>42069</v>
      </c>
      <c r="J22" s="1">
        <v>0.54166666666666663</v>
      </c>
      <c r="K22">
        <v>63042</v>
      </c>
      <c r="L22">
        <v>1</v>
      </c>
      <c r="M22" t="s">
        <v>76</v>
      </c>
      <c r="O22" t="s">
        <v>2</v>
      </c>
      <c r="P22" t="s">
        <v>781</v>
      </c>
      <c r="Q22">
        <v>21781639</v>
      </c>
      <c r="R22" t="s">
        <v>782</v>
      </c>
      <c r="S22" t="s">
        <v>5</v>
      </c>
      <c r="U22">
        <v>3300</v>
      </c>
      <c r="V22" t="s">
        <v>6</v>
      </c>
      <c r="W22" t="s">
        <v>7</v>
      </c>
      <c r="X22">
        <v>376</v>
      </c>
      <c r="Y22">
        <v>4429120</v>
      </c>
      <c r="Z22" t="s">
        <v>1608</v>
      </c>
      <c r="AA22">
        <v>9</v>
      </c>
      <c r="AB22">
        <v>48471</v>
      </c>
      <c r="AC22">
        <v>155107</v>
      </c>
      <c r="AD22">
        <v>0</v>
      </c>
      <c r="AE22">
        <v>320</v>
      </c>
      <c r="AF22">
        <v>662605</v>
      </c>
      <c r="AG22">
        <v>0</v>
      </c>
      <c r="AH22" t="s">
        <v>1213</v>
      </c>
      <c r="AI22" t="s">
        <v>10</v>
      </c>
    </row>
    <row r="23" spans="1:35" x14ac:dyDescent="0.25">
      <c r="A23">
        <v>21819</v>
      </c>
      <c r="B23" t="s">
        <v>1561</v>
      </c>
      <c r="C23" t="s">
        <v>1157</v>
      </c>
      <c r="D23">
        <v>2014</v>
      </c>
      <c r="E23" t="s">
        <v>1128</v>
      </c>
      <c r="F23" s="8">
        <v>42185</v>
      </c>
      <c r="G23" s="1">
        <v>0.58333333333333337</v>
      </c>
      <c r="H23">
        <v>78914</v>
      </c>
      <c r="I23" s="8">
        <v>42186</v>
      </c>
      <c r="J23" s="1">
        <v>0.75</v>
      </c>
      <c r="K23">
        <v>78914</v>
      </c>
      <c r="L23">
        <v>1</v>
      </c>
      <c r="M23" t="s">
        <v>3158</v>
      </c>
      <c r="N23" t="s">
        <v>3159</v>
      </c>
      <c r="O23" t="s">
        <v>3160</v>
      </c>
      <c r="P23" t="s">
        <v>1053</v>
      </c>
      <c r="Q23">
        <v>27208788</v>
      </c>
      <c r="R23" t="s">
        <v>1054</v>
      </c>
      <c r="S23" t="s">
        <v>5</v>
      </c>
      <c r="U23">
        <v>3300</v>
      </c>
      <c r="V23" t="s">
        <v>6</v>
      </c>
      <c r="W23" t="s">
        <v>7</v>
      </c>
      <c r="X23">
        <v>376</v>
      </c>
      <c r="Y23">
        <v>154286042</v>
      </c>
      <c r="Z23" t="s">
        <v>1562</v>
      </c>
      <c r="AA23">
        <v>9</v>
      </c>
      <c r="AB23">
        <v>42727</v>
      </c>
      <c r="AC23">
        <v>153817</v>
      </c>
      <c r="AD23">
        <v>318501</v>
      </c>
      <c r="AE23">
        <v>360</v>
      </c>
      <c r="AF23">
        <v>833073</v>
      </c>
      <c r="AG23">
        <v>0</v>
      </c>
      <c r="AH23" t="s">
        <v>1213</v>
      </c>
      <c r="AI23" t="s">
        <v>10</v>
      </c>
    </row>
    <row r="24" spans="1:35" x14ac:dyDescent="0.25">
      <c r="A24">
        <v>21363</v>
      </c>
      <c r="B24" t="s">
        <v>1594</v>
      </c>
      <c r="C24" t="s">
        <v>1162</v>
      </c>
      <c r="D24">
        <v>2014</v>
      </c>
      <c r="E24" t="s">
        <v>1128</v>
      </c>
      <c r="F24" s="8">
        <v>42117</v>
      </c>
      <c r="G24" s="1">
        <v>0.63541666666666663</v>
      </c>
      <c r="H24">
        <v>35769</v>
      </c>
      <c r="I24" s="8">
        <v>42117</v>
      </c>
      <c r="J24" s="1">
        <v>0.63541666666666663</v>
      </c>
      <c r="K24">
        <v>35769</v>
      </c>
      <c r="L24">
        <v>1</v>
      </c>
      <c r="M24" t="s">
        <v>922</v>
      </c>
      <c r="O24" t="s">
        <v>2</v>
      </c>
      <c r="P24" t="s">
        <v>923</v>
      </c>
      <c r="Q24">
        <v>13884064</v>
      </c>
      <c r="R24" t="s">
        <v>924</v>
      </c>
      <c r="S24" t="s">
        <v>5</v>
      </c>
      <c r="U24">
        <v>3300</v>
      </c>
      <c r="V24" t="s">
        <v>6</v>
      </c>
      <c r="W24" t="s">
        <v>7</v>
      </c>
      <c r="X24">
        <v>-376</v>
      </c>
      <c r="Y24">
        <v>4432972</v>
      </c>
      <c r="Z24" t="s">
        <v>1595</v>
      </c>
      <c r="AA24">
        <v>9</v>
      </c>
      <c r="AB24">
        <v>42727</v>
      </c>
      <c r="AC24">
        <v>55545</v>
      </c>
      <c r="AD24">
        <v>0</v>
      </c>
      <c r="AE24">
        <v>130</v>
      </c>
      <c r="AF24">
        <v>253368</v>
      </c>
      <c r="AG24">
        <v>0</v>
      </c>
      <c r="AH24" t="s">
        <v>1213</v>
      </c>
      <c r="AI24" t="s">
        <v>10</v>
      </c>
    </row>
    <row r="25" spans="1:35" x14ac:dyDescent="0.25">
      <c r="A25">
        <v>21945</v>
      </c>
      <c r="B25" t="s">
        <v>1561</v>
      </c>
      <c r="C25" t="s">
        <v>1157</v>
      </c>
      <c r="D25">
        <v>2014</v>
      </c>
      <c r="E25" t="s">
        <v>1128</v>
      </c>
      <c r="F25" s="8">
        <v>42205</v>
      </c>
      <c r="G25" s="1">
        <v>0.375</v>
      </c>
      <c r="H25">
        <v>78914</v>
      </c>
      <c r="I25" s="8">
        <v>42206</v>
      </c>
      <c r="J25" s="1">
        <v>0.75</v>
      </c>
      <c r="K25">
        <v>78914</v>
      </c>
      <c r="L25">
        <v>1</v>
      </c>
      <c r="M25" t="s">
        <v>1057</v>
      </c>
      <c r="O25" t="s">
        <v>2</v>
      </c>
      <c r="P25" t="s">
        <v>1053</v>
      </c>
      <c r="Q25">
        <v>27208788</v>
      </c>
      <c r="R25" t="s">
        <v>1054</v>
      </c>
      <c r="S25" t="s">
        <v>5</v>
      </c>
      <c r="U25">
        <v>3300</v>
      </c>
      <c r="V25" t="s">
        <v>6</v>
      </c>
      <c r="W25" t="s">
        <v>7</v>
      </c>
      <c r="X25">
        <v>376</v>
      </c>
      <c r="Y25">
        <v>154286042</v>
      </c>
      <c r="Z25" t="s">
        <v>1562</v>
      </c>
      <c r="AA25">
        <v>9</v>
      </c>
      <c r="AB25">
        <v>42727</v>
      </c>
      <c r="AC25">
        <v>388816</v>
      </c>
      <c r="AD25">
        <v>39325</v>
      </c>
      <c r="AE25">
        <v>910</v>
      </c>
      <c r="AF25">
        <v>2185495</v>
      </c>
      <c r="AG25">
        <v>0</v>
      </c>
      <c r="AH25" t="s">
        <v>1213</v>
      </c>
      <c r="AI25" t="s">
        <v>10</v>
      </c>
    </row>
    <row r="26" spans="1:35" x14ac:dyDescent="0.25">
      <c r="A26">
        <v>21716</v>
      </c>
      <c r="B26" t="s">
        <v>1687</v>
      </c>
      <c r="C26" t="s">
        <v>1179</v>
      </c>
      <c r="D26">
        <v>2014</v>
      </c>
      <c r="E26" t="s">
        <v>1128</v>
      </c>
      <c r="F26" s="8">
        <v>42171</v>
      </c>
      <c r="G26" s="1">
        <v>0.33333333333333331</v>
      </c>
      <c r="H26">
        <v>33297</v>
      </c>
      <c r="I26" s="8">
        <v>42171</v>
      </c>
      <c r="J26" s="1">
        <v>0.70833333333333337</v>
      </c>
      <c r="K26">
        <v>33297</v>
      </c>
      <c r="L26">
        <v>1</v>
      </c>
      <c r="M26" t="s">
        <v>325</v>
      </c>
      <c r="O26" t="s">
        <v>15</v>
      </c>
      <c r="P26" t="s">
        <v>322</v>
      </c>
      <c r="Q26">
        <v>20187619913</v>
      </c>
      <c r="R26" t="s">
        <v>323</v>
      </c>
      <c r="S26" t="s">
        <v>5</v>
      </c>
      <c r="U26">
        <v>3300</v>
      </c>
      <c r="V26" t="s">
        <v>6</v>
      </c>
      <c r="W26" t="s">
        <v>7</v>
      </c>
      <c r="X26">
        <v>376</v>
      </c>
      <c r="Y26">
        <v>4425000</v>
      </c>
      <c r="AA26">
        <v>9</v>
      </c>
      <c r="AB26">
        <v>48471</v>
      </c>
      <c r="AC26">
        <v>111483</v>
      </c>
      <c r="AD26">
        <v>0</v>
      </c>
      <c r="AE26">
        <v>230</v>
      </c>
      <c r="AF26">
        <v>716171</v>
      </c>
      <c r="AG26">
        <v>0</v>
      </c>
      <c r="AH26" t="s">
        <v>1213</v>
      </c>
      <c r="AI26" t="s">
        <v>10</v>
      </c>
    </row>
    <row r="27" spans="1:35" x14ac:dyDescent="0.25">
      <c r="A27">
        <v>21229</v>
      </c>
      <c r="B27" t="s">
        <v>1695</v>
      </c>
      <c r="C27" t="s">
        <v>1154</v>
      </c>
      <c r="D27">
        <v>2014</v>
      </c>
      <c r="E27" t="s">
        <v>1128</v>
      </c>
      <c r="F27" s="8">
        <v>42100</v>
      </c>
      <c r="G27" s="1">
        <v>0.42708333333333331</v>
      </c>
      <c r="H27">
        <v>16693</v>
      </c>
      <c r="I27" s="8">
        <v>42101</v>
      </c>
      <c r="J27" s="1">
        <v>0.66666666666666663</v>
      </c>
      <c r="K27">
        <v>16693</v>
      </c>
      <c r="L27">
        <v>1</v>
      </c>
      <c r="M27" t="s">
        <v>505</v>
      </c>
      <c r="O27" t="s">
        <v>2</v>
      </c>
      <c r="P27" t="s">
        <v>506</v>
      </c>
      <c r="Q27">
        <v>11850345</v>
      </c>
      <c r="R27" t="s">
        <v>1696</v>
      </c>
      <c r="S27" t="s">
        <v>5</v>
      </c>
      <c r="U27">
        <v>3300</v>
      </c>
      <c r="V27" t="s">
        <v>6</v>
      </c>
      <c r="W27" t="s">
        <v>7</v>
      </c>
      <c r="X27">
        <v>-376</v>
      </c>
      <c r="Y27">
        <v>4562966</v>
      </c>
      <c r="AA27">
        <v>9</v>
      </c>
      <c r="AB27">
        <v>42727</v>
      </c>
      <c r="AC27">
        <v>8545</v>
      </c>
      <c r="AD27">
        <v>0</v>
      </c>
      <c r="AE27">
        <v>20</v>
      </c>
      <c r="AF27">
        <v>0</v>
      </c>
      <c r="AG27">
        <v>0</v>
      </c>
      <c r="AH27" t="s">
        <v>1213</v>
      </c>
      <c r="AI27" t="s">
        <v>10</v>
      </c>
    </row>
    <row r="28" spans="1:35" x14ac:dyDescent="0.25">
      <c r="A28">
        <v>21469</v>
      </c>
      <c r="B28" t="s">
        <v>1584</v>
      </c>
      <c r="C28" t="s">
        <v>1134</v>
      </c>
      <c r="D28">
        <v>2010</v>
      </c>
      <c r="E28" t="s">
        <v>1128</v>
      </c>
      <c r="F28" s="8">
        <v>42135</v>
      </c>
      <c r="G28" s="1">
        <v>0.375</v>
      </c>
      <c r="H28">
        <v>53764</v>
      </c>
      <c r="I28" s="8">
        <v>42135</v>
      </c>
      <c r="J28" s="1">
        <v>0.54166666666666663</v>
      </c>
      <c r="K28">
        <v>53764</v>
      </c>
      <c r="L28">
        <v>1</v>
      </c>
      <c r="M28" t="s">
        <v>290</v>
      </c>
      <c r="O28" t="s">
        <v>2</v>
      </c>
      <c r="P28" t="s">
        <v>291</v>
      </c>
      <c r="Q28">
        <v>14713015</v>
      </c>
      <c r="R28" t="s">
        <v>292</v>
      </c>
      <c r="S28" t="s">
        <v>5</v>
      </c>
      <c r="U28">
        <v>3300</v>
      </c>
      <c r="V28" t="s">
        <v>6</v>
      </c>
      <c r="W28" t="s">
        <v>7</v>
      </c>
      <c r="X28">
        <v>376</v>
      </c>
      <c r="Y28">
        <v>4440250</v>
      </c>
      <c r="Z28" t="s">
        <v>1455</v>
      </c>
      <c r="AA28">
        <v>9</v>
      </c>
      <c r="AB28">
        <v>42727</v>
      </c>
      <c r="AC28">
        <v>64091</v>
      </c>
      <c r="AD28">
        <v>0</v>
      </c>
      <c r="AE28">
        <v>150</v>
      </c>
      <c r="AF28">
        <v>151714</v>
      </c>
      <c r="AG28">
        <v>0</v>
      </c>
      <c r="AH28" t="s">
        <v>1213</v>
      </c>
      <c r="AI28" t="s">
        <v>10</v>
      </c>
    </row>
    <row r="29" spans="1:35" x14ac:dyDescent="0.25">
      <c r="A29">
        <v>21944</v>
      </c>
      <c r="B29" t="s">
        <v>1580</v>
      </c>
      <c r="C29" t="s">
        <v>1134</v>
      </c>
      <c r="D29">
        <v>2010</v>
      </c>
      <c r="E29" t="s">
        <v>1128</v>
      </c>
      <c r="F29" s="8">
        <v>42205</v>
      </c>
      <c r="G29" s="1">
        <v>0.39583333333333331</v>
      </c>
      <c r="H29">
        <v>94403</v>
      </c>
      <c r="I29" s="8">
        <v>42205</v>
      </c>
      <c r="J29" s="1">
        <v>0.54166666666666663</v>
      </c>
      <c r="K29">
        <v>94403</v>
      </c>
      <c r="L29">
        <v>1</v>
      </c>
      <c r="M29" t="s">
        <v>1581</v>
      </c>
      <c r="O29" t="s">
        <v>2</v>
      </c>
      <c r="P29" t="s">
        <v>2060</v>
      </c>
      <c r="Q29">
        <v>12622735</v>
      </c>
      <c r="R29" t="s">
        <v>1582</v>
      </c>
      <c r="S29" t="s">
        <v>5</v>
      </c>
      <c r="U29">
        <v>3300</v>
      </c>
      <c r="V29" t="s">
        <v>6</v>
      </c>
      <c r="W29" t="s">
        <v>7</v>
      </c>
      <c r="X29">
        <v>376</v>
      </c>
      <c r="Y29">
        <v>154210336</v>
      </c>
      <c r="Z29" t="s">
        <v>1583</v>
      </c>
      <c r="AA29">
        <v>9</v>
      </c>
      <c r="AB29">
        <v>48471</v>
      </c>
      <c r="AC29">
        <v>82401</v>
      </c>
      <c r="AD29">
        <v>0</v>
      </c>
      <c r="AE29">
        <v>170</v>
      </c>
      <c r="AF29">
        <v>228633</v>
      </c>
      <c r="AG29">
        <v>0</v>
      </c>
      <c r="AH29" t="s">
        <v>1213</v>
      </c>
      <c r="AI29" t="s">
        <v>10</v>
      </c>
    </row>
    <row r="30" spans="1:35" x14ac:dyDescent="0.25">
      <c r="A30">
        <v>21618</v>
      </c>
      <c r="B30" t="s">
        <v>1680</v>
      </c>
      <c r="C30" t="s">
        <v>1177</v>
      </c>
      <c r="D30">
        <v>2014</v>
      </c>
      <c r="E30" t="s">
        <v>1128</v>
      </c>
      <c r="F30" s="8">
        <v>42157</v>
      </c>
      <c r="G30" s="1">
        <v>0.59583333333333333</v>
      </c>
      <c r="H30">
        <v>23034</v>
      </c>
      <c r="I30" s="8">
        <v>42157</v>
      </c>
      <c r="J30" s="1">
        <v>0.72083333333333333</v>
      </c>
      <c r="K30">
        <v>23034</v>
      </c>
      <c r="L30">
        <v>1</v>
      </c>
      <c r="M30" t="s">
        <v>644</v>
      </c>
      <c r="O30" t="s">
        <v>2</v>
      </c>
      <c r="P30" t="s">
        <v>645</v>
      </c>
      <c r="Q30">
        <v>20106342599</v>
      </c>
      <c r="R30" t="s">
        <v>646</v>
      </c>
      <c r="S30" t="s">
        <v>5</v>
      </c>
      <c r="U30">
        <v>3300</v>
      </c>
      <c r="V30" t="s">
        <v>6</v>
      </c>
      <c r="W30" t="s">
        <v>7</v>
      </c>
      <c r="X30">
        <v>376</v>
      </c>
      <c r="Y30">
        <v>4437011</v>
      </c>
      <c r="AA30">
        <v>9</v>
      </c>
      <c r="AB30">
        <v>42727</v>
      </c>
      <c r="AC30">
        <v>47000</v>
      </c>
      <c r="AD30">
        <v>0</v>
      </c>
      <c r="AE30">
        <v>110</v>
      </c>
      <c r="AF30">
        <v>7748</v>
      </c>
      <c r="AG30">
        <v>0</v>
      </c>
      <c r="AH30" t="s">
        <v>1213</v>
      </c>
      <c r="AI30" t="s">
        <v>10</v>
      </c>
    </row>
    <row r="31" spans="1:35" x14ac:dyDescent="0.25">
      <c r="A31">
        <v>21465</v>
      </c>
      <c r="B31" t="s">
        <v>1599</v>
      </c>
      <c r="C31" t="s">
        <v>1164</v>
      </c>
      <c r="D31">
        <v>2010</v>
      </c>
      <c r="E31" t="s">
        <v>1128</v>
      </c>
      <c r="F31" s="8">
        <v>42132</v>
      </c>
      <c r="G31" s="1">
        <v>0.625</v>
      </c>
      <c r="H31">
        <v>98841</v>
      </c>
      <c r="I31" s="8">
        <v>42132</v>
      </c>
      <c r="J31" s="1">
        <v>0.66666666666666663</v>
      </c>
      <c r="K31">
        <v>98841</v>
      </c>
      <c r="L31">
        <v>1</v>
      </c>
      <c r="M31" t="s">
        <v>986</v>
      </c>
      <c r="O31" t="s">
        <v>15</v>
      </c>
      <c r="P31" t="s">
        <v>987</v>
      </c>
      <c r="Q31">
        <v>20138298214</v>
      </c>
      <c r="R31" t="s">
        <v>988</v>
      </c>
      <c r="S31" t="s">
        <v>5</v>
      </c>
      <c r="U31">
        <v>3300</v>
      </c>
      <c r="V31" t="s">
        <v>6</v>
      </c>
      <c r="W31" t="s">
        <v>7</v>
      </c>
      <c r="X31">
        <v>3764</v>
      </c>
      <c r="Y31">
        <v>456757</v>
      </c>
      <c r="AA31">
        <v>9</v>
      </c>
      <c r="AB31">
        <v>42727</v>
      </c>
      <c r="AC31">
        <v>21364</v>
      </c>
      <c r="AD31">
        <v>0</v>
      </c>
      <c r="AE31">
        <v>50</v>
      </c>
      <c r="AF31">
        <v>1033</v>
      </c>
      <c r="AG31">
        <v>0</v>
      </c>
      <c r="AH31" t="s">
        <v>1213</v>
      </c>
      <c r="AI31" t="s">
        <v>10</v>
      </c>
    </row>
    <row r="32" spans="1:35" x14ac:dyDescent="0.25">
      <c r="A32">
        <v>21389</v>
      </c>
      <c r="B32" t="s">
        <v>1494</v>
      </c>
      <c r="C32" t="s">
        <v>1147</v>
      </c>
      <c r="D32">
        <v>2010</v>
      </c>
      <c r="E32" t="s">
        <v>1128</v>
      </c>
      <c r="F32" s="8">
        <v>42122</v>
      </c>
      <c r="G32" s="1">
        <v>0.33333333333333331</v>
      </c>
      <c r="H32">
        <v>84585</v>
      </c>
      <c r="I32" s="8">
        <v>42122</v>
      </c>
      <c r="J32" s="1">
        <v>0.5</v>
      </c>
      <c r="K32">
        <v>84585</v>
      </c>
      <c r="L32">
        <v>1</v>
      </c>
      <c r="M32" t="s">
        <v>241</v>
      </c>
      <c r="O32" t="s">
        <v>15</v>
      </c>
      <c r="P32" t="s">
        <v>242</v>
      </c>
      <c r="Q32">
        <v>30653854346</v>
      </c>
      <c r="R32" t="s">
        <v>243</v>
      </c>
      <c r="S32" t="s">
        <v>5</v>
      </c>
      <c r="U32">
        <v>3300</v>
      </c>
      <c r="V32" t="s">
        <v>6</v>
      </c>
      <c r="W32" t="s">
        <v>7</v>
      </c>
      <c r="X32">
        <v>376</v>
      </c>
      <c r="Y32">
        <v>4457800</v>
      </c>
      <c r="AA32">
        <v>9</v>
      </c>
      <c r="AB32">
        <v>42727</v>
      </c>
      <c r="AC32">
        <v>81181</v>
      </c>
      <c r="AD32">
        <v>0</v>
      </c>
      <c r="AE32">
        <v>190</v>
      </c>
      <c r="AF32">
        <v>1338279</v>
      </c>
      <c r="AG32">
        <v>0</v>
      </c>
      <c r="AH32" t="s">
        <v>1213</v>
      </c>
      <c r="AI32" t="s">
        <v>10</v>
      </c>
    </row>
    <row r="33" spans="1:35" x14ac:dyDescent="0.25">
      <c r="A33">
        <v>21236</v>
      </c>
      <c r="B33" t="s">
        <v>1494</v>
      </c>
      <c r="C33" t="s">
        <v>1147</v>
      </c>
      <c r="D33">
        <v>2010</v>
      </c>
      <c r="E33" t="s">
        <v>1128</v>
      </c>
      <c r="F33" s="8">
        <v>42103</v>
      </c>
      <c r="G33" s="1">
        <v>0.33333333333333331</v>
      </c>
      <c r="H33">
        <v>84585</v>
      </c>
      <c r="I33" s="8">
        <v>42103</v>
      </c>
      <c r="J33" s="1">
        <v>0.75</v>
      </c>
      <c r="K33">
        <v>84585</v>
      </c>
      <c r="L33">
        <v>1</v>
      </c>
      <c r="M33" t="s">
        <v>246</v>
      </c>
      <c r="O33" t="s">
        <v>15</v>
      </c>
      <c r="P33" t="s">
        <v>242</v>
      </c>
      <c r="Q33">
        <v>30653854346</v>
      </c>
      <c r="R33" t="s">
        <v>243</v>
      </c>
      <c r="S33" t="s">
        <v>5</v>
      </c>
      <c r="U33">
        <v>3300</v>
      </c>
      <c r="V33" t="s">
        <v>6</v>
      </c>
      <c r="W33" t="s">
        <v>7</v>
      </c>
      <c r="X33">
        <v>376</v>
      </c>
      <c r="Y33">
        <v>4457800</v>
      </c>
      <c r="AA33">
        <v>9</v>
      </c>
      <c r="AB33">
        <v>42727</v>
      </c>
      <c r="AC33">
        <v>252089</v>
      </c>
      <c r="AD33">
        <v>0</v>
      </c>
      <c r="AE33">
        <v>590</v>
      </c>
      <c r="AF33">
        <v>2266939</v>
      </c>
      <c r="AG33">
        <v>0</v>
      </c>
      <c r="AH33" t="s">
        <v>1213</v>
      </c>
      <c r="AI33" t="s">
        <v>10</v>
      </c>
    </row>
    <row r="34" spans="1:35" x14ac:dyDescent="0.25">
      <c r="A34">
        <v>21069</v>
      </c>
      <c r="B34" t="s">
        <v>1578</v>
      </c>
      <c r="C34" t="s">
        <v>1134</v>
      </c>
      <c r="D34">
        <v>2010</v>
      </c>
      <c r="E34" t="s">
        <v>1128</v>
      </c>
      <c r="F34" s="8">
        <v>42073</v>
      </c>
      <c r="G34" s="1">
        <v>0.33333333333333331</v>
      </c>
      <c r="H34">
        <v>42578</v>
      </c>
      <c r="I34" s="8">
        <v>42073</v>
      </c>
      <c r="J34" s="1">
        <v>0.52083333333333337</v>
      </c>
      <c r="K34">
        <v>42578</v>
      </c>
      <c r="L34">
        <v>1</v>
      </c>
      <c r="M34" t="s">
        <v>1579</v>
      </c>
      <c r="O34" t="s">
        <v>2</v>
      </c>
      <c r="P34" t="s">
        <v>147</v>
      </c>
      <c r="Q34">
        <v>16829162</v>
      </c>
      <c r="R34" t="s">
        <v>148</v>
      </c>
      <c r="S34" t="s">
        <v>5</v>
      </c>
      <c r="U34">
        <v>3300</v>
      </c>
      <c r="V34" t="s">
        <v>6</v>
      </c>
      <c r="W34" t="s">
        <v>7</v>
      </c>
      <c r="X34">
        <v>376</v>
      </c>
      <c r="Y34">
        <v>154646625</v>
      </c>
      <c r="AA34">
        <v>9</v>
      </c>
      <c r="AB34">
        <v>48471</v>
      </c>
      <c r="AC34">
        <v>227814</v>
      </c>
      <c r="AD34">
        <v>0</v>
      </c>
      <c r="AE34">
        <v>470</v>
      </c>
      <c r="AF34">
        <v>1222577</v>
      </c>
      <c r="AG34">
        <v>0</v>
      </c>
      <c r="AH34" t="s">
        <v>1213</v>
      </c>
      <c r="AI34" t="s">
        <v>10</v>
      </c>
    </row>
    <row r="35" spans="1:35" x14ac:dyDescent="0.25">
      <c r="A35">
        <v>21793</v>
      </c>
      <c r="B35" t="s">
        <v>1542</v>
      </c>
      <c r="C35" t="s">
        <v>1151</v>
      </c>
      <c r="D35">
        <v>2014</v>
      </c>
      <c r="E35" t="s">
        <v>1128</v>
      </c>
      <c r="F35" s="8">
        <v>42181</v>
      </c>
      <c r="G35" s="1">
        <v>0.34375</v>
      </c>
      <c r="H35">
        <v>25341</v>
      </c>
      <c r="I35" s="8">
        <v>42181</v>
      </c>
      <c r="J35" s="1">
        <v>0.54166666666666663</v>
      </c>
      <c r="K35">
        <v>25341</v>
      </c>
      <c r="L35">
        <v>1</v>
      </c>
      <c r="M35" t="s">
        <v>21</v>
      </c>
      <c r="O35" t="s">
        <v>2</v>
      </c>
      <c r="P35" t="s">
        <v>693</v>
      </c>
      <c r="Q35">
        <v>13633687</v>
      </c>
      <c r="R35" t="s">
        <v>1543</v>
      </c>
      <c r="S35" t="s">
        <v>5</v>
      </c>
      <c r="U35">
        <v>3300</v>
      </c>
      <c r="V35" t="s">
        <v>6</v>
      </c>
      <c r="W35" t="s">
        <v>7</v>
      </c>
      <c r="X35">
        <v>376</v>
      </c>
      <c r="Y35">
        <v>4427014</v>
      </c>
      <c r="Z35" t="s">
        <v>1544</v>
      </c>
      <c r="AA35">
        <v>9</v>
      </c>
      <c r="AB35">
        <v>48471</v>
      </c>
      <c r="AC35">
        <v>140566</v>
      </c>
      <c r="AD35">
        <v>0</v>
      </c>
      <c r="AE35">
        <v>290</v>
      </c>
      <c r="AF35">
        <v>663374</v>
      </c>
      <c r="AG35">
        <v>0</v>
      </c>
      <c r="AH35" t="s">
        <v>1213</v>
      </c>
      <c r="AI35" t="s">
        <v>10</v>
      </c>
    </row>
    <row r="36" spans="1:35" x14ac:dyDescent="0.25">
      <c r="A36">
        <v>21104</v>
      </c>
      <c r="B36" t="s">
        <v>1541</v>
      </c>
      <c r="C36" t="s">
        <v>1149</v>
      </c>
      <c r="D36">
        <v>2014</v>
      </c>
      <c r="E36" t="s">
        <v>1128</v>
      </c>
      <c r="F36" s="8">
        <v>42076</v>
      </c>
      <c r="G36" s="1">
        <v>0.39444444444444443</v>
      </c>
      <c r="H36">
        <v>60360</v>
      </c>
      <c r="I36" s="8">
        <v>42076</v>
      </c>
      <c r="J36" s="1">
        <v>0.39444444444444443</v>
      </c>
      <c r="K36">
        <v>60360</v>
      </c>
      <c r="L36">
        <v>1</v>
      </c>
      <c r="M36" t="s">
        <v>21</v>
      </c>
      <c r="O36" t="s">
        <v>15</v>
      </c>
      <c r="P36" t="s">
        <v>436</v>
      </c>
      <c r="Q36">
        <v>20306196309</v>
      </c>
      <c r="R36" t="s">
        <v>437</v>
      </c>
      <c r="S36" t="s">
        <v>5</v>
      </c>
      <c r="U36">
        <v>3300</v>
      </c>
      <c r="V36" t="s">
        <v>6</v>
      </c>
      <c r="W36" t="s">
        <v>7</v>
      </c>
      <c r="X36">
        <v>376</v>
      </c>
      <c r="Y36">
        <v>154740000</v>
      </c>
      <c r="AA36">
        <v>9</v>
      </c>
      <c r="AB36">
        <v>48471</v>
      </c>
      <c r="AC36">
        <v>58165</v>
      </c>
      <c r="AD36">
        <v>0</v>
      </c>
      <c r="AE36">
        <v>120</v>
      </c>
      <c r="AF36">
        <v>245527</v>
      </c>
      <c r="AG36">
        <v>0</v>
      </c>
      <c r="AH36" t="s">
        <v>1213</v>
      </c>
      <c r="AI36" t="s">
        <v>10</v>
      </c>
    </row>
    <row r="37" spans="1:35" x14ac:dyDescent="0.25">
      <c r="A37">
        <v>21600</v>
      </c>
      <c r="B37" t="s">
        <v>1224</v>
      </c>
      <c r="C37" t="s">
        <v>1132</v>
      </c>
      <c r="D37">
        <v>2014</v>
      </c>
      <c r="E37" t="s">
        <v>1128</v>
      </c>
      <c r="F37" s="8">
        <v>42156</v>
      </c>
      <c r="G37" s="1">
        <v>0.45763888888888887</v>
      </c>
      <c r="H37">
        <v>173366</v>
      </c>
      <c r="I37" s="8">
        <v>42156</v>
      </c>
      <c r="J37" s="1">
        <v>0.70833333333333337</v>
      </c>
      <c r="K37">
        <v>173366</v>
      </c>
      <c r="L37">
        <v>1</v>
      </c>
      <c r="M37" t="s">
        <v>14</v>
      </c>
      <c r="O37" t="s">
        <v>15</v>
      </c>
      <c r="P37" t="s">
        <v>16</v>
      </c>
      <c r="Q37">
        <v>20111877794</v>
      </c>
      <c r="R37" t="s">
        <v>17</v>
      </c>
      <c r="S37" t="s">
        <v>5</v>
      </c>
      <c r="U37">
        <v>3300</v>
      </c>
      <c r="V37" t="s">
        <v>6</v>
      </c>
      <c r="W37" t="s">
        <v>7</v>
      </c>
      <c r="X37">
        <v>376</v>
      </c>
      <c r="Y37">
        <v>459709815</v>
      </c>
      <c r="AA37">
        <v>9</v>
      </c>
      <c r="AB37">
        <v>42727</v>
      </c>
      <c r="AC37">
        <v>115363</v>
      </c>
      <c r="AD37">
        <v>0</v>
      </c>
      <c r="AE37">
        <v>270</v>
      </c>
      <c r="AF37">
        <v>1023973</v>
      </c>
      <c r="AG37">
        <v>0</v>
      </c>
      <c r="AH37" t="s">
        <v>1213</v>
      </c>
      <c r="AI37" t="s">
        <v>10</v>
      </c>
    </row>
    <row r="38" spans="1:35" x14ac:dyDescent="0.25">
      <c r="A38">
        <v>21011</v>
      </c>
      <c r="B38" t="s">
        <v>1607</v>
      </c>
      <c r="C38" t="s">
        <v>1162</v>
      </c>
      <c r="D38">
        <v>2010</v>
      </c>
      <c r="E38" t="s">
        <v>1128</v>
      </c>
      <c r="F38" s="8">
        <v>42069</v>
      </c>
      <c r="G38" s="1">
        <v>0.34027777777777773</v>
      </c>
      <c r="H38">
        <v>63042</v>
      </c>
      <c r="I38" s="8">
        <v>42066</v>
      </c>
      <c r="J38" s="1">
        <v>0.45833333333333331</v>
      </c>
      <c r="K38">
        <v>63042</v>
      </c>
      <c r="L38">
        <v>1</v>
      </c>
      <c r="M38" t="s">
        <v>76</v>
      </c>
      <c r="O38" t="s">
        <v>2</v>
      </c>
      <c r="P38" t="s">
        <v>781</v>
      </c>
      <c r="Q38">
        <v>21781639</v>
      </c>
      <c r="R38" t="s">
        <v>782</v>
      </c>
      <c r="S38" t="s">
        <v>5</v>
      </c>
      <c r="U38">
        <v>3300</v>
      </c>
      <c r="V38" t="s">
        <v>6</v>
      </c>
      <c r="W38" t="s">
        <v>7</v>
      </c>
      <c r="X38">
        <v>376</v>
      </c>
      <c r="Y38">
        <v>4429120</v>
      </c>
      <c r="Z38" t="s">
        <v>1608</v>
      </c>
      <c r="AA38">
        <v>9</v>
      </c>
      <c r="AB38">
        <v>42727</v>
      </c>
      <c r="AC38">
        <v>0</v>
      </c>
      <c r="AD38">
        <v>0</v>
      </c>
      <c r="AE38">
        <v>0</v>
      </c>
      <c r="AF38">
        <v>0</v>
      </c>
      <c r="AG38">
        <v>0</v>
      </c>
      <c r="AH38" t="s">
        <v>1213</v>
      </c>
      <c r="AI38" t="s">
        <v>10</v>
      </c>
    </row>
    <row r="39" spans="1:35" x14ac:dyDescent="0.25">
      <c r="A39">
        <v>21431</v>
      </c>
      <c r="B39" t="s">
        <v>1551</v>
      </c>
      <c r="C39" t="s">
        <v>1154</v>
      </c>
      <c r="D39">
        <v>2008</v>
      </c>
      <c r="E39" t="s">
        <v>1128</v>
      </c>
      <c r="F39" s="8">
        <v>42128</v>
      </c>
      <c r="G39" s="1">
        <v>0.60416666666666663</v>
      </c>
      <c r="H39">
        <v>58451</v>
      </c>
      <c r="I39" s="8">
        <v>42128</v>
      </c>
      <c r="J39" s="1">
        <v>0.72916666666666663</v>
      </c>
      <c r="K39">
        <v>58451</v>
      </c>
      <c r="L39">
        <v>1</v>
      </c>
      <c r="M39" t="s">
        <v>459</v>
      </c>
      <c r="O39" t="s">
        <v>2</v>
      </c>
      <c r="P39" t="s">
        <v>460</v>
      </c>
      <c r="Q39">
        <v>31902834</v>
      </c>
      <c r="R39" t="s">
        <v>461</v>
      </c>
      <c r="S39" t="s">
        <v>5</v>
      </c>
      <c r="U39">
        <v>3300</v>
      </c>
      <c r="V39" t="s">
        <v>6</v>
      </c>
      <c r="W39" t="s">
        <v>7</v>
      </c>
      <c r="X39">
        <v>376</v>
      </c>
      <c r="Y39">
        <v>154410057</v>
      </c>
      <c r="Z39" t="s">
        <v>462</v>
      </c>
      <c r="AA39">
        <v>9</v>
      </c>
      <c r="AB39">
        <v>48471</v>
      </c>
      <c r="AC39">
        <v>101789</v>
      </c>
      <c r="AD39">
        <v>0</v>
      </c>
      <c r="AE39">
        <v>210</v>
      </c>
      <c r="AF39">
        <v>174583</v>
      </c>
      <c r="AG39">
        <v>0</v>
      </c>
      <c r="AH39" t="s">
        <v>1213</v>
      </c>
      <c r="AI39" t="s">
        <v>10</v>
      </c>
    </row>
    <row r="40" spans="1:35" x14ac:dyDescent="0.25">
      <c r="A40">
        <v>21851</v>
      </c>
      <c r="B40" t="s">
        <v>1666</v>
      </c>
      <c r="C40" t="s">
        <v>1162</v>
      </c>
      <c r="D40">
        <v>2014</v>
      </c>
      <c r="E40" t="s">
        <v>1128</v>
      </c>
      <c r="F40" s="8">
        <v>42191</v>
      </c>
      <c r="G40" s="1">
        <v>0.36458333333333331</v>
      </c>
      <c r="H40">
        <v>41839</v>
      </c>
      <c r="I40" s="8">
        <v>42191</v>
      </c>
      <c r="J40" s="1">
        <v>0.75</v>
      </c>
      <c r="K40">
        <v>41839</v>
      </c>
      <c r="L40">
        <v>1</v>
      </c>
      <c r="M40" t="s">
        <v>982</v>
      </c>
      <c r="O40" t="s">
        <v>15</v>
      </c>
      <c r="P40" t="s">
        <v>977</v>
      </c>
      <c r="Q40">
        <v>33713586809</v>
      </c>
      <c r="R40" t="s">
        <v>978</v>
      </c>
      <c r="S40" t="s">
        <v>979</v>
      </c>
      <c r="U40">
        <v>3300</v>
      </c>
      <c r="V40" t="s">
        <v>6</v>
      </c>
      <c r="W40" t="s">
        <v>7</v>
      </c>
      <c r="X40">
        <v>376</v>
      </c>
      <c r="Y40">
        <v>4437329</v>
      </c>
      <c r="Z40" t="s">
        <v>1667</v>
      </c>
      <c r="AA40">
        <v>9</v>
      </c>
      <c r="AB40">
        <v>42727</v>
      </c>
      <c r="AC40">
        <v>42727</v>
      </c>
      <c r="AD40">
        <v>0</v>
      </c>
      <c r="AE40">
        <v>100</v>
      </c>
      <c r="AF40">
        <v>0</v>
      </c>
      <c r="AG40">
        <v>0</v>
      </c>
      <c r="AH40" t="s">
        <v>1213</v>
      </c>
      <c r="AI40" t="s">
        <v>10</v>
      </c>
    </row>
    <row r="41" spans="1:35" x14ac:dyDescent="0.25">
      <c r="A41">
        <v>21416</v>
      </c>
      <c r="B41" t="s">
        <v>1596</v>
      </c>
      <c r="C41" t="s">
        <v>1163</v>
      </c>
      <c r="D41">
        <v>2012</v>
      </c>
      <c r="E41" t="s">
        <v>1128</v>
      </c>
      <c r="F41" s="8">
        <v>42124</v>
      </c>
      <c r="G41" s="1">
        <v>0.33333333333333331</v>
      </c>
      <c r="H41">
        <v>62506</v>
      </c>
      <c r="I41" s="8">
        <v>42124</v>
      </c>
      <c r="J41" s="1">
        <v>0.38055555555555554</v>
      </c>
      <c r="K41">
        <v>62506</v>
      </c>
      <c r="L41">
        <v>1</v>
      </c>
      <c r="M41" t="s">
        <v>199</v>
      </c>
      <c r="O41" t="s">
        <v>2</v>
      </c>
      <c r="P41" t="s">
        <v>317</v>
      </c>
      <c r="Q41">
        <v>13197980</v>
      </c>
      <c r="R41" t="s">
        <v>318</v>
      </c>
      <c r="S41" t="s">
        <v>5</v>
      </c>
      <c r="U41">
        <v>3300</v>
      </c>
      <c r="V41" t="s">
        <v>6</v>
      </c>
      <c r="W41" t="s">
        <v>7</v>
      </c>
      <c r="X41">
        <v>376</v>
      </c>
      <c r="Y41">
        <v>154520774</v>
      </c>
      <c r="AA41">
        <v>9</v>
      </c>
      <c r="AB41">
        <v>42727</v>
      </c>
      <c r="AC41">
        <v>72636</v>
      </c>
      <c r="AD41">
        <v>0</v>
      </c>
      <c r="AE41">
        <v>170</v>
      </c>
      <c r="AF41">
        <v>239316</v>
      </c>
      <c r="AG41">
        <v>0</v>
      </c>
      <c r="AH41" t="s">
        <v>1213</v>
      </c>
      <c r="AI41" t="s">
        <v>10</v>
      </c>
    </row>
    <row r="42" spans="1:35" x14ac:dyDescent="0.25">
      <c r="A42">
        <v>21694</v>
      </c>
      <c r="B42" t="s">
        <v>1609</v>
      </c>
      <c r="C42" t="s">
        <v>1164</v>
      </c>
      <c r="D42">
        <v>2015</v>
      </c>
      <c r="E42" t="s">
        <v>1128</v>
      </c>
      <c r="F42" s="8">
        <v>42167</v>
      </c>
      <c r="G42" s="1">
        <v>0.4375</v>
      </c>
      <c r="H42">
        <v>26802</v>
      </c>
      <c r="I42" s="8">
        <v>42167</v>
      </c>
      <c r="J42" s="1">
        <v>0.72916666666666663</v>
      </c>
      <c r="K42">
        <v>26802</v>
      </c>
      <c r="L42">
        <v>1</v>
      </c>
      <c r="M42" t="s">
        <v>3168</v>
      </c>
      <c r="N42" t="s">
        <v>3169</v>
      </c>
      <c r="O42" t="s">
        <v>2</v>
      </c>
      <c r="P42" t="s">
        <v>59</v>
      </c>
      <c r="Q42">
        <v>17675855</v>
      </c>
      <c r="R42" t="s">
        <v>60</v>
      </c>
      <c r="S42" t="s">
        <v>5</v>
      </c>
      <c r="U42">
        <v>3300</v>
      </c>
      <c r="V42" t="s">
        <v>6</v>
      </c>
      <c r="W42" t="s">
        <v>7</v>
      </c>
      <c r="X42">
        <v>376</v>
      </c>
      <c r="Y42">
        <v>154517721</v>
      </c>
      <c r="AA42">
        <v>9</v>
      </c>
      <c r="AB42">
        <v>42727</v>
      </c>
      <c r="AC42">
        <v>140999</v>
      </c>
      <c r="AD42">
        <v>0</v>
      </c>
      <c r="AE42">
        <v>330</v>
      </c>
      <c r="AF42">
        <v>283427</v>
      </c>
      <c r="AG42">
        <v>0</v>
      </c>
      <c r="AH42" t="s">
        <v>1213</v>
      </c>
      <c r="AI42" t="s">
        <v>10</v>
      </c>
    </row>
    <row r="43" spans="1:35" x14ac:dyDescent="0.25">
      <c r="A43">
        <v>21360</v>
      </c>
      <c r="B43" t="s">
        <v>1592</v>
      </c>
      <c r="C43" t="s">
        <v>1162</v>
      </c>
      <c r="D43">
        <v>2011</v>
      </c>
      <c r="E43" t="s">
        <v>1128</v>
      </c>
      <c r="F43" s="8">
        <v>42117</v>
      </c>
      <c r="G43" s="1">
        <v>0.61319444444444449</v>
      </c>
      <c r="H43">
        <v>55539</v>
      </c>
      <c r="I43" s="8">
        <v>42117</v>
      </c>
      <c r="J43" s="1">
        <v>0.69652777777777775</v>
      </c>
      <c r="K43">
        <v>55539</v>
      </c>
      <c r="L43">
        <v>1</v>
      </c>
      <c r="M43" t="s">
        <v>219</v>
      </c>
      <c r="O43" t="s">
        <v>2</v>
      </c>
      <c r="P43" t="s">
        <v>216</v>
      </c>
      <c r="Q43">
        <v>24573612</v>
      </c>
      <c r="R43" t="s">
        <v>217</v>
      </c>
      <c r="S43" t="s">
        <v>5</v>
      </c>
      <c r="U43">
        <v>3300</v>
      </c>
      <c r="V43" t="s">
        <v>6</v>
      </c>
      <c r="W43" t="s">
        <v>7</v>
      </c>
      <c r="X43">
        <v>376</v>
      </c>
      <c r="Y43">
        <v>154644167</v>
      </c>
      <c r="AA43">
        <v>9</v>
      </c>
      <c r="AB43">
        <v>42727</v>
      </c>
      <c r="AC43">
        <v>29909</v>
      </c>
      <c r="AD43">
        <v>0</v>
      </c>
      <c r="AE43">
        <v>70</v>
      </c>
      <c r="AF43">
        <v>18391</v>
      </c>
      <c r="AG43">
        <v>0</v>
      </c>
      <c r="AH43" t="s">
        <v>1213</v>
      </c>
      <c r="AI43" t="s">
        <v>10</v>
      </c>
    </row>
    <row r="44" spans="1:35" x14ac:dyDescent="0.25">
      <c r="A44">
        <v>21550</v>
      </c>
      <c r="B44" t="s">
        <v>1655</v>
      </c>
      <c r="C44" t="s">
        <v>1162</v>
      </c>
      <c r="D44">
        <v>2011</v>
      </c>
      <c r="E44" t="s">
        <v>1128</v>
      </c>
      <c r="F44" s="8">
        <v>42150</v>
      </c>
      <c r="G44" s="1">
        <v>0.35416666666666669</v>
      </c>
      <c r="H44">
        <v>35284</v>
      </c>
      <c r="I44" s="8">
        <v>42150</v>
      </c>
      <c r="J44" s="1">
        <v>0.54166666666666663</v>
      </c>
      <c r="K44">
        <v>35284</v>
      </c>
      <c r="L44">
        <v>1</v>
      </c>
      <c r="M44" t="s">
        <v>3188</v>
      </c>
      <c r="N44" t="s">
        <v>3189</v>
      </c>
      <c r="O44" t="s">
        <v>2</v>
      </c>
      <c r="P44" t="s">
        <v>407</v>
      </c>
      <c r="Q44">
        <v>28110433</v>
      </c>
      <c r="R44" t="s">
        <v>408</v>
      </c>
      <c r="S44" t="s">
        <v>252</v>
      </c>
      <c r="U44">
        <v>3300</v>
      </c>
      <c r="V44" t="s">
        <v>6</v>
      </c>
      <c r="W44" t="s">
        <v>7</v>
      </c>
      <c r="X44">
        <v>376</v>
      </c>
      <c r="Y44">
        <v>154151919</v>
      </c>
      <c r="Z44" t="s">
        <v>409</v>
      </c>
      <c r="AA44">
        <v>9</v>
      </c>
      <c r="AB44">
        <v>42727</v>
      </c>
      <c r="AC44">
        <v>64091</v>
      </c>
      <c r="AD44">
        <v>0</v>
      </c>
      <c r="AE44">
        <v>150</v>
      </c>
      <c r="AF44">
        <v>241885</v>
      </c>
      <c r="AG44">
        <v>0</v>
      </c>
      <c r="AH44" t="s">
        <v>1213</v>
      </c>
      <c r="AI44" t="s">
        <v>10</v>
      </c>
    </row>
    <row r="45" spans="1:35" x14ac:dyDescent="0.25">
      <c r="A45">
        <v>21962</v>
      </c>
      <c r="B45" t="s">
        <v>1601</v>
      </c>
      <c r="C45" t="s">
        <v>1164</v>
      </c>
      <c r="D45">
        <v>2014</v>
      </c>
      <c r="E45" t="s">
        <v>1128</v>
      </c>
      <c r="F45" s="8">
        <v>42208</v>
      </c>
      <c r="G45" s="1">
        <v>0.58333333333333337</v>
      </c>
      <c r="H45">
        <v>16244</v>
      </c>
      <c r="I45" s="8">
        <v>42208</v>
      </c>
      <c r="J45" s="1">
        <v>0.64583333333333337</v>
      </c>
      <c r="K45">
        <v>16244</v>
      </c>
      <c r="L45">
        <v>1</v>
      </c>
      <c r="M45" t="s">
        <v>1117</v>
      </c>
      <c r="O45" t="s">
        <v>2</v>
      </c>
      <c r="P45" t="s">
        <v>1114</v>
      </c>
      <c r="Q45">
        <v>12440327</v>
      </c>
      <c r="R45" t="s">
        <v>1115</v>
      </c>
      <c r="S45" t="s">
        <v>5</v>
      </c>
      <c r="U45">
        <v>3300</v>
      </c>
      <c r="V45" t="s">
        <v>6</v>
      </c>
      <c r="W45" t="s">
        <v>7</v>
      </c>
      <c r="X45" t="s">
        <v>593</v>
      </c>
      <c r="Y45">
        <v>54586519</v>
      </c>
      <c r="AA45">
        <v>9</v>
      </c>
      <c r="AB45">
        <v>48471</v>
      </c>
      <c r="AC45">
        <v>58165</v>
      </c>
      <c r="AD45">
        <v>0</v>
      </c>
      <c r="AE45">
        <v>120</v>
      </c>
      <c r="AF45">
        <v>0</v>
      </c>
      <c r="AG45">
        <v>0</v>
      </c>
      <c r="AH45" t="s">
        <v>1213</v>
      </c>
      <c r="AI45" t="s">
        <v>10</v>
      </c>
    </row>
    <row r="46" spans="1:35" x14ac:dyDescent="0.25">
      <c r="A46">
        <v>21380</v>
      </c>
      <c r="B46" t="s">
        <v>1528</v>
      </c>
      <c r="C46" t="s">
        <v>1147</v>
      </c>
      <c r="D46">
        <v>2014</v>
      </c>
      <c r="E46" t="s">
        <v>1128</v>
      </c>
      <c r="F46" s="8">
        <v>42121</v>
      </c>
      <c r="G46" s="1">
        <v>0.33333333333333331</v>
      </c>
      <c r="H46">
        <v>82774</v>
      </c>
      <c r="I46" s="8">
        <v>42121</v>
      </c>
      <c r="J46" s="1">
        <v>0.66666666666666663</v>
      </c>
      <c r="K46">
        <v>82774</v>
      </c>
      <c r="L46">
        <v>1</v>
      </c>
      <c r="M46" t="s">
        <v>21</v>
      </c>
      <c r="O46" t="s">
        <v>15</v>
      </c>
      <c r="P46" t="s">
        <v>16</v>
      </c>
      <c r="Q46">
        <v>20111877794</v>
      </c>
      <c r="R46" t="s">
        <v>17</v>
      </c>
      <c r="S46" t="s">
        <v>5</v>
      </c>
      <c r="U46">
        <v>3300</v>
      </c>
      <c r="V46" t="s">
        <v>6</v>
      </c>
      <c r="W46" t="s">
        <v>7</v>
      </c>
      <c r="X46">
        <v>376</v>
      </c>
      <c r="Y46">
        <v>459709815</v>
      </c>
      <c r="AA46">
        <v>9</v>
      </c>
      <c r="AB46">
        <v>48471</v>
      </c>
      <c r="AC46">
        <v>101789</v>
      </c>
      <c r="AD46">
        <v>0</v>
      </c>
      <c r="AE46">
        <v>210</v>
      </c>
      <c r="AF46">
        <v>707648</v>
      </c>
      <c r="AG46">
        <v>0</v>
      </c>
      <c r="AH46" t="s">
        <v>1213</v>
      </c>
      <c r="AI46" t="s">
        <v>10</v>
      </c>
    </row>
    <row r="47" spans="1:35" x14ac:dyDescent="0.25">
      <c r="A47">
        <v>21077</v>
      </c>
      <c r="B47" t="s">
        <v>1592</v>
      </c>
      <c r="C47" t="s">
        <v>1162</v>
      </c>
      <c r="D47">
        <v>2011</v>
      </c>
      <c r="E47" t="s">
        <v>1128</v>
      </c>
      <c r="F47" s="8">
        <v>42073</v>
      </c>
      <c r="G47" s="1">
        <v>0.64652777777777781</v>
      </c>
      <c r="H47">
        <v>55539</v>
      </c>
      <c r="I47" s="8">
        <v>42073</v>
      </c>
      <c r="J47" s="1">
        <v>0.64652777777777781</v>
      </c>
      <c r="K47">
        <v>55539</v>
      </c>
      <c r="L47">
        <v>1</v>
      </c>
      <c r="M47" t="s">
        <v>215</v>
      </c>
      <c r="O47" t="s">
        <v>2</v>
      </c>
      <c r="P47" t="s">
        <v>216</v>
      </c>
      <c r="Q47">
        <v>24573612</v>
      </c>
      <c r="R47" t="s">
        <v>217</v>
      </c>
      <c r="S47" t="s">
        <v>5</v>
      </c>
      <c r="U47">
        <v>3300</v>
      </c>
      <c r="V47" t="s">
        <v>6</v>
      </c>
      <c r="W47" t="s">
        <v>7</v>
      </c>
      <c r="X47">
        <v>376</v>
      </c>
      <c r="Y47">
        <v>154644167</v>
      </c>
      <c r="AA47">
        <v>9</v>
      </c>
      <c r="AB47">
        <v>48471</v>
      </c>
      <c r="AC47">
        <v>179343</v>
      </c>
      <c r="AD47">
        <v>117001</v>
      </c>
      <c r="AE47">
        <v>370</v>
      </c>
      <c r="AF47">
        <v>0</v>
      </c>
      <c r="AG47">
        <v>0</v>
      </c>
      <c r="AH47" t="s">
        <v>1213</v>
      </c>
      <c r="AI47" t="s">
        <v>10</v>
      </c>
    </row>
    <row r="48" spans="1:35" x14ac:dyDescent="0.25">
      <c r="A48">
        <v>21046</v>
      </c>
      <c r="B48" t="s">
        <v>1528</v>
      </c>
      <c r="C48" t="s">
        <v>1147</v>
      </c>
      <c r="D48">
        <v>2014</v>
      </c>
      <c r="E48" t="s">
        <v>1128</v>
      </c>
      <c r="F48" s="8">
        <v>42069</v>
      </c>
      <c r="G48" s="1">
        <v>0.33333333333333331</v>
      </c>
      <c r="H48">
        <v>82774</v>
      </c>
      <c r="I48" s="8">
        <v>42069</v>
      </c>
      <c r="J48" s="1">
        <v>0.4694444444444445</v>
      </c>
      <c r="K48">
        <v>82774</v>
      </c>
      <c r="L48">
        <v>1</v>
      </c>
      <c r="M48" t="s">
        <v>565</v>
      </c>
      <c r="O48" t="s">
        <v>15</v>
      </c>
      <c r="P48" t="s">
        <v>16</v>
      </c>
      <c r="Q48">
        <v>20111877794</v>
      </c>
      <c r="R48" t="s">
        <v>17</v>
      </c>
      <c r="S48" t="s">
        <v>5</v>
      </c>
      <c r="U48">
        <v>3300</v>
      </c>
      <c r="V48" t="s">
        <v>6</v>
      </c>
      <c r="W48" t="s">
        <v>7</v>
      </c>
      <c r="X48">
        <v>376</v>
      </c>
      <c r="Y48">
        <v>459709815</v>
      </c>
      <c r="AA48">
        <v>9</v>
      </c>
      <c r="AB48">
        <v>48471</v>
      </c>
      <c r="AC48">
        <v>218120</v>
      </c>
      <c r="AD48">
        <v>983841</v>
      </c>
      <c r="AE48">
        <v>450</v>
      </c>
      <c r="AF48">
        <v>10938019</v>
      </c>
      <c r="AG48">
        <v>0</v>
      </c>
      <c r="AH48" t="s">
        <v>1213</v>
      </c>
      <c r="AI48" t="s">
        <v>10</v>
      </c>
    </row>
    <row r="49" spans="1:35" x14ac:dyDescent="0.25">
      <c r="A49">
        <v>21844</v>
      </c>
      <c r="B49" t="s">
        <v>1528</v>
      </c>
      <c r="C49" t="s">
        <v>1147</v>
      </c>
      <c r="D49">
        <v>2014</v>
      </c>
      <c r="E49" t="s">
        <v>1128</v>
      </c>
      <c r="F49" s="8">
        <v>42188</v>
      </c>
      <c r="G49" s="1">
        <v>0.34375</v>
      </c>
      <c r="H49">
        <v>82774</v>
      </c>
      <c r="I49" s="8">
        <v>42188</v>
      </c>
      <c r="J49" s="1">
        <v>0.6875</v>
      </c>
      <c r="K49">
        <v>82774</v>
      </c>
      <c r="L49">
        <v>1</v>
      </c>
      <c r="M49" t="s">
        <v>570</v>
      </c>
      <c r="O49" t="s">
        <v>15</v>
      </c>
      <c r="P49" t="s">
        <v>16</v>
      </c>
      <c r="Q49">
        <v>20111877794</v>
      </c>
      <c r="R49" t="s">
        <v>17</v>
      </c>
      <c r="S49" t="s">
        <v>5</v>
      </c>
      <c r="U49">
        <v>3300</v>
      </c>
      <c r="V49" t="s">
        <v>6</v>
      </c>
      <c r="W49" t="s">
        <v>7</v>
      </c>
      <c r="X49">
        <v>376</v>
      </c>
      <c r="Y49">
        <v>459709815</v>
      </c>
      <c r="AA49">
        <v>9</v>
      </c>
      <c r="AB49">
        <v>42727</v>
      </c>
      <c r="AC49">
        <v>166635</v>
      </c>
      <c r="AD49">
        <v>0</v>
      </c>
      <c r="AE49">
        <v>390</v>
      </c>
      <c r="AF49">
        <v>479499</v>
      </c>
      <c r="AG49">
        <v>0</v>
      </c>
      <c r="AH49" t="s">
        <v>1213</v>
      </c>
      <c r="AI49" t="s">
        <v>10</v>
      </c>
    </row>
    <row r="50" spans="1:35" x14ac:dyDescent="0.25">
      <c r="A50">
        <v>21096</v>
      </c>
      <c r="B50" t="s">
        <v>1478</v>
      </c>
      <c r="C50" t="s">
        <v>1145</v>
      </c>
      <c r="D50">
        <v>2011</v>
      </c>
      <c r="E50" t="s">
        <v>1128</v>
      </c>
      <c r="F50" s="8">
        <v>42076</v>
      </c>
      <c r="G50" s="1">
        <v>0.375</v>
      </c>
      <c r="H50">
        <v>66212</v>
      </c>
      <c r="I50" s="8">
        <v>42076</v>
      </c>
      <c r="J50" s="1">
        <v>0.54166666666666663</v>
      </c>
      <c r="K50">
        <v>66212</v>
      </c>
      <c r="L50">
        <v>1</v>
      </c>
      <c r="M50" t="s">
        <v>748</v>
      </c>
      <c r="O50" t="s">
        <v>15</v>
      </c>
      <c r="P50" t="s">
        <v>525</v>
      </c>
      <c r="Q50">
        <v>33672410199</v>
      </c>
      <c r="R50" t="s">
        <v>526</v>
      </c>
      <c r="S50" t="s">
        <v>5</v>
      </c>
      <c r="U50">
        <v>3300</v>
      </c>
      <c r="V50" t="s">
        <v>6</v>
      </c>
      <c r="W50" t="s">
        <v>7</v>
      </c>
      <c r="X50">
        <v>376</v>
      </c>
      <c r="Y50">
        <v>4468100</v>
      </c>
      <c r="Z50" t="s">
        <v>527</v>
      </c>
      <c r="AA50">
        <v>9</v>
      </c>
      <c r="AB50">
        <v>48471</v>
      </c>
      <c r="AC50">
        <v>63012</v>
      </c>
      <c r="AD50">
        <v>0</v>
      </c>
      <c r="AE50">
        <v>130</v>
      </c>
      <c r="AF50">
        <v>459710</v>
      </c>
      <c r="AG50">
        <v>0</v>
      </c>
      <c r="AH50" t="s">
        <v>1213</v>
      </c>
      <c r="AI50" t="s">
        <v>10</v>
      </c>
    </row>
    <row r="51" spans="1:35" x14ac:dyDescent="0.25">
      <c r="A51">
        <v>21572</v>
      </c>
      <c r="B51" t="s">
        <v>1585</v>
      </c>
      <c r="C51" t="s">
        <v>1160</v>
      </c>
      <c r="D51">
        <v>2014</v>
      </c>
      <c r="E51" t="s">
        <v>1128</v>
      </c>
      <c r="F51" s="8">
        <v>42152</v>
      </c>
      <c r="G51" s="1">
        <v>0.33333333333333331</v>
      </c>
      <c r="H51">
        <v>10178</v>
      </c>
      <c r="I51" s="8">
        <v>42152</v>
      </c>
      <c r="J51" s="1">
        <v>0.45833333333333331</v>
      </c>
      <c r="K51">
        <v>10178</v>
      </c>
      <c r="L51">
        <v>1</v>
      </c>
      <c r="M51" t="s">
        <v>940</v>
      </c>
      <c r="O51" t="s">
        <v>15</v>
      </c>
      <c r="P51" t="s">
        <v>1021</v>
      </c>
      <c r="Q51">
        <v>30672366557</v>
      </c>
      <c r="R51" t="s">
        <v>1022</v>
      </c>
      <c r="S51" t="s">
        <v>5</v>
      </c>
      <c r="U51">
        <v>3300</v>
      </c>
      <c r="V51" t="s">
        <v>6</v>
      </c>
      <c r="W51" t="s">
        <v>7</v>
      </c>
      <c r="X51">
        <v>376</v>
      </c>
      <c r="Y51">
        <v>442721443</v>
      </c>
      <c r="AA51">
        <v>9</v>
      </c>
      <c r="AB51">
        <v>48471</v>
      </c>
      <c r="AC51">
        <v>111483</v>
      </c>
      <c r="AD51">
        <v>0</v>
      </c>
      <c r="AE51">
        <v>230</v>
      </c>
      <c r="AF51">
        <v>250195</v>
      </c>
      <c r="AG51">
        <v>0</v>
      </c>
      <c r="AH51" t="s">
        <v>1213</v>
      </c>
      <c r="AI51" t="s">
        <v>10</v>
      </c>
    </row>
    <row r="52" spans="1:35" x14ac:dyDescent="0.25">
      <c r="A52">
        <v>21322</v>
      </c>
      <c r="B52" t="s">
        <v>1554</v>
      </c>
      <c r="C52" t="s">
        <v>1155</v>
      </c>
      <c r="D52">
        <v>2011</v>
      </c>
      <c r="E52" t="s">
        <v>1128</v>
      </c>
      <c r="F52" s="8">
        <v>42111</v>
      </c>
      <c r="G52" s="1">
        <v>0.52916666666666667</v>
      </c>
      <c r="H52">
        <v>30913</v>
      </c>
      <c r="I52" s="8">
        <v>42111</v>
      </c>
      <c r="J52" s="1">
        <v>0.52916666666666667</v>
      </c>
      <c r="K52">
        <v>30913</v>
      </c>
      <c r="L52">
        <v>1</v>
      </c>
      <c r="M52" t="s">
        <v>608</v>
      </c>
      <c r="O52" t="s">
        <v>15</v>
      </c>
      <c r="P52" t="s">
        <v>609</v>
      </c>
      <c r="Q52">
        <v>30709021296</v>
      </c>
      <c r="R52" t="s">
        <v>610</v>
      </c>
      <c r="S52" t="s">
        <v>5</v>
      </c>
      <c r="U52">
        <v>3300</v>
      </c>
      <c r="V52" t="s">
        <v>6</v>
      </c>
      <c r="W52" t="s">
        <v>7</v>
      </c>
      <c r="X52">
        <v>376</v>
      </c>
      <c r="Y52">
        <v>154516354</v>
      </c>
      <c r="AA52">
        <v>9</v>
      </c>
      <c r="AB52">
        <v>48471</v>
      </c>
      <c r="AC52">
        <v>96942</v>
      </c>
      <c r="AD52">
        <v>0</v>
      </c>
      <c r="AE52">
        <v>200</v>
      </c>
      <c r="AF52">
        <v>332961</v>
      </c>
      <c r="AG52">
        <v>0</v>
      </c>
      <c r="AH52" t="s">
        <v>1213</v>
      </c>
      <c r="AI52" t="s">
        <v>10</v>
      </c>
    </row>
    <row r="53" spans="1:35" x14ac:dyDescent="0.25">
      <c r="A53">
        <v>22000</v>
      </c>
      <c r="B53" t="s">
        <v>1554</v>
      </c>
      <c r="C53" t="s">
        <v>1155</v>
      </c>
      <c r="D53">
        <v>2011</v>
      </c>
      <c r="E53" t="s">
        <v>1128</v>
      </c>
      <c r="F53" s="8">
        <v>42214</v>
      </c>
      <c r="G53" s="1">
        <v>0.58333333333333337</v>
      </c>
      <c r="H53">
        <v>30913</v>
      </c>
      <c r="I53" s="8">
        <v>42214</v>
      </c>
      <c r="J53" s="1">
        <v>0.70833333333333337</v>
      </c>
      <c r="K53">
        <v>30913</v>
      </c>
      <c r="L53">
        <v>1</v>
      </c>
      <c r="M53" t="s">
        <v>613</v>
      </c>
      <c r="O53" t="s">
        <v>2</v>
      </c>
      <c r="P53" t="s">
        <v>614</v>
      </c>
      <c r="Q53">
        <v>7543155</v>
      </c>
      <c r="R53" t="s">
        <v>615</v>
      </c>
      <c r="S53" t="s">
        <v>5</v>
      </c>
      <c r="U53">
        <v>3300</v>
      </c>
      <c r="V53" t="s">
        <v>6</v>
      </c>
      <c r="W53" t="s">
        <v>7</v>
      </c>
      <c r="X53">
        <v>376</v>
      </c>
      <c r="Y53">
        <v>4438964</v>
      </c>
      <c r="Z53" t="s">
        <v>616</v>
      </c>
      <c r="AA53">
        <v>9</v>
      </c>
      <c r="AB53">
        <v>48471</v>
      </c>
      <c r="AC53">
        <v>96942</v>
      </c>
      <c r="AD53">
        <v>0</v>
      </c>
      <c r="AE53">
        <v>200</v>
      </c>
      <c r="AF53">
        <v>0</v>
      </c>
      <c r="AG53">
        <v>0</v>
      </c>
      <c r="AH53" t="s">
        <v>1213</v>
      </c>
      <c r="AI53" t="s">
        <v>10</v>
      </c>
    </row>
    <row r="54" spans="1:35" x14ac:dyDescent="0.25">
      <c r="A54">
        <v>21610</v>
      </c>
      <c r="B54" t="s">
        <v>1645</v>
      </c>
      <c r="C54" t="s">
        <v>1159</v>
      </c>
      <c r="D54">
        <v>2014</v>
      </c>
      <c r="E54" t="s">
        <v>1128</v>
      </c>
      <c r="F54" s="8">
        <v>42157</v>
      </c>
      <c r="G54" s="1">
        <v>0.38541666666666669</v>
      </c>
      <c r="H54">
        <v>9853</v>
      </c>
      <c r="I54" s="8">
        <v>42157</v>
      </c>
      <c r="J54" s="1">
        <v>0.54166666666666663</v>
      </c>
      <c r="K54">
        <v>9853</v>
      </c>
      <c r="L54">
        <v>1</v>
      </c>
      <c r="M54" t="s">
        <v>199</v>
      </c>
      <c r="O54" t="s">
        <v>15</v>
      </c>
      <c r="P54" t="s">
        <v>453</v>
      </c>
      <c r="Q54">
        <v>20100707501</v>
      </c>
      <c r="R54" t="s">
        <v>454</v>
      </c>
      <c r="S54" t="s">
        <v>5</v>
      </c>
      <c r="U54">
        <v>3300</v>
      </c>
      <c r="V54" t="s">
        <v>6</v>
      </c>
      <c r="W54" t="s">
        <v>7</v>
      </c>
      <c r="X54">
        <v>376</v>
      </c>
      <c r="Y54">
        <v>4436017</v>
      </c>
      <c r="Z54" t="s">
        <v>455</v>
      </c>
      <c r="AA54">
        <v>9</v>
      </c>
      <c r="AB54">
        <v>42727</v>
      </c>
      <c r="AC54">
        <v>64091</v>
      </c>
      <c r="AD54">
        <v>0</v>
      </c>
      <c r="AE54">
        <v>150</v>
      </c>
      <c r="AF54">
        <v>239316</v>
      </c>
      <c r="AG54">
        <v>0</v>
      </c>
      <c r="AH54" t="s">
        <v>1213</v>
      </c>
      <c r="AI54" t="s">
        <v>10</v>
      </c>
    </row>
    <row r="55" spans="1:35" x14ac:dyDescent="0.25">
      <c r="A55">
        <v>21123</v>
      </c>
      <c r="B55" t="s">
        <v>1490</v>
      </c>
      <c r="C55" t="s">
        <v>1145</v>
      </c>
      <c r="D55">
        <v>2014</v>
      </c>
      <c r="E55" t="s">
        <v>1128</v>
      </c>
      <c r="F55" s="8">
        <v>42080</v>
      </c>
      <c r="G55" s="1">
        <v>0.33333333333333331</v>
      </c>
      <c r="H55">
        <v>7811</v>
      </c>
      <c r="I55" s="8">
        <v>42080</v>
      </c>
      <c r="J55" s="1">
        <v>0.70833333333333337</v>
      </c>
      <c r="K55">
        <v>7811</v>
      </c>
      <c r="L55">
        <v>1</v>
      </c>
      <c r="M55" t="s">
        <v>745</v>
      </c>
      <c r="O55" t="s">
        <v>2</v>
      </c>
      <c r="P55" t="s">
        <v>739</v>
      </c>
      <c r="Q55">
        <v>32165498</v>
      </c>
      <c r="R55" t="s">
        <v>1491</v>
      </c>
      <c r="S55" t="s">
        <v>5</v>
      </c>
      <c r="U55">
        <v>3300</v>
      </c>
      <c r="V55" t="s">
        <v>6</v>
      </c>
      <c r="W55" t="s">
        <v>7</v>
      </c>
      <c r="X55">
        <v>376</v>
      </c>
      <c r="Y55">
        <v>154664203</v>
      </c>
      <c r="AA55">
        <v>9</v>
      </c>
      <c r="AB55">
        <v>42727</v>
      </c>
      <c r="AC55">
        <v>119636</v>
      </c>
      <c r="AD55">
        <v>45793</v>
      </c>
      <c r="AE55">
        <v>280</v>
      </c>
      <c r="AF55">
        <v>1808962</v>
      </c>
      <c r="AG55">
        <v>0</v>
      </c>
      <c r="AH55" t="s">
        <v>1213</v>
      </c>
      <c r="AI55" t="s">
        <v>10</v>
      </c>
    </row>
    <row r="56" spans="1:35" x14ac:dyDescent="0.25">
      <c r="A56">
        <v>21002</v>
      </c>
      <c r="B56" t="s">
        <v>1490</v>
      </c>
      <c r="C56" t="s">
        <v>1145</v>
      </c>
      <c r="D56">
        <v>2014</v>
      </c>
      <c r="E56" t="s">
        <v>1128</v>
      </c>
      <c r="F56" s="8">
        <v>42065</v>
      </c>
      <c r="G56" s="1">
        <v>0.34375</v>
      </c>
      <c r="H56">
        <v>7811</v>
      </c>
      <c r="I56" s="8">
        <v>42065</v>
      </c>
      <c r="J56" s="1">
        <v>0.54166666666666663</v>
      </c>
      <c r="K56">
        <v>7811</v>
      </c>
      <c r="L56">
        <v>1</v>
      </c>
      <c r="M56" t="s">
        <v>742</v>
      </c>
      <c r="O56" t="s">
        <v>2</v>
      </c>
      <c r="P56" t="s">
        <v>739</v>
      </c>
      <c r="Q56">
        <v>32165498</v>
      </c>
      <c r="R56" t="s">
        <v>1491</v>
      </c>
      <c r="S56" t="s">
        <v>5</v>
      </c>
      <c r="U56">
        <v>3300</v>
      </c>
      <c r="V56" t="s">
        <v>6</v>
      </c>
      <c r="W56" t="s">
        <v>7</v>
      </c>
      <c r="X56">
        <v>376</v>
      </c>
      <c r="Y56">
        <v>154664203</v>
      </c>
      <c r="AA56">
        <v>9</v>
      </c>
      <c r="AB56">
        <v>42727</v>
      </c>
      <c r="AC56">
        <v>47000</v>
      </c>
      <c r="AD56">
        <v>0</v>
      </c>
      <c r="AE56">
        <v>110</v>
      </c>
      <c r="AF56">
        <v>0</v>
      </c>
      <c r="AG56">
        <v>0</v>
      </c>
      <c r="AH56" t="s">
        <v>1213</v>
      </c>
      <c r="AI56" t="s">
        <v>10</v>
      </c>
    </row>
    <row r="57" spans="1:35" x14ac:dyDescent="0.25">
      <c r="A57">
        <v>21392</v>
      </c>
      <c r="B57" t="s">
        <v>1490</v>
      </c>
      <c r="C57" t="s">
        <v>1145</v>
      </c>
      <c r="D57">
        <v>2014</v>
      </c>
      <c r="E57" t="s">
        <v>1128</v>
      </c>
      <c r="F57" s="8">
        <v>42122</v>
      </c>
      <c r="G57" s="1">
        <v>0.44097222222222227</v>
      </c>
      <c r="H57">
        <v>7811</v>
      </c>
      <c r="I57" s="8">
        <v>42122</v>
      </c>
      <c r="J57" s="1">
        <v>0.69097222222222221</v>
      </c>
      <c r="K57">
        <v>7811</v>
      </c>
      <c r="L57">
        <v>1</v>
      </c>
      <c r="M57" t="s">
        <v>346</v>
      </c>
      <c r="O57" t="s">
        <v>2</v>
      </c>
      <c r="P57" t="s">
        <v>739</v>
      </c>
      <c r="Q57">
        <v>32165498</v>
      </c>
      <c r="R57" t="s">
        <v>1491</v>
      </c>
      <c r="S57" t="s">
        <v>5</v>
      </c>
      <c r="U57">
        <v>3300</v>
      </c>
      <c r="V57" t="s">
        <v>6</v>
      </c>
      <c r="W57" t="s">
        <v>7</v>
      </c>
      <c r="X57">
        <v>376</v>
      </c>
      <c r="Y57">
        <v>154664203</v>
      </c>
      <c r="AA57">
        <v>9</v>
      </c>
      <c r="AB57">
        <v>48471</v>
      </c>
      <c r="AC57">
        <v>135719</v>
      </c>
      <c r="AD57">
        <v>0</v>
      </c>
      <c r="AE57">
        <v>280</v>
      </c>
      <c r="AF57">
        <v>336315</v>
      </c>
      <c r="AG57">
        <v>0</v>
      </c>
      <c r="AH57" t="s">
        <v>1213</v>
      </c>
      <c r="AI57" t="s">
        <v>10</v>
      </c>
    </row>
    <row r="58" spans="1:35" x14ac:dyDescent="0.25">
      <c r="A58">
        <v>21122</v>
      </c>
      <c r="B58" t="s">
        <v>1490</v>
      </c>
      <c r="C58" t="s">
        <v>1145</v>
      </c>
      <c r="D58">
        <v>2014</v>
      </c>
      <c r="E58" t="s">
        <v>1128</v>
      </c>
      <c r="F58" s="8">
        <v>42079</v>
      </c>
      <c r="G58" s="1">
        <v>0.33333333333333331</v>
      </c>
      <c r="H58">
        <v>7811</v>
      </c>
      <c r="I58" s="8">
        <v>42079</v>
      </c>
      <c r="J58" s="1">
        <v>0.70833333333333337</v>
      </c>
      <c r="K58">
        <v>7811</v>
      </c>
      <c r="L58">
        <v>1</v>
      </c>
      <c r="M58" t="s">
        <v>738</v>
      </c>
      <c r="O58" t="s">
        <v>2</v>
      </c>
      <c r="P58" t="s">
        <v>739</v>
      </c>
      <c r="Q58">
        <v>32165498</v>
      </c>
      <c r="R58" t="s">
        <v>1491</v>
      </c>
      <c r="S58" t="s">
        <v>5</v>
      </c>
      <c r="U58">
        <v>3300</v>
      </c>
      <c r="V58" t="s">
        <v>6</v>
      </c>
      <c r="W58" t="s">
        <v>7</v>
      </c>
      <c r="X58">
        <v>376</v>
      </c>
      <c r="Y58">
        <v>154664203</v>
      </c>
      <c r="AA58">
        <v>9</v>
      </c>
      <c r="AB58">
        <v>42727</v>
      </c>
      <c r="AC58">
        <v>119636</v>
      </c>
      <c r="AD58">
        <v>0</v>
      </c>
      <c r="AE58">
        <v>280</v>
      </c>
      <c r="AF58">
        <v>0</v>
      </c>
      <c r="AG58">
        <v>0</v>
      </c>
      <c r="AH58" t="s">
        <v>1213</v>
      </c>
      <c r="AI58" t="s">
        <v>10</v>
      </c>
    </row>
    <row r="59" spans="1:35" x14ac:dyDescent="0.25">
      <c r="A59">
        <v>21451</v>
      </c>
      <c r="B59" t="s">
        <v>1504</v>
      </c>
      <c r="C59" t="s">
        <v>1147</v>
      </c>
      <c r="D59">
        <v>2011</v>
      </c>
      <c r="E59" t="s">
        <v>1128</v>
      </c>
      <c r="F59" s="8">
        <v>42130</v>
      </c>
      <c r="G59" s="1">
        <v>0.58333333333333337</v>
      </c>
      <c r="H59">
        <v>87581</v>
      </c>
      <c r="I59" s="8">
        <v>42130</v>
      </c>
      <c r="J59" s="1">
        <v>0.70833333333333337</v>
      </c>
      <c r="K59">
        <v>87581</v>
      </c>
      <c r="L59">
        <v>1</v>
      </c>
      <c r="M59" t="s">
        <v>733</v>
      </c>
      <c r="O59" t="s">
        <v>2</v>
      </c>
      <c r="P59" t="s">
        <v>734</v>
      </c>
      <c r="Q59">
        <v>93921581</v>
      </c>
      <c r="R59" t="s">
        <v>735</v>
      </c>
      <c r="S59" t="s">
        <v>5</v>
      </c>
      <c r="U59">
        <v>3300</v>
      </c>
      <c r="V59" t="s">
        <v>6</v>
      </c>
      <c r="W59" t="s">
        <v>7</v>
      </c>
      <c r="X59">
        <v>376</v>
      </c>
      <c r="Y59">
        <v>154290120</v>
      </c>
      <c r="AA59">
        <v>9</v>
      </c>
      <c r="AB59">
        <v>48471</v>
      </c>
      <c r="AC59">
        <v>24236</v>
      </c>
      <c r="AD59">
        <v>393719</v>
      </c>
      <c r="AE59">
        <v>50</v>
      </c>
      <c r="AF59">
        <v>1502674</v>
      </c>
      <c r="AG59">
        <v>0</v>
      </c>
      <c r="AH59" t="s">
        <v>1213</v>
      </c>
      <c r="AI59" t="s">
        <v>10</v>
      </c>
    </row>
    <row r="60" spans="1:35" x14ac:dyDescent="0.25">
      <c r="A60">
        <v>21101</v>
      </c>
      <c r="B60" t="s">
        <v>1487</v>
      </c>
      <c r="C60" t="s">
        <v>1145</v>
      </c>
      <c r="D60">
        <v>2014</v>
      </c>
      <c r="E60" t="s">
        <v>1128</v>
      </c>
      <c r="F60" s="8">
        <v>42076</v>
      </c>
      <c r="G60" s="1">
        <v>0.33333333333333331</v>
      </c>
      <c r="H60">
        <v>24628</v>
      </c>
      <c r="I60" s="8">
        <v>42076</v>
      </c>
      <c r="J60" s="1">
        <v>0.54166666666666663</v>
      </c>
      <c r="K60">
        <v>24628</v>
      </c>
      <c r="L60">
        <v>1</v>
      </c>
      <c r="M60" t="s">
        <v>76</v>
      </c>
      <c r="O60" t="s">
        <v>15</v>
      </c>
      <c r="P60" t="s">
        <v>535</v>
      </c>
      <c r="Q60">
        <v>30568711420</v>
      </c>
      <c r="R60" t="s">
        <v>536</v>
      </c>
      <c r="S60" t="s">
        <v>5</v>
      </c>
      <c r="U60">
        <v>3300</v>
      </c>
      <c r="V60" t="s">
        <v>6</v>
      </c>
      <c r="W60" t="s">
        <v>7</v>
      </c>
      <c r="X60">
        <v>376</v>
      </c>
      <c r="Y60">
        <v>154640168</v>
      </c>
      <c r="AA60">
        <v>9</v>
      </c>
      <c r="AB60">
        <v>48471</v>
      </c>
      <c r="AC60">
        <v>67859</v>
      </c>
      <c r="AD60">
        <v>0</v>
      </c>
      <c r="AE60">
        <v>140</v>
      </c>
      <c r="AF60">
        <v>356878</v>
      </c>
      <c r="AG60">
        <v>0</v>
      </c>
      <c r="AH60" t="s">
        <v>1213</v>
      </c>
      <c r="AI60" t="s">
        <v>10</v>
      </c>
    </row>
    <row r="61" spans="1:35" x14ac:dyDescent="0.25">
      <c r="A61">
        <v>21930</v>
      </c>
      <c r="B61" t="s">
        <v>1587</v>
      </c>
      <c r="C61" t="s">
        <v>1161</v>
      </c>
      <c r="D61">
        <v>2015</v>
      </c>
      <c r="E61" t="s">
        <v>1128</v>
      </c>
      <c r="F61" s="8">
        <v>42201</v>
      </c>
      <c r="G61" s="1">
        <v>0.40625</v>
      </c>
      <c r="H61">
        <v>15286</v>
      </c>
      <c r="I61" s="8">
        <v>42201</v>
      </c>
      <c r="J61" s="1">
        <v>0.66666666666666663</v>
      </c>
      <c r="K61">
        <v>15286</v>
      </c>
      <c r="L61">
        <v>1</v>
      </c>
      <c r="M61" t="s">
        <v>76</v>
      </c>
      <c r="O61" t="s">
        <v>15</v>
      </c>
      <c r="P61" t="s">
        <v>1084</v>
      </c>
      <c r="Q61">
        <v>20079724557</v>
      </c>
      <c r="R61" t="s">
        <v>1085</v>
      </c>
      <c r="S61" t="s">
        <v>5</v>
      </c>
      <c r="U61">
        <v>3300</v>
      </c>
      <c r="V61" t="s">
        <v>6</v>
      </c>
      <c r="W61" t="s">
        <v>7</v>
      </c>
      <c r="X61">
        <v>376</v>
      </c>
      <c r="Y61">
        <v>154396196</v>
      </c>
      <c r="Z61" t="s">
        <v>1086</v>
      </c>
      <c r="AA61">
        <v>9</v>
      </c>
      <c r="AB61">
        <v>48471</v>
      </c>
      <c r="AC61">
        <v>111483</v>
      </c>
      <c r="AD61">
        <v>0</v>
      </c>
      <c r="AE61">
        <v>230</v>
      </c>
      <c r="AF61">
        <v>279756</v>
      </c>
      <c r="AG61">
        <v>0</v>
      </c>
      <c r="AH61" t="s">
        <v>1213</v>
      </c>
      <c r="AI61" t="s">
        <v>10</v>
      </c>
    </row>
    <row r="62" spans="1:35" x14ac:dyDescent="0.25">
      <c r="A62">
        <v>21340</v>
      </c>
      <c r="B62" t="s">
        <v>1479</v>
      </c>
      <c r="C62" t="s">
        <v>1145</v>
      </c>
      <c r="D62">
        <v>2011</v>
      </c>
      <c r="E62" t="s">
        <v>1128</v>
      </c>
      <c r="F62" s="8">
        <v>42115</v>
      </c>
      <c r="G62" s="1">
        <v>0.48055555555555557</v>
      </c>
      <c r="H62">
        <v>26073</v>
      </c>
      <c r="I62" s="8">
        <v>42115</v>
      </c>
      <c r="J62" s="1">
        <v>0.75</v>
      </c>
      <c r="K62">
        <v>26073</v>
      </c>
      <c r="L62">
        <v>1</v>
      </c>
      <c r="M62" t="s">
        <v>524</v>
      </c>
      <c r="O62" t="s">
        <v>15</v>
      </c>
      <c r="P62" t="s">
        <v>525</v>
      </c>
      <c r="Q62">
        <v>33672410199</v>
      </c>
      <c r="R62" t="s">
        <v>526</v>
      </c>
      <c r="S62" t="s">
        <v>5</v>
      </c>
      <c r="U62">
        <v>3300</v>
      </c>
      <c r="V62" t="s">
        <v>6</v>
      </c>
      <c r="W62" t="s">
        <v>7</v>
      </c>
      <c r="X62">
        <v>376</v>
      </c>
      <c r="Y62">
        <v>4468100</v>
      </c>
      <c r="Z62" t="s">
        <v>527</v>
      </c>
      <c r="AA62">
        <v>9</v>
      </c>
      <c r="AB62">
        <v>48471</v>
      </c>
      <c r="AC62">
        <v>48471</v>
      </c>
      <c r="AD62">
        <v>0</v>
      </c>
      <c r="AE62">
        <v>100</v>
      </c>
      <c r="AF62">
        <v>454701</v>
      </c>
      <c r="AG62">
        <v>0</v>
      </c>
      <c r="AH62" t="s">
        <v>1213</v>
      </c>
      <c r="AI62" t="s">
        <v>10</v>
      </c>
    </row>
    <row r="63" spans="1:35" x14ac:dyDescent="0.25">
      <c r="A63">
        <v>21204</v>
      </c>
      <c r="B63" t="s">
        <v>1680</v>
      </c>
      <c r="C63" t="s">
        <v>1177</v>
      </c>
      <c r="D63">
        <v>2014</v>
      </c>
      <c r="E63" t="s">
        <v>1128</v>
      </c>
      <c r="F63" s="8">
        <v>42093</v>
      </c>
      <c r="G63" s="1">
        <v>0.76180555555555562</v>
      </c>
      <c r="H63">
        <v>23034</v>
      </c>
      <c r="I63" s="8">
        <v>42093</v>
      </c>
      <c r="J63" s="1">
        <v>0.76180555555555562</v>
      </c>
      <c r="K63">
        <v>23034</v>
      </c>
      <c r="L63">
        <v>1</v>
      </c>
      <c r="M63" t="s">
        <v>648</v>
      </c>
      <c r="O63" t="s">
        <v>2</v>
      </c>
      <c r="P63" t="s">
        <v>645</v>
      </c>
      <c r="Q63">
        <v>20106342599</v>
      </c>
      <c r="R63" t="s">
        <v>646</v>
      </c>
      <c r="S63" t="s">
        <v>5</v>
      </c>
      <c r="U63">
        <v>3300</v>
      </c>
      <c r="V63" t="s">
        <v>6</v>
      </c>
      <c r="W63" t="s">
        <v>7</v>
      </c>
      <c r="X63">
        <v>376</v>
      </c>
      <c r="Y63">
        <v>4437011</v>
      </c>
      <c r="AA63">
        <v>9</v>
      </c>
      <c r="AB63">
        <v>42727</v>
      </c>
      <c r="AC63">
        <v>64091</v>
      </c>
      <c r="AD63">
        <v>0</v>
      </c>
      <c r="AE63">
        <v>150</v>
      </c>
      <c r="AF63">
        <v>37500</v>
      </c>
      <c r="AG63">
        <v>0</v>
      </c>
      <c r="AH63" t="s">
        <v>1213</v>
      </c>
      <c r="AI63" t="s">
        <v>10</v>
      </c>
    </row>
    <row r="64" spans="1:35" x14ac:dyDescent="0.25">
      <c r="A64">
        <v>22014</v>
      </c>
      <c r="B64" t="s">
        <v>1674</v>
      </c>
      <c r="C64" t="s">
        <v>1175</v>
      </c>
      <c r="D64">
        <v>2012</v>
      </c>
      <c r="E64" t="s">
        <v>1128</v>
      </c>
      <c r="F64" s="8">
        <v>42216</v>
      </c>
      <c r="G64" s="1">
        <v>0.47569444444444442</v>
      </c>
      <c r="H64">
        <v>51086</v>
      </c>
      <c r="I64" s="8">
        <v>42216</v>
      </c>
      <c r="J64" s="1">
        <v>0.66666666666666663</v>
      </c>
      <c r="K64">
        <v>51086</v>
      </c>
      <c r="L64">
        <v>1</v>
      </c>
      <c r="M64" t="s">
        <v>346</v>
      </c>
      <c r="O64" t="s">
        <v>15</v>
      </c>
      <c r="P64" t="s">
        <v>1037</v>
      </c>
      <c r="Q64">
        <v>20173640480</v>
      </c>
      <c r="R64" t="s">
        <v>1038</v>
      </c>
      <c r="S64" t="s">
        <v>5</v>
      </c>
      <c r="U64">
        <v>3300</v>
      </c>
      <c r="V64" t="s">
        <v>6</v>
      </c>
      <c r="W64" t="s">
        <v>7</v>
      </c>
      <c r="X64">
        <v>376</v>
      </c>
      <c r="Y64">
        <v>154518282</v>
      </c>
      <c r="Z64" t="s">
        <v>1039</v>
      </c>
      <c r="AA64">
        <v>9</v>
      </c>
      <c r="AB64">
        <v>48471</v>
      </c>
      <c r="AC64">
        <v>111483</v>
      </c>
      <c r="AD64">
        <v>0</v>
      </c>
      <c r="AE64">
        <v>230</v>
      </c>
      <c r="AF64">
        <v>242122</v>
      </c>
      <c r="AG64">
        <v>0</v>
      </c>
      <c r="AH64" t="s">
        <v>1213</v>
      </c>
      <c r="AI64" t="s">
        <v>10</v>
      </c>
    </row>
    <row r="65" spans="1:35" x14ac:dyDescent="0.25">
      <c r="A65">
        <v>21092</v>
      </c>
      <c r="B65" t="s">
        <v>1687</v>
      </c>
      <c r="C65" t="s">
        <v>1179</v>
      </c>
      <c r="D65">
        <v>2014</v>
      </c>
      <c r="E65" t="s">
        <v>1128</v>
      </c>
      <c r="F65" s="8">
        <v>42079</v>
      </c>
      <c r="G65" s="1">
        <v>0.33333333333333331</v>
      </c>
      <c r="H65">
        <v>33297</v>
      </c>
      <c r="I65" s="8">
        <v>42079</v>
      </c>
      <c r="J65" s="1">
        <v>0.5</v>
      </c>
      <c r="K65">
        <v>33297</v>
      </c>
      <c r="L65">
        <v>1</v>
      </c>
      <c r="M65" t="s">
        <v>21</v>
      </c>
      <c r="O65" t="s">
        <v>15</v>
      </c>
      <c r="P65" t="s">
        <v>322</v>
      </c>
      <c r="Q65">
        <v>20187619913</v>
      </c>
      <c r="R65" t="s">
        <v>323</v>
      </c>
      <c r="S65" t="s">
        <v>5</v>
      </c>
      <c r="U65">
        <v>3300</v>
      </c>
      <c r="V65" t="s">
        <v>6</v>
      </c>
      <c r="W65" t="s">
        <v>7</v>
      </c>
      <c r="X65">
        <v>376</v>
      </c>
      <c r="Y65">
        <v>4425000</v>
      </c>
      <c r="AA65">
        <v>9</v>
      </c>
      <c r="AB65">
        <v>48471</v>
      </c>
      <c r="AC65">
        <v>92095</v>
      </c>
      <c r="AD65">
        <v>0</v>
      </c>
      <c r="AE65">
        <v>190</v>
      </c>
      <c r="AF65">
        <v>329862</v>
      </c>
      <c r="AG65">
        <v>0</v>
      </c>
      <c r="AH65" t="s">
        <v>1213</v>
      </c>
      <c r="AI65" t="s">
        <v>10</v>
      </c>
    </row>
    <row r="66" spans="1:35" x14ac:dyDescent="0.25">
      <c r="A66">
        <v>21938</v>
      </c>
      <c r="B66" t="s">
        <v>1593</v>
      </c>
      <c r="C66" t="s">
        <v>1163</v>
      </c>
      <c r="D66">
        <v>2013</v>
      </c>
      <c r="E66" t="s">
        <v>1128</v>
      </c>
      <c r="F66" s="8">
        <v>42202</v>
      </c>
      <c r="G66" s="1">
        <v>0.375</v>
      </c>
      <c r="H66">
        <v>42734</v>
      </c>
      <c r="I66" s="8">
        <v>42202</v>
      </c>
      <c r="J66" s="1">
        <v>0.54166666666666663</v>
      </c>
      <c r="K66">
        <v>42734</v>
      </c>
      <c r="L66">
        <v>1</v>
      </c>
      <c r="M66" t="s">
        <v>76</v>
      </c>
      <c r="O66" t="s">
        <v>2</v>
      </c>
      <c r="P66" t="s">
        <v>283</v>
      </c>
      <c r="Q66">
        <v>20161215547</v>
      </c>
      <c r="R66" t="s">
        <v>284</v>
      </c>
      <c r="S66" t="s">
        <v>5</v>
      </c>
      <c r="U66">
        <v>3300</v>
      </c>
      <c r="V66" t="s">
        <v>6</v>
      </c>
      <c r="W66" t="s">
        <v>7</v>
      </c>
      <c r="X66">
        <v>376</v>
      </c>
      <c r="Y66">
        <v>154883570</v>
      </c>
      <c r="Z66" t="s">
        <v>285</v>
      </c>
      <c r="AA66">
        <v>9</v>
      </c>
      <c r="AB66">
        <v>48471</v>
      </c>
      <c r="AC66">
        <v>87248</v>
      </c>
      <c r="AD66">
        <v>0</v>
      </c>
      <c r="AE66">
        <v>180</v>
      </c>
      <c r="AF66">
        <v>243180</v>
      </c>
      <c r="AG66">
        <v>0</v>
      </c>
      <c r="AH66" t="s">
        <v>1213</v>
      </c>
      <c r="AI66" t="s">
        <v>101</v>
      </c>
    </row>
    <row r="67" spans="1:35" x14ac:dyDescent="0.25">
      <c r="A67">
        <v>21292</v>
      </c>
      <c r="B67" t="s">
        <v>1672</v>
      </c>
      <c r="C67" t="s">
        <v>1164</v>
      </c>
      <c r="D67">
        <v>2012</v>
      </c>
      <c r="E67" t="s">
        <v>1128</v>
      </c>
      <c r="F67" s="8">
        <v>42108</v>
      </c>
      <c r="G67" s="1">
        <v>0.34375</v>
      </c>
      <c r="H67">
        <v>19199</v>
      </c>
      <c r="I67" s="8">
        <v>42108</v>
      </c>
      <c r="J67" s="1">
        <v>0.54166666666666663</v>
      </c>
      <c r="K67">
        <v>19199</v>
      </c>
      <c r="L67">
        <v>1</v>
      </c>
      <c r="M67" t="s">
        <v>21</v>
      </c>
      <c r="O67" t="s">
        <v>2</v>
      </c>
      <c r="P67" t="s">
        <v>216</v>
      </c>
      <c r="Q67">
        <v>24573612</v>
      </c>
      <c r="R67" t="s">
        <v>217</v>
      </c>
      <c r="S67" t="s">
        <v>5</v>
      </c>
      <c r="U67">
        <v>3300</v>
      </c>
      <c r="V67" t="s">
        <v>6</v>
      </c>
      <c r="W67" t="s">
        <v>7</v>
      </c>
      <c r="X67">
        <v>376</v>
      </c>
      <c r="Y67">
        <v>154644167</v>
      </c>
      <c r="AA67">
        <v>9</v>
      </c>
      <c r="AB67">
        <v>48471</v>
      </c>
      <c r="AC67">
        <v>130872</v>
      </c>
      <c r="AD67">
        <v>0</v>
      </c>
      <c r="AE67">
        <v>270</v>
      </c>
      <c r="AF67">
        <v>447012</v>
      </c>
      <c r="AG67">
        <v>0</v>
      </c>
      <c r="AH67" t="s">
        <v>1213</v>
      </c>
      <c r="AI67" t="s">
        <v>10</v>
      </c>
    </row>
    <row r="68" spans="1:35" x14ac:dyDescent="0.25">
      <c r="A68">
        <v>21042</v>
      </c>
      <c r="B68" t="s">
        <v>1588</v>
      </c>
      <c r="C68" t="s">
        <v>1162</v>
      </c>
      <c r="D68">
        <v>2012</v>
      </c>
      <c r="E68" t="s">
        <v>1128</v>
      </c>
      <c r="F68" s="8">
        <v>42069</v>
      </c>
      <c r="G68" s="1">
        <v>0.33333333333333331</v>
      </c>
      <c r="H68">
        <v>24981</v>
      </c>
      <c r="I68" s="8">
        <v>42069</v>
      </c>
      <c r="J68" s="1">
        <v>0.375</v>
      </c>
      <c r="K68">
        <v>24981</v>
      </c>
      <c r="L68">
        <v>1</v>
      </c>
      <c r="M68" t="s">
        <v>256</v>
      </c>
      <c r="O68" t="s">
        <v>2</v>
      </c>
      <c r="P68" t="s">
        <v>257</v>
      </c>
      <c r="Q68">
        <v>13004058</v>
      </c>
      <c r="R68" t="s">
        <v>1589</v>
      </c>
      <c r="S68" t="s">
        <v>5</v>
      </c>
      <c r="U68">
        <v>3300</v>
      </c>
      <c r="V68" t="s">
        <v>6</v>
      </c>
      <c r="W68" t="s">
        <v>7</v>
      </c>
      <c r="X68" t="s">
        <v>118</v>
      </c>
      <c r="Y68">
        <v>553830330</v>
      </c>
      <c r="AA68">
        <v>9</v>
      </c>
      <c r="AB68">
        <v>42727</v>
      </c>
      <c r="AC68">
        <v>0</v>
      </c>
      <c r="AD68">
        <v>0</v>
      </c>
      <c r="AE68">
        <v>0</v>
      </c>
      <c r="AF68">
        <v>144060</v>
      </c>
      <c r="AG68">
        <v>0</v>
      </c>
      <c r="AH68" t="s">
        <v>1213</v>
      </c>
      <c r="AI68" t="s">
        <v>10</v>
      </c>
    </row>
    <row r="69" spans="1:35" x14ac:dyDescent="0.25">
      <c r="A69">
        <v>21804</v>
      </c>
      <c r="B69" t="s">
        <v>1674</v>
      </c>
      <c r="C69" t="s">
        <v>1175</v>
      </c>
      <c r="D69">
        <v>2012</v>
      </c>
      <c r="E69" t="s">
        <v>1128</v>
      </c>
      <c r="F69" s="8">
        <v>42184</v>
      </c>
      <c r="G69" s="1">
        <v>0.45833333333333331</v>
      </c>
      <c r="H69">
        <v>51086</v>
      </c>
      <c r="I69" s="8">
        <v>42184</v>
      </c>
      <c r="J69" s="1">
        <v>0.70833333333333337</v>
      </c>
      <c r="K69">
        <v>51086</v>
      </c>
      <c r="L69">
        <v>1</v>
      </c>
      <c r="M69" t="s">
        <v>1036</v>
      </c>
      <c r="O69" t="s">
        <v>15</v>
      </c>
      <c r="P69" t="s">
        <v>1037</v>
      </c>
      <c r="Q69">
        <v>20173640480</v>
      </c>
      <c r="R69" t="s">
        <v>1038</v>
      </c>
      <c r="S69" t="s">
        <v>5</v>
      </c>
      <c r="U69">
        <v>3300</v>
      </c>
      <c r="V69" t="s">
        <v>6</v>
      </c>
      <c r="W69" t="s">
        <v>7</v>
      </c>
      <c r="X69">
        <v>376</v>
      </c>
      <c r="Y69">
        <v>154518282</v>
      </c>
      <c r="Z69" t="s">
        <v>1039</v>
      </c>
      <c r="AA69">
        <v>9</v>
      </c>
      <c r="AB69">
        <v>42727</v>
      </c>
      <c r="AC69">
        <v>55545</v>
      </c>
      <c r="AD69">
        <v>0</v>
      </c>
      <c r="AE69">
        <v>130</v>
      </c>
      <c r="AF69">
        <v>460299</v>
      </c>
      <c r="AG69">
        <v>0</v>
      </c>
      <c r="AH69" t="s">
        <v>1213</v>
      </c>
      <c r="AI69" t="s">
        <v>10</v>
      </c>
    </row>
    <row r="70" spans="1:35" x14ac:dyDescent="0.25">
      <c r="A70">
        <v>21666</v>
      </c>
      <c r="B70" t="s">
        <v>1467</v>
      </c>
      <c r="C70" t="s">
        <v>1139</v>
      </c>
      <c r="D70">
        <v>2012</v>
      </c>
      <c r="E70" t="s">
        <v>1128</v>
      </c>
      <c r="F70" s="8">
        <v>42164</v>
      </c>
      <c r="G70" s="1">
        <v>0.62291666666666667</v>
      </c>
      <c r="H70">
        <v>199328</v>
      </c>
      <c r="I70" s="8">
        <v>42164</v>
      </c>
      <c r="J70" s="1">
        <v>0.72916666666666663</v>
      </c>
      <c r="K70">
        <v>199328</v>
      </c>
      <c r="L70">
        <v>1</v>
      </c>
      <c r="M70" t="s">
        <v>27</v>
      </c>
      <c r="O70" t="s">
        <v>15</v>
      </c>
      <c r="P70" t="s">
        <v>28</v>
      </c>
      <c r="Q70">
        <v>30709850470</v>
      </c>
      <c r="R70" t="s">
        <v>29</v>
      </c>
      <c r="S70" t="s">
        <v>5</v>
      </c>
      <c r="U70">
        <v>3300</v>
      </c>
      <c r="V70" t="s">
        <v>6</v>
      </c>
      <c r="W70" t="s">
        <v>7</v>
      </c>
      <c r="X70">
        <v>376</v>
      </c>
      <c r="Y70">
        <v>154224543</v>
      </c>
      <c r="Z70" t="s">
        <v>30</v>
      </c>
      <c r="AA70">
        <v>9</v>
      </c>
      <c r="AB70">
        <v>42727</v>
      </c>
      <c r="AC70">
        <v>183726</v>
      </c>
      <c r="AD70">
        <v>0</v>
      </c>
      <c r="AE70">
        <v>430</v>
      </c>
      <c r="AF70">
        <v>4541696</v>
      </c>
      <c r="AG70">
        <v>0</v>
      </c>
      <c r="AH70" t="s">
        <v>1213</v>
      </c>
      <c r="AI70" t="s">
        <v>10</v>
      </c>
    </row>
    <row r="71" spans="1:35" x14ac:dyDescent="0.25">
      <c r="A71">
        <v>21419</v>
      </c>
      <c r="B71" t="s">
        <v>1681</v>
      </c>
      <c r="C71" t="s">
        <v>1178</v>
      </c>
      <c r="D71">
        <v>2012</v>
      </c>
      <c r="E71" t="s">
        <v>1128</v>
      </c>
      <c r="F71" s="8">
        <v>42124</v>
      </c>
      <c r="G71" s="1">
        <v>0.46319444444444446</v>
      </c>
      <c r="H71">
        <v>27721</v>
      </c>
      <c r="I71" s="8">
        <v>42124</v>
      </c>
      <c r="J71" s="1">
        <v>0.70833333333333337</v>
      </c>
      <c r="K71">
        <v>27721</v>
      </c>
      <c r="L71">
        <v>1</v>
      </c>
      <c r="M71" t="s">
        <v>945</v>
      </c>
      <c r="O71" t="s">
        <v>15</v>
      </c>
      <c r="P71" t="s">
        <v>946</v>
      </c>
      <c r="Q71">
        <v>30631626609</v>
      </c>
      <c r="R71" t="s">
        <v>947</v>
      </c>
      <c r="S71" t="s">
        <v>5</v>
      </c>
      <c r="U71">
        <v>3300</v>
      </c>
      <c r="V71" t="s">
        <v>6</v>
      </c>
      <c r="W71" t="s">
        <v>7</v>
      </c>
      <c r="X71">
        <v>376</v>
      </c>
      <c r="Y71">
        <v>4439694</v>
      </c>
      <c r="Z71" t="s">
        <v>1682</v>
      </c>
      <c r="AA71">
        <v>9</v>
      </c>
      <c r="AB71">
        <v>48471</v>
      </c>
      <c r="AC71">
        <v>130872</v>
      </c>
      <c r="AD71">
        <v>0</v>
      </c>
      <c r="AE71">
        <v>270</v>
      </c>
      <c r="AF71">
        <v>890972</v>
      </c>
      <c r="AG71">
        <v>0</v>
      </c>
      <c r="AH71" t="s">
        <v>1213</v>
      </c>
      <c r="AI71" t="s">
        <v>10</v>
      </c>
    </row>
    <row r="72" spans="1:35" x14ac:dyDescent="0.25">
      <c r="A72">
        <v>21773</v>
      </c>
      <c r="B72" t="s">
        <v>1704</v>
      </c>
      <c r="C72" t="s">
        <v>1181</v>
      </c>
      <c r="D72">
        <v>2014</v>
      </c>
      <c r="E72" t="s">
        <v>1128</v>
      </c>
      <c r="F72" s="8">
        <v>42180</v>
      </c>
      <c r="G72" s="1">
        <v>0.375</v>
      </c>
      <c r="H72">
        <v>4584</v>
      </c>
      <c r="I72" s="8">
        <v>42180</v>
      </c>
      <c r="J72" s="1">
        <v>0.54166666666666663</v>
      </c>
      <c r="K72">
        <v>4584</v>
      </c>
      <c r="L72">
        <v>1</v>
      </c>
      <c r="M72" t="s">
        <v>199</v>
      </c>
      <c r="O72" t="s">
        <v>15</v>
      </c>
      <c r="P72" t="s">
        <v>1045</v>
      </c>
      <c r="Q72">
        <v>30656256512</v>
      </c>
      <c r="R72" t="s">
        <v>1046</v>
      </c>
      <c r="S72" t="s">
        <v>5</v>
      </c>
      <c r="U72">
        <v>3300</v>
      </c>
      <c r="V72" t="s">
        <v>6</v>
      </c>
      <c r="W72" t="s">
        <v>7</v>
      </c>
      <c r="X72">
        <v>376</v>
      </c>
      <c r="Y72">
        <v>4451300</v>
      </c>
      <c r="Z72" t="s">
        <v>1705</v>
      </c>
      <c r="AA72">
        <v>9</v>
      </c>
      <c r="AB72">
        <v>48471</v>
      </c>
      <c r="AC72">
        <v>53318</v>
      </c>
      <c r="AD72">
        <v>0</v>
      </c>
      <c r="AE72">
        <v>110</v>
      </c>
      <c r="AF72">
        <v>154982</v>
      </c>
      <c r="AG72">
        <v>0</v>
      </c>
      <c r="AH72" t="s">
        <v>1213</v>
      </c>
      <c r="AI72" t="s">
        <v>10</v>
      </c>
    </row>
    <row r="73" spans="1:35" x14ac:dyDescent="0.25">
      <c r="A73">
        <v>22007</v>
      </c>
      <c r="B73" t="s">
        <v>1601</v>
      </c>
      <c r="C73" t="s">
        <v>1164</v>
      </c>
      <c r="D73">
        <v>2015</v>
      </c>
      <c r="E73" t="s">
        <v>1128</v>
      </c>
      <c r="F73" s="8">
        <v>42215</v>
      </c>
      <c r="G73" s="1">
        <v>0.375</v>
      </c>
      <c r="H73">
        <v>16244</v>
      </c>
      <c r="I73" s="8">
        <v>42215</v>
      </c>
      <c r="J73" s="1">
        <v>0.625</v>
      </c>
      <c r="K73">
        <v>16244</v>
      </c>
      <c r="L73">
        <v>1</v>
      </c>
      <c r="M73" t="s">
        <v>1602</v>
      </c>
      <c r="O73" t="s">
        <v>2</v>
      </c>
      <c r="P73" t="s">
        <v>1114</v>
      </c>
      <c r="Q73">
        <v>12440327</v>
      </c>
      <c r="R73" t="s">
        <v>1115</v>
      </c>
      <c r="S73" t="s">
        <v>5</v>
      </c>
      <c r="U73">
        <v>3300</v>
      </c>
      <c r="V73" t="s">
        <v>6</v>
      </c>
      <c r="W73" t="s">
        <v>7</v>
      </c>
      <c r="X73" t="s">
        <v>593</v>
      </c>
      <c r="Y73">
        <v>54586519</v>
      </c>
      <c r="AA73">
        <v>9</v>
      </c>
      <c r="AB73">
        <v>42727</v>
      </c>
      <c r="AC73">
        <v>8545</v>
      </c>
      <c r="AD73">
        <v>0</v>
      </c>
      <c r="AE73">
        <v>20</v>
      </c>
      <c r="AF73">
        <v>24057</v>
      </c>
      <c r="AG73">
        <v>0</v>
      </c>
      <c r="AH73" t="s">
        <v>1213</v>
      </c>
      <c r="AI73" t="s">
        <v>10</v>
      </c>
    </row>
    <row r="74" spans="1:35" x14ac:dyDescent="0.25">
      <c r="A74">
        <v>21831</v>
      </c>
      <c r="B74" t="s">
        <v>1594</v>
      </c>
      <c r="C74" t="s">
        <v>1162</v>
      </c>
      <c r="D74">
        <v>2015</v>
      </c>
      <c r="E74" t="s">
        <v>1128</v>
      </c>
      <c r="F74" s="8">
        <v>42187</v>
      </c>
      <c r="G74" s="1">
        <v>0.35416666666666669</v>
      </c>
      <c r="H74">
        <v>35769</v>
      </c>
      <c r="I74" s="8">
        <v>42187</v>
      </c>
      <c r="J74" s="1">
        <v>0.54166666666666663</v>
      </c>
      <c r="K74">
        <v>35769</v>
      </c>
      <c r="L74">
        <v>1</v>
      </c>
      <c r="M74" t="s">
        <v>3217</v>
      </c>
      <c r="N74" t="s">
        <v>3218</v>
      </c>
      <c r="O74" t="s">
        <v>2</v>
      </c>
      <c r="P74" t="s">
        <v>923</v>
      </c>
      <c r="Q74">
        <v>13884064</v>
      </c>
      <c r="R74" t="s">
        <v>924</v>
      </c>
      <c r="S74" t="s">
        <v>5</v>
      </c>
      <c r="U74">
        <v>3300</v>
      </c>
      <c r="V74" t="s">
        <v>6</v>
      </c>
      <c r="W74" t="s">
        <v>7</v>
      </c>
      <c r="X74">
        <v>-376</v>
      </c>
      <c r="Y74">
        <v>4432972</v>
      </c>
      <c r="Z74" t="s">
        <v>1595</v>
      </c>
      <c r="AA74">
        <v>9</v>
      </c>
      <c r="AB74">
        <v>48471</v>
      </c>
      <c r="AC74">
        <v>33930</v>
      </c>
      <c r="AD74">
        <v>0</v>
      </c>
      <c r="AE74">
        <v>70</v>
      </c>
      <c r="AF74">
        <v>0</v>
      </c>
      <c r="AG74">
        <v>0</v>
      </c>
      <c r="AH74" t="s">
        <v>1213</v>
      </c>
      <c r="AI74" t="s">
        <v>10</v>
      </c>
    </row>
    <row r="75" spans="1:35" x14ac:dyDescent="0.25">
      <c r="A75">
        <v>21443</v>
      </c>
      <c r="B75" t="s">
        <v>1563</v>
      </c>
      <c r="C75" t="s">
        <v>1157</v>
      </c>
      <c r="D75">
        <v>2013</v>
      </c>
      <c r="E75" t="s">
        <v>1128</v>
      </c>
      <c r="F75" s="8">
        <v>42130</v>
      </c>
      <c r="G75" s="1">
        <v>0.35416666666666669</v>
      </c>
      <c r="H75">
        <v>44446</v>
      </c>
      <c r="I75" s="8">
        <v>42130</v>
      </c>
      <c r="J75" s="1">
        <v>0.45833333333333331</v>
      </c>
      <c r="K75">
        <v>44446</v>
      </c>
      <c r="L75">
        <v>1</v>
      </c>
      <c r="M75" t="s">
        <v>165</v>
      </c>
      <c r="O75" t="s">
        <v>2</v>
      </c>
      <c r="P75" t="s">
        <v>166</v>
      </c>
      <c r="Q75">
        <v>24573612</v>
      </c>
      <c r="R75" t="s">
        <v>167</v>
      </c>
      <c r="S75" t="s">
        <v>5</v>
      </c>
      <c r="U75">
        <v>3300</v>
      </c>
      <c r="V75" t="s">
        <v>6</v>
      </c>
      <c r="W75" t="s">
        <v>7</v>
      </c>
      <c r="X75">
        <v>376</v>
      </c>
      <c r="Y75">
        <v>154135335</v>
      </c>
      <c r="AA75">
        <v>9</v>
      </c>
      <c r="AB75">
        <v>48471</v>
      </c>
      <c r="AC75">
        <v>101789</v>
      </c>
      <c r="AD75">
        <v>0</v>
      </c>
      <c r="AE75">
        <v>210</v>
      </c>
      <c r="AF75">
        <v>606577</v>
      </c>
      <c r="AG75">
        <v>0</v>
      </c>
      <c r="AH75" t="s">
        <v>1213</v>
      </c>
      <c r="AI75" t="s">
        <v>10</v>
      </c>
    </row>
    <row r="76" spans="1:35" x14ac:dyDescent="0.25">
      <c r="A76">
        <v>21405</v>
      </c>
      <c r="B76" t="s">
        <v>1577</v>
      </c>
      <c r="C76" t="s">
        <v>1134</v>
      </c>
      <c r="D76">
        <v>2013</v>
      </c>
      <c r="E76" t="s">
        <v>1128</v>
      </c>
      <c r="F76" s="8">
        <v>42123</v>
      </c>
      <c r="G76" s="1">
        <v>0.41319444444444442</v>
      </c>
      <c r="H76">
        <v>152262</v>
      </c>
      <c r="I76" s="8">
        <v>42123</v>
      </c>
      <c r="J76" s="1">
        <v>0.5</v>
      </c>
      <c r="K76">
        <v>152262</v>
      </c>
      <c r="L76">
        <v>1</v>
      </c>
      <c r="M76" t="s">
        <v>937</v>
      </c>
      <c r="O76" t="s">
        <v>15</v>
      </c>
      <c r="P76" t="s">
        <v>934</v>
      </c>
      <c r="Q76">
        <v>30708800836</v>
      </c>
      <c r="R76" t="s">
        <v>935</v>
      </c>
      <c r="S76" t="s">
        <v>5</v>
      </c>
      <c r="U76">
        <v>3300</v>
      </c>
      <c r="V76" t="s">
        <v>6</v>
      </c>
      <c r="W76" t="s">
        <v>7</v>
      </c>
      <c r="X76">
        <v>376</v>
      </c>
      <c r="Y76">
        <v>459000</v>
      </c>
      <c r="AA76">
        <v>9</v>
      </c>
      <c r="AB76">
        <v>42727</v>
      </c>
      <c r="AC76">
        <v>106818</v>
      </c>
      <c r="AD76">
        <v>0</v>
      </c>
      <c r="AE76">
        <v>250</v>
      </c>
      <c r="AF76">
        <v>190861</v>
      </c>
      <c r="AG76">
        <v>0</v>
      </c>
      <c r="AH76" t="s">
        <v>1213</v>
      </c>
      <c r="AI76" t="s">
        <v>10</v>
      </c>
    </row>
    <row r="77" spans="1:35" x14ac:dyDescent="0.25">
      <c r="A77">
        <v>21241</v>
      </c>
      <c r="B77" t="s">
        <v>1545</v>
      </c>
      <c r="C77" t="s">
        <v>1152</v>
      </c>
      <c r="D77">
        <v>2013</v>
      </c>
      <c r="E77" t="s">
        <v>1128</v>
      </c>
      <c r="F77" s="8">
        <v>42101</v>
      </c>
      <c r="G77" s="1">
        <v>0.375</v>
      </c>
      <c r="H77">
        <v>8381</v>
      </c>
      <c r="I77" s="8">
        <v>42101</v>
      </c>
      <c r="J77" s="1">
        <v>0.70833333333333337</v>
      </c>
      <c r="K77">
        <v>8381</v>
      </c>
      <c r="L77">
        <v>1</v>
      </c>
      <c r="M77" t="s">
        <v>837</v>
      </c>
      <c r="O77" t="s">
        <v>2</v>
      </c>
      <c r="P77" t="s">
        <v>838</v>
      </c>
      <c r="Q77">
        <v>27979481</v>
      </c>
      <c r="R77" t="s">
        <v>1546</v>
      </c>
      <c r="S77" t="s">
        <v>5</v>
      </c>
      <c r="U77">
        <v>3300</v>
      </c>
      <c r="V77" t="s">
        <v>6</v>
      </c>
      <c r="W77" t="s">
        <v>7</v>
      </c>
      <c r="X77" t="s">
        <v>593</v>
      </c>
      <c r="Y77">
        <v>54952614</v>
      </c>
      <c r="Z77" t="s">
        <v>840</v>
      </c>
      <c r="AA77">
        <v>9</v>
      </c>
      <c r="AB77">
        <v>48471</v>
      </c>
      <c r="AC77">
        <v>77554</v>
      </c>
      <c r="AD77">
        <v>0</v>
      </c>
      <c r="AE77">
        <v>160</v>
      </c>
      <c r="AF77">
        <v>673613</v>
      </c>
      <c r="AG77">
        <v>0</v>
      </c>
      <c r="AH77" t="s">
        <v>1213</v>
      </c>
      <c r="AI77" t="s">
        <v>10</v>
      </c>
    </row>
    <row r="78" spans="1:35" x14ac:dyDescent="0.25">
      <c r="A78">
        <v>21940</v>
      </c>
      <c r="B78" t="s">
        <v>1631</v>
      </c>
      <c r="C78" t="s">
        <v>1168</v>
      </c>
      <c r="D78">
        <v>2013</v>
      </c>
      <c r="E78" t="s">
        <v>1128</v>
      </c>
      <c r="F78" s="8">
        <v>42202</v>
      </c>
      <c r="G78" s="1">
        <v>0.60416666666666663</v>
      </c>
      <c r="H78">
        <v>68944</v>
      </c>
      <c r="I78" s="8">
        <v>42202</v>
      </c>
      <c r="J78" s="1">
        <v>0.72916666666666663</v>
      </c>
      <c r="K78">
        <v>68944</v>
      </c>
      <c r="L78">
        <v>1</v>
      </c>
      <c r="M78" t="s">
        <v>76</v>
      </c>
      <c r="O78" t="s">
        <v>15</v>
      </c>
      <c r="P78" t="s">
        <v>223</v>
      </c>
      <c r="Q78">
        <v>30710868928</v>
      </c>
      <c r="R78" t="s">
        <v>224</v>
      </c>
      <c r="S78" t="s">
        <v>5</v>
      </c>
      <c r="U78">
        <v>3300</v>
      </c>
      <c r="V78" t="s">
        <v>6</v>
      </c>
      <c r="W78" t="s">
        <v>7</v>
      </c>
      <c r="X78">
        <v>376</v>
      </c>
      <c r="Y78">
        <v>154685711</v>
      </c>
      <c r="AA78">
        <v>9</v>
      </c>
      <c r="AB78">
        <v>48471</v>
      </c>
      <c r="AC78">
        <v>92095</v>
      </c>
      <c r="AD78">
        <v>0</v>
      </c>
      <c r="AE78">
        <v>190</v>
      </c>
      <c r="AF78">
        <v>263391</v>
      </c>
      <c r="AG78">
        <v>0</v>
      </c>
      <c r="AH78" t="s">
        <v>1213</v>
      </c>
      <c r="AI78" t="s">
        <v>10</v>
      </c>
    </row>
    <row r="79" spans="1:35" x14ac:dyDescent="0.25">
      <c r="A79">
        <v>21546</v>
      </c>
      <c r="B79" t="s">
        <v>1649</v>
      </c>
      <c r="C79" t="s">
        <v>1171</v>
      </c>
      <c r="D79">
        <v>2007</v>
      </c>
      <c r="E79" t="s">
        <v>1128</v>
      </c>
      <c r="F79" s="8">
        <v>42146</v>
      </c>
      <c r="G79" s="1">
        <v>0.58333333333333337</v>
      </c>
      <c r="H79">
        <v>146614</v>
      </c>
      <c r="I79" s="8">
        <v>42146</v>
      </c>
      <c r="J79" s="1">
        <v>0.75</v>
      </c>
      <c r="K79">
        <v>146614</v>
      </c>
      <c r="L79">
        <v>1</v>
      </c>
      <c r="M79" t="s">
        <v>249</v>
      </c>
      <c r="O79" t="s">
        <v>2</v>
      </c>
      <c r="P79" t="s">
        <v>250</v>
      </c>
      <c r="Q79">
        <v>27000000</v>
      </c>
      <c r="R79" t="s">
        <v>1650</v>
      </c>
      <c r="S79" t="s">
        <v>252</v>
      </c>
      <c r="U79">
        <v>3300</v>
      </c>
      <c r="V79" t="s">
        <v>6</v>
      </c>
      <c r="W79" t="s">
        <v>7</v>
      </c>
      <c r="X79">
        <v>376</v>
      </c>
      <c r="Y79">
        <v>154580233</v>
      </c>
      <c r="AA79">
        <v>9</v>
      </c>
      <c r="AB79">
        <v>48471</v>
      </c>
      <c r="AC79">
        <v>470169</v>
      </c>
      <c r="AD79">
        <v>0</v>
      </c>
      <c r="AE79">
        <v>970</v>
      </c>
      <c r="AF79">
        <v>830308</v>
      </c>
      <c r="AG79">
        <v>0</v>
      </c>
      <c r="AH79" t="s">
        <v>1213</v>
      </c>
      <c r="AI79" t="s">
        <v>10</v>
      </c>
    </row>
    <row r="80" spans="1:35" x14ac:dyDescent="0.25">
      <c r="A80">
        <v>21468</v>
      </c>
      <c r="B80" t="s">
        <v>1666</v>
      </c>
      <c r="C80" t="s">
        <v>1162</v>
      </c>
      <c r="D80">
        <v>2015</v>
      </c>
      <c r="E80" t="s">
        <v>1128</v>
      </c>
      <c r="F80" s="8">
        <v>42135</v>
      </c>
      <c r="G80" s="1">
        <v>0.33333333333333331</v>
      </c>
      <c r="H80">
        <v>41839</v>
      </c>
      <c r="I80" s="8">
        <v>42135</v>
      </c>
      <c r="J80" s="1">
        <v>0.5</v>
      </c>
      <c r="K80">
        <v>41839</v>
      </c>
      <c r="L80">
        <v>1</v>
      </c>
      <c r="M80" t="s">
        <v>165</v>
      </c>
      <c r="O80" t="s">
        <v>15</v>
      </c>
      <c r="P80" t="s">
        <v>977</v>
      </c>
      <c r="Q80">
        <v>33713586809</v>
      </c>
      <c r="R80" t="s">
        <v>978</v>
      </c>
      <c r="S80" t="s">
        <v>979</v>
      </c>
      <c r="U80">
        <v>3300</v>
      </c>
      <c r="V80" t="s">
        <v>6</v>
      </c>
      <c r="W80" t="s">
        <v>7</v>
      </c>
      <c r="X80">
        <v>376</v>
      </c>
      <c r="Y80">
        <v>4437329</v>
      </c>
      <c r="Z80" t="s">
        <v>1667</v>
      </c>
      <c r="AA80">
        <v>9</v>
      </c>
      <c r="AB80">
        <v>48471</v>
      </c>
      <c r="AC80">
        <v>96942</v>
      </c>
      <c r="AD80">
        <v>0</v>
      </c>
      <c r="AE80">
        <v>200</v>
      </c>
      <c r="AF80">
        <v>419432</v>
      </c>
      <c r="AG80">
        <v>0</v>
      </c>
      <c r="AH80" t="s">
        <v>1213</v>
      </c>
      <c r="AI80" t="s">
        <v>10</v>
      </c>
    </row>
    <row r="81" spans="1:35" x14ac:dyDescent="0.25">
      <c r="A81">
        <v>21988</v>
      </c>
      <c r="B81" t="s">
        <v>1616</v>
      </c>
      <c r="C81" t="s">
        <v>1167</v>
      </c>
      <c r="D81">
        <v>2015</v>
      </c>
      <c r="E81" t="s">
        <v>1128</v>
      </c>
      <c r="F81" s="8">
        <v>42213</v>
      </c>
      <c r="G81" s="1">
        <v>0.60416666666666663</v>
      </c>
      <c r="H81">
        <v>7353</v>
      </c>
      <c r="I81" s="8">
        <v>42213</v>
      </c>
      <c r="J81" s="1">
        <v>0.72916666666666663</v>
      </c>
      <c r="K81">
        <v>7353</v>
      </c>
      <c r="L81">
        <v>1</v>
      </c>
      <c r="M81" t="s">
        <v>76</v>
      </c>
      <c r="O81" t="s">
        <v>15</v>
      </c>
      <c r="P81" t="s">
        <v>1108</v>
      </c>
      <c r="Q81">
        <v>30711862389</v>
      </c>
      <c r="R81" t="s">
        <v>1109</v>
      </c>
      <c r="S81" t="s">
        <v>5</v>
      </c>
      <c r="U81">
        <v>3300</v>
      </c>
      <c r="V81" t="s">
        <v>6</v>
      </c>
      <c r="W81" t="s">
        <v>7</v>
      </c>
      <c r="X81">
        <v>376</v>
      </c>
      <c r="Y81">
        <v>4452367</v>
      </c>
      <c r="Z81" t="s">
        <v>1617</v>
      </c>
      <c r="AA81">
        <v>9</v>
      </c>
      <c r="AB81">
        <v>48471</v>
      </c>
      <c r="AC81">
        <v>96942</v>
      </c>
      <c r="AD81">
        <v>0</v>
      </c>
      <c r="AE81">
        <v>200</v>
      </c>
      <c r="AF81">
        <v>433064</v>
      </c>
      <c r="AG81">
        <v>0</v>
      </c>
      <c r="AH81" t="s">
        <v>1213</v>
      </c>
      <c r="AI81" t="s">
        <v>10</v>
      </c>
    </row>
    <row r="82" spans="1:35" x14ac:dyDescent="0.25">
      <c r="A82">
        <v>21891</v>
      </c>
      <c r="B82" t="s">
        <v>1609</v>
      </c>
      <c r="C82" t="s">
        <v>1164</v>
      </c>
      <c r="D82">
        <v>2015</v>
      </c>
      <c r="E82" t="s">
        <v>1128</v>
      </c>
      <c r="F82" s="8">
        <v>42198</v>
      </c>
      <c r="G82" s="1">
        <v>0.375</v>
      </c>
      <c r="H82">
        <v>26802</v>
      </c>
      <c r="I82" s="8">
        <v>42198</v>
      </c>
      <c r="J82" s="1">
        <v>0.75</v>
      </c>
      <c r="K82">
        <v>26802</v>
      </c>
      <c r="L82">
        <v>1</v>
      </c>
      <c r="M82" t="s">
        <v>63</v>
      </c>
      <c r="O82" t="s">
        <v>2</v>
      </c>
      <c r="P82" t="s">
        <v>59</v>
      </c>
      <c r="Q82">
        <v>17675855</v>
      </c>
      <c r="R82" t="s">
        <v>60</v>
      </c>
      <c r="S82" t="s">
        <v>5</v>
      </c>
      <c r="U82">
        <v>3300</v>
      </c>
      <c r="V82" t="s">
        <v>6</v>
      </c>
      <c r="W82" t="s">
        <v>7</v>
      </c>
      <c r="X82">
        <v>376</v>
      </c>
      <c r="Y82">
        <v>154517721</v>
      </c>
      <c r="AA82">
        <v>9</v>
      </c>
      <c r="AB82">
        <v>48471</v>
      </c>
      <c r="AC82">
        <v>48471</v>
      </c>
      <c r="AD82">
        <v>0</v>
      </c>
      <c r="AE82">
        <v>100</v>
      </c>
      <c r="AF82">
        <v>255717</v>
      </c>
      <c r="AG82">
        <v>0</v>
      </c>
      <c r="AH82" t="s">
        <v>1213</v>
      </c>
      <c r="AI82" t="s">
        <v>10</v>
      </c>
    </row>
    <row r="83" spans="1:35" x14ac:dyDescent="0.25">
      <c r="A83">
        <v>21899</v>
      </c>
      <c r="B83" t="s">
        <v>1605</v>
      </c>
      <c r="C83" t="s">
        <v>1162</v>
      </c>
      <c r="D83">
        <v>2013</v>
      </c>
      <c r="E83" t="s">
        <v>1128</v>
      </c>
      <c r="F83" s="8">
        <v>42198</v>
      </c>
      <c r="G83" s="1">
        <v>0.64583333333333337</v>
      </c>
      <c r="H83">
        <v>31461</v>
      </c>
      <c r="I83" s="8">
        <v>42198</v>
      </c>
      <c r="J83" s="1">
        <v>0.70833333333333337</v>
      </c>
      <c r="K83">
        <v>31461</v>
      </c>
      <c r="L83">
        <v>1</v>
      </c>
      <c r="M83" t="s">
        <v>767</v>
      </c>
      <c r="O83" t="s">
        <v>15</v>
      </c>
      <c r="P83" t="s">
        <v>764</v>
      </c>
      <c r="Q83">
        <v>20240460441</v>
      </c>
      <c r="R83" t="s">
        <v>765</v>
      </c>
      <c r="S83" t="s">
        <v>5</v>
      </c>
      <c r="U83">
        <v>3300</v>
      </c>
      <c r="V83" t="s">
        <v>6</v>
      </c>
      <c r="W83" t="s">
        <v>7</v>
      </c>
      <c r="X83">
        <v>376</v>
      </c>
      <c r="Y83">
        <v>154608181</v>
      </c>
      <c r="AA83">
        <v>9</v>
      </c>
      <c r="AB83">
        <v>48471</v>
      </c>
      <c r="AC83">
        <v>48471</v>
      </c>
      <c r="AD83">
        <v>0</v>
      </c>
      <c r="AE83">
        <v>100</v>
      </c>
      <c r="AF83">
        <v>37500</v>
      </c>
      <c r="AG83">
        <v>0</v>
      </c>
      <c r="AH83" t="s">
        <v>1213</v>
      </c>
      <c r="AI83" t="s">
        <v>10</v>
      </c>
    </row>
    <row r="84" spans="1:35" x14ac:dyDescent="0.25">
      <c r="A84">
        <v>21936</v>
      </c>
      <c r="B84" t="s">
        <v>1603</v>
      </c>
      <c r="C84" t="s">
        <v>1161</v>
      </c>
      <c r="D84">
        <v>2013</v>
      </c>
      <c r="E84" t="s">
        <v>1128</v>
      </c>
      <c r="F84" s="8">
        <v>42202</v>
      </c>
      <c r="G84" s="1">
        <v>0.33333333333333331</v>
      </c>
      <c r="H84">
        <v>13417</v>
      </c>
      <c r="I84" s="8">
        <v>42202</v>
      </c>
      <c r="J84" s="1">
        <v>0.54166666666666663</v>
      </c>
      <c r="K84">
        <v>13417</v>
      </c>
      <c r="L84">
        <v>1</v>
      </c>
      <c r="M84" t="s">
        <v>76</v>
      </c>
      <c r="O84" t="s">
        <v>2</v>
      </c>
      <c r="P84" t="s">
        <v>1079</v>
      </c>
      <c r="Q84">
        <v>13376276</v>
      </c>
      <c r="R84" t="s">
        <v>1604</v>
      </c>
      <c r="S84" t="s">
        <v>5</v>
      </c>
      <c r="U84">
        <v>3300</v>
      </c>
      <c r="V84" t="s">
        <v>6</v>
      </c>
      <c r="W84" t="s">
        <v>7</v>
      </c>
      <c r="X84">
        <v>376</v>
      </c>
      <c r="Y84">
        <v>154411472</v>
      </c>
      <c r="Z84" t="s">
        <v>1081</v>
      </c>
      <c r="AA84">
        <v>9</v>
      </c>
      <c r="AB84">
        <v>48471</v>
      </c>
      <c r="AC84">
        <v>63012</v>
      </c>
      <c r="AD84">
        <v>0</v>
      </c>
      <c r="AE84">
        <v>130</v>
      </c>
      <c r="AF84">
        <v>376874</v>
      </c>
      <c r="AG84">
        <v>0</v>
      </c>
      <c r="AH84" t="s">
        <v>1213</v>
      </c>
      <c r="AI84" t="s">
        <v>10</v>
      </c>
    </row>
    <row r="85" spans="1:35" x14ac:dyDescent="0.25">
      <c r="A85">
        <v>21381</v>
      </c>
      <c r="B85" t="s">
        <v>1618</v>
      </c>
      <c r="C85" t="s">
        <v>1159</v>
      </c>
      <c r="D85">
        <v>2012</v>
      </c>
      <c r="E85" t="s">
        <v>1128</v>
      </c>
      <c r="F85" s="8">
        <v>42121</v>
      </c>
      <c r="G85" s="1">
        <v>0.50694444444444442</v>
      </c>
      <c r="H85">
        <v>43326</v>
      </c>
      <c r="I85" s="8">
        <v>42121</v>
      </c>
      <c r="J85" s="1">
        <v>0.64583333333333337</v>
      </c>
      <c r="K85">
        <v>43326</v>
      </c>
      <c r="L85">
        <v>1</v>
      </c>
      <c r="M85" t="s">
        <v>680</v>
      </c>
      <c r="O85" t="s">
        <v>15</v>
      </c>
      <c r="P85" t="s">
        <v>681</v>
      </c>
      <c r="Q85">
        <v>20288183970</v>
      </c>
      <c r="R85" t="s">
        <v>682</v>
      </c>
      <c r="S85" t="s">
        <v>5</v>
      </c>
      <c r="U85">
        <v>3300</v>
      </c>
      <c r="V85" t="s">
        <v>6</v>
      </c>
      <c r="W85" t="s">
        <v>7</v>
      </c>
      <c r="X85">
        <v>376</v>
      </c>
      <c r="Y85">
        <v>154248790</v>
      </c>
      <c r="AA85">
        <v>9</v>
      </c>
      <c r="AB85">
        <v>42727</v>
      </c>
      <c r="AC85">
        <v>21364</v>
      </c>
      <c r="AD85">
        <v>0</v>
      </c>
      <c r="AE85">
        <v>50</v>
      </c>
      <c r="AF85">
        <v>6646</v>
      </c>
      <c r="AG85">
        <v>0</v>
      </c>
      <c r="AH85" t="s">
        <v>1213</v>
      </c>
      <c r="AI85" t="s">
        <v>10</v>
      </c>
    </row>
    <row r="86" spans="1:35" x14ac:dyDescent="0.25">
      <c r="A86">
        <v>21499</v>
      </c>
      <c r="B86" t="s">
        <v>1632</v>
      </c>
      <c r="C86" t="s">
        <v>1159</v>
      </c>
      <c r="D86">
        <v>2012</v>
      </c>
      <c r="E86" t="s">
        <v>1128</v>
      </c>
      <c r="F86" s="8">
        <v>42139</v>
      </c>
      <c r="G86" s="1">
        <v>0.35416666666666669</v>
      </c>
      <c r="H86">
        <v>54848</v>
      </c>
      <c r="I86" s="8">
        <v>42139</v>
      </c>
      <c r="J86" s="1">
        <v>0.5</v>
      </c>
      <c r="K86">
        <v>54848</v>
      </c>
      <c r="L86">
        <v>1</v>
      </c>
      <c r="M86" t="s">
        <v>21</v>
      </c>
      <c r="O86" t="s">
        <v>15</v>
      </c>
      <c r="P86" t="s">
        <v>228</v>
      </c>
      <c r="Q86">
        <v>30707009884</v>
      </c>
      <c r="R86" t="s">
        <v>229</v>
      </c>
      <c r="S86" t="s">
        <v>230</v>
      </c>
      <c r="U86">
        <v>3300</v>
      </c>
      <c r="V86" t="s">
        <v>6</v>
      </c>
      <c r="W86" t="s">
        <v>7</v>
      </c>
      <c r="X86">
        <v>376</v>
      </c>
      <c r="Y86">
        <v>154638860</v>
      </c>
      <c r="Z86" t="s">
        <v>231</v>
      </c>
      <c r="AA86">
        <v>9</v>
      </c>
      <c r="AB86">
        <v>48471</v>
      </c>
      <c r="AC86">
        <v>87248</v>
      </c>
      <c r="AD86">
        <v>0</v>
      </c>
      <c r="AE86">
        <v>180</v>
      </c>
      <c r="AF86">
        <v>391759</v>
      </c>
      <c r="AG86">
        <v>0</v>
      </c>
      <c r="AH86" t="s">
        <v>1213</v>
      </c>
      <c r="AI86" t="s">
        <v>10</v>
      </c>
    </row>
    <row r="87" spans="1:35" x14ac:dyDescent="0.25">
      <c r="A87">
        <v>21264</v>
      </c>
      <c r="B87" t="s">
        <v>1593</v>
      </c>
      <c r="C87" t="s">
        <v>1163</v>
      </c>
      <c r="D87">
        <v>2013</v>
      </c>
      <c r="E87" t="s">
        <v>1128</v>
      </c>
      <c r="F87" s="8">
        <v>42102</v>
      </c>
      <c r="G87" s="1">
        <v>0.67708333333333337</v>
      </c>
      <c r="H87">
        <v>42734</v>
      </c>
      <c r="I87" s="8">
        <v>42102</v>
      </c>
      <c r="J87" s="1">
        <v>0.75</v>
      </c>
      <c r="K87">
        <v>42734</v>
      </c>
      <c r="L87">
        <v>1</v>
      </c>
      <c r="M87" t="s">
        <v>282</v>
      </c>
      <c r="O87" t="s">
        <v>2</v>
      </c>
      <c r="P87" t="s">
        <v>283</v>
      </c>
      <c r="Q87">
        <v>20161215547</v>
      </c>
      <c r="R87" t="s">
        <v>284</v>
      </c>
      <c r="S87" t="s">
        <v>5</v>
      </c>
      <c r="U87">
        <v>3300</v>
      </c>
      <c r="V87" t="s">
        <v>6</v>
      </c>
      <c r="W87" t="s">
        <v>7</v>
      </c>
      <c r="X87">
        <v>376</v>
      </c>
      <c r="Y87">
        <v>154883570</v>
      </c>
      <c r="Z87" t="s">
        <v>285</v>
      </c>
      <c r="AA87">
        <v>9</v>
      </c>
      <c r="AB87">
        <v>42727</v>
      </c>
      <c r="AC87">
        <v>51272</v>
      </c>
      <c r="AD87">
        <v>0</v>
      </c>
      <c r="AE87">
        <v>120</v>
      </c>
      <c r="AF87">
        <v>253368</v>
      </c>
      <c r="AG87">
        <v>0</v>
      </c>
      <c r="AH87" t="s">
        <v>1213</v>
      </c>
      <c r="AI87" t="s">
        <v>101</v>
      </c>
    </row>
    <row r="88" spans="1:35" x14ac:dyDescent="0.25">
      <c r="A88">
        <v>21417</v>
      </c>
      <c r="B88" t="s">
        <v>1597</v>
      </c>
      <c r="C88" t="s">
        <v>1162</v>
      </c>
      <c r="D88">
        <v>2013</v>
      </c>
      <c r="E88" t="s">
        <v>1128</v>
      </c>
      <c r="F88" s="8">
        <v>42124</v>
      </c>
      <c r="G88" s="1">
        <v>0.39583333333333331</v>
      </c>
      <c r="H88">
        <v>11224</v>
      </c>
      <c r="I88" s="8">
        <v>42124</v>
      </c>
      <c r="J88" s="1">
        <v>0.4375</v>
      </c>
      <c r="K88">
        <v>11224</v>
      </c>
      <c r="L88">
        <v>1</v>
      </c>
      <c r="M88" t="s">
        <v>152</v>
      </c>
      <c r="O88" t="s">
        <v>15</v>
      </c>
      <c r="P88" t="s">
        <v>153</v>
      </c>
      <c r="Q88">
        <v>30672529073</v>
      </c>
      <c r="R88" t="s">
        <v>1598</v>
      </c>
      <c r="S88" t="s">
        <v>5</v>
      </c>
      <c r="U88">
        <v>3300</v>
      </c>
      <c r="V88" t="s">
        <v>6</v>
      </c>
      <c r="W88" t="s">
        <v>7</v>
      </c>
      <c r="X88">
        <v>376</v>
      </c>
      <c r="Y88">
        <v>154370725</v>
      </c>
      <c r="Z88" t="s">
        <v>1455</v>
      </c>
      <c r="AA88">
        <v>9</v>
      </c>
      <c r="AB88">
        <v>42727</v>
      </c>
      <c r="AC88">
        <v>21364</v>
      </c>
      <c r="AD88">
        <v>0</v>
      </c>
      <c r="AE88">
        <v>50</v>
      </c>
      <c r="AF88">
        <v>0</v>
      </c>
      <c r="AG88">
        <v>0</v>
      </c>
      <c r="AH88" t="s">
        <v>1213</v>
      </c>
      <c r="AI88" t="s">
        <v>10</v>
      </c>
    </row>
    <row r="89" spans="1:35" x14ac:dyDescent="0.25">
      <c r="A89">
        <v>21624</v>
      </c>
      <c r="B89" t="s">
        <v>1615</v>
      </c>
      <c r="C89" t="s">
        <v>1159</v>
      </c>
      <c r="D89">
        <v>2013</v>
      </c>
      <c r="E89" t="s">
        <v>1128</v>
      </c>
      <c r="F89" s="8">
        <v>42158</v>
      </c>
      <c r="G89" s="1">
        <v>0.49027777777777781</v>
      </c>
      <c r="H89">
        <v>42338</v>
      </c>
      <c r="I89" s="8">
        <v>42158</v>
      </c>
      <c r="J89" s="1">
        <v>0.66666666666666663</v>
      </c>
      <c r="K89">
        <v>42338</v>
      </c>
      <c r="L89">
        <v>1</v>
      </c>
      <c r="M89" t="s">
        <v>902</v>
      </c>
      <c r="O89" t="s">
        <v>2</v>
      </c>
      <c r="P89" t="s">
        <v>899</v>
      </c>
      <c r="Q89">
        <v>11111111</v>
      </c>
      <c r="R89" t="s">
        <v>900</v>
      </c>
      <c r="S89" t="s">
        <v>5</v>
      </c>
      <c r="U89">
        <v>3300</v>
      </c>
      <c r="V89" t="s">
        <v>6</v>
      </c>
      <c r="W89" t="s">
        <v>7</v>
      </c>
      <c r="X89">
        <v>376</v>
      </c>
      <c r="Y89">
        <v>4431838</v>
      </c>
      <c r="AA89">
        <v>9</v>
      </c>
      <c r="AB89">
        <v>48471</v>
      </c>
      <c r="AC89">
        <v>169649</v>
      </c>
      <c r="AD89">
        <v>0</v>
      </c>
      <c r="AE89">
        <v>350</v>
      </c>
      <c r="AF89">
        <v>5606561</v>
      </c>
      <c r="AG89">
        <v>0</v>
      </c>
      <c r="AH89" t="s">
        <v>1213</v>
      </c>
      <c r="AI89" t="s">
        <v>10</v>
      </c>
    </row>
    <row r="90" spans="1:35" x14ac:dyDescent="0.25">
      <c r="A90">
        <v>21022</v>
      </c>
      <c r="B90" t="s">
        <v>1605</v>
      </c>
      <c r="C90" t="s">
        <v>1162</v>
      </c>
      <c r="D90">
        <v>2013</v>
      </c>
      <c r="E90" t="s">
        <v>1128</v>
      </c>
      <c r="F90" s="8">
        <v>42067</v>
      </c>
      <c r="G90" s="1">
        <v>0.33333333333333331</v>
      </c>
      <c r="H90">
        <v>31461</v>
      </c>
      <c r="I90" s="8">
        <v>42067</v>
      </c>
      <c r="J90" s="1">
        <v>0.5</v>
      </c>
      <c r="K90">
        <v>31461</v>
      </c>
      <c r="L90">
        <v>1</v>
      </c>
      <c r="M90" t="s">
        <v>763</v>
      </c>
      <c r="O90" t="s">
        <v>15</v>
      </c>
      <c r="P90" t="s">
        <v>764</v>
      </c>
      <c r="Q90">
        <v>20240460441</v>
      </c>
      <c r="R90" t="s">
        <v>765</v>
      </c>
      <c r="S90" t="s">
        <v>5</v>
      </c>
      <c r="U90">
        <v>3300</v>
      </c>
      <c r="V90" t="s">
        <v>6</v>
      </c>
      <c r="W90" t="s">
        <v>7</v>
      </c>
      <c r="X90">
        <v>376</v>
      </c>
      <c r="Y90">
        <v>154608181</v>
      </c>
      <c r="AA90">
        <v>9</v>
      </c>
      <c r="AB90">
        <v>48471</v>
      </c>
      <c r="AC90">
        <v>92095</v>
      </c>
      <c r="AD90">
        <v>0</v>
      </c>
      <c r="AE90">
        <v>190</v>
      </c>
      <c r="AF90">
        <v>391759</v>
      </c>
      <c r="AG90">
        <v>0</v>
      </c>
      <c r="AH90" t="s">
        <v>1213</v>
      </c>
      <c r="AI90" t="s">
        <v>10</v>
      </c>
    </row>
    <row r="91" spans="1:35" x14ac:dyDescent="0.25">
      <c r="A91">
        <v>21308</v>
      </c>
      <c r="B91" t="s">
        <v>1590</v>
      </c>
      <c r="C91" t="s">
        <v>1161</v>
      </c>
      <c r="D91">
        <v>2013</v>
      </c>
      <c r="E91" t="s">
        <v>1128</v>
      </c>
      <c r="F91" s="8">
        <v>42110</v>
      </c>
      <c r="G91" s="1">
        <v>0.4381944444444445</v>
      </c>
      <c r="H91">
        <v>7114</v>
      </c>
      <c r="I91" s="8">
        <v>42110</v>
      </c>
      <c r="J91" s="1">
        <v>0.54166666666666663</v>
      </c>
      <c r="K91">
        <v>7114</v>
      </c>
      <c r="L91">
        <v>1</v>
      </c>
      <c r="M91" t="s">
        <v>894</v>
      </c>
      <c r="O91" t="s">
        <v>2</v>
      </c>
      <c r="P91" t="s">
        <v>895</v>
      </c>
      <c r="Q91">
        <v>13558833</v>
      </c>
      <c r="R91" t="s">
        <v>1591</v>
      </c>
      <c r="S91" t="s">
        <v>5</v>
      </c>
      <c r="U91">
        <v>3300</v>
      </c>
      <c r="V91" t="s">
        <v>6</v>
      </c>
      <c r="W91" t="s">
        <v>7</v>
      </c>
      <c r="X91">
        <v>376</v>
      </c>
      <c r="Y91">
        <v>154577444</v>
      </c>
      <c r="AA91">
        <v>9</v>
      </c>
      <c r="AB91">
        <v>42727</v>
      </c>
      <c r="AC91">
        <v>64091</v>
      </c>
      <c r="AD91">
        <v>0</v>
      </c>
      <c r="AE91">
        <v>150</v>
      </c>
      <c r="AF91">
        <v>241885</v>
      </c>
      <c r="AG91">
        <v>0</v>
      </c>
      <c r="AH91" t="s">
        <v>1213</v>
      </c>
      <c r="AI91" t="s">
        <v>10</v>
      </c>
    </row>
    <row r="92" spans="1:35" x14ac:dyDescent="0.25">
      <c r="A92">
        <v>21904</v>
      </c>
      <c r="B92" t="s">
        <v>1456</v>
      </c>
      <c r="C92" t="s">
        <v>1134</v>
      </c>
      <c r="D92">
        <v>2013</v>
      </c>
      <c r="E92" t="s">
        <v>1128</v>
      </c>
      <c r="F92" s="8">
        <v>42199</v>
      </c>
      <c r="G92" s="1">
        <v>0.39097222222222222</v>
      </c>
      <c r="H92">
        <v>142347</v>
      </c>
      <c r="I92" s="8">
        <v>42199</v>
      </c>
      <c r="J92" s="1">
        <v>0.72916666666666663</v>
      </c>
      <c r="K92">
        <v>142347</v>
      </c>
      <c r="L92">
        <v>1</v>
      </c>
      <c r="M92" t="s">
        <v>76</v>
      </c>
      <c r="O92" t="s">
        <v>2</v>
      </c>
      <c r="P92" t="s">
        <v>1068</v>
      </c>
      <c r="Q92">
        <v>36058154</v>
      </c>
      <c r="R92" t="s">
        <v>1069</v>
      </c>
      <c r="S92" t="s">
        <v>5</v>
      </c>
      <c r="U92">
        <v>3300</v>
      </c>
      <c r="V92" t="s">
        <v>6</v>
      </c>
      <c r="W92" t="s">
        <v>7</v>
      </c>
      <c r="X92">
        <v>376</v>
      </c>
      <c r="Y92">
        <v>4440052</v>
      </c>
      <c r="Z92" t="s">
        <v>1457</v>
      </c>
      <c r="AA92">
        <v>9</v>
      </c>
      <c r="AB92">
        <v>42727</v>
      </c>
      <c r="AC92">
        <v>98272</v>
      </c>
      <c r="AD92">
        <v>0</v>
      </c>
      <c r="AE92">
        <v>230</v>
      </c>
      <c r="AF92">
        <v>257868</v>
      </c>
      <c r="AG92">
        <v>0</v>
      </c>
      <c r="AH92" t="s">
        <v>1213</v>
      </c>
      <c r="AI92" t="s">
        <v>10</v>
      </c>
    </row>
    <row r="93" spans="1:35" x14ac:dyDescent="0.25">
      <c r="A93">
        <v>21717</v>
      </c>
      <c r="B93" t="s">
        <v>1458</v>
      </c>
      <c r="C93" t="s">
        <v>1135</v>
      </c>
      <c r="D93">
        <v>2013</v>
      </c>
      <c r="E93" t="s">
        <v>1128</v>
      </c>
      <c r="F93" s="8">
        <v>42171</v>
      </c>
      <c r="G93" s="1">
        <v>0.375</v>
      </c>
      <c r="H93">
        <v>131715</v>
      </c>
      <c r="I93" s="8">
        <v>42171</v>
      </c>
      <c r="J93" s="1">
        <v>0.75</v>
      </c>
      <c r="K93">
        <v>131715</v>
      </c>
      <c r="L93">
        <v>1</v>
      </c>
      <c r="M93" t="s">
        <v>3249</v>
      </c>
      <c r="N93" t="s">
        <v>3250</v>
      </c>
      <c r="O93" t="s">
        <v>3251</v>
      </c>
      <c r="P93" t="s">
        <v>68</v>
      </c>
      <c r="Q93">
        <v>20071423949</v>
      </c>
      <c r="R93" t="s">
        <v>69</v>
      </c>
      <c r="S93" t="s">
        <v>5</v>
      </c>
      <c r="U93">
        <v>3300</v>
      </c>
      <c r="V93" t="s">
        <v>6</v>
      </c>
      <c r="W93" t="s">
        <v>7</v>
      </c>
      <c r="X93">
        <v>376</v>
      </c>
      <c r="Y93">
        <v>154427421</v>
      </c>
      <c r="Z93" t="s">
        <v>1459</v>
      </c>
      <c r="AA93">
        <v>9</v>
      </c>
      <c r="AB93">
        <v>48471</v>
      </c>
      <c r="AC93">
        <v>213272</v>
      </c>
      <c r="AD93">
        <v>0</v>
      </c>
      <c r="AE93">
        <v>440</v>
      </c>
      <c r="AF93">
        <v>474721</v>
      </c>
      <c r="AG93">
        <v>0</v>
      </c>
      <c r="AH93" t="s">
        <v>1213</v>
      </c>
      <c r="AI93" t="s">
        <v>10</v>
      </c>
    </row>
    <row r="94" spans="1:35" x14ac:dyDescent="0.25">
      <c r="A94">
        <v>21953</v>
      </c>
      <c r="B94" t="s">
        <v>1695</v>
      </c>
      <c r="C94" t="s">
        <v>1154</v>
      </c>
      <c r="D94">
        <v>2014</v>
      </c>
      <c r="E94" t="s">
        <v>1128</v>
      </c>
      <c r="F94" s="8">
        <v>42207</v>
      </c>
      <c r="G94" s="1">
        <v>0.33333333333333331</v>
      </c>
      <c r="H94">
        <v>16693</v>
      </c>
      <c r="I94" s="8">
        <v>42207</v>
      </c>
      <c r="J94" s="1">
        <v>0.72916666666666663</v>
      </c>
      <c r="K94">
        <v>16693</v>
      </c>
      <c r="L94">
        <v>1</v>
      </c>
      <c r="M94" t="s">
        <v>509</v>
      </c>
      <c r="O94" t="s">
        <v>2</v>
      </c>
      <c r="P94" t="s">
        <v>506</v>
      </c>
      <c r="Q94">
        <v>11850345</v>
      </c>
      <c r="R94" t="s">
        <v>1696</v>
      </c>
      <c r="S94" t="s">
        <v>5</v>
      </c>
      <c r="U94">
        <v>3300</v>
      </c>
      <c r="V94" t="s">
        <v>6</v>
      </c>
      <c r="W94" t="s">
        <v>7</v>
      </c>
      <c r="X94">
        <v>-376</v>
      </c>
      <c r="Y94">
        <v>4562966</v>
      </c>
      <c r="AA94">
        <v>9</v>
      </c>
      <c r="AB94">
        <v>42727</v>
      </c>
      <c r="AC94">
        <v>68363</v>
      </c>
      <c r="AD94">
        <v>0</v>
      </c>
      <c r="AE94">
        <v>160</v>
      </c>
      <c r="AF94">
        <v>0</v>
      </c>
      <c r="AG94">
        <v>0</v>
      </c>
      <c r="AH94" t="s">
        <v>1213</v>
      </c>
      <c r="AI94" t="s">
        <v>10</v>
      </c>
    </row>
    <row r="95" spans="1:35" x14ac:dyDescent="0.25">
      <c r="A95">
        <v>21607</v>
      </c>
      <c r="B95" t="s">
        <v>1625</v>
      </c>
      <c r="C95" t="s">
        <v>1159</v>
      </c>
      <c r="D95">
        <v>2013</v>
      </c>
      <c r="E95" t="s">
        <v>1128</v>
      </c>
      <c r="F95" s="8">
        <v>42157</v>
      </c>
      <c r="G95" s="1">
        <v>0.33333333333333331</v>
      </c>
      <c r="H95">
        <v>36326</v>
      </c>
      <c r="I95" s="8">
        <v>42157</v>
      </c>
      <c r="J95" s="1">
        <v>0.70833333333333337</v>
      </c>
      <c r="K95">
        <v>36326</v>
      </c>
      <c r="L95">
        <v>1</v>
      </c>
      <c r="M95" t="s">
        <v>3260</v>
      </c>
      <c r="N95" t="s">
        <v>3261</v>
      </c>
      <c r="O95" t="s">
        <v>2</v>
      </c>
      <c r="P95" t="s">
        <v>634</v>
      </c>
      <c r="Q95">
        <v>74865150</v>
      </c>
      <c r="R95" t="s">
        <v>635</v>
      </c>
      <c r="S95" t="s">
        <v>5</v>
      </c>
      <c r="U95">
        <v>3300</v>
      </c>
      <c r="V95" t="s">
        <v>6</v>
      </c>
      <c r="W95" t="s">
        <v>7</v>
      </c>
      <c r="X95">
        <v>376</v>
      </c>
      <c r="Y95">
        <v>154586027</v>
      </c>
      <c r="Z95" t="s">
        <v>1455</v>
      </c>
      <c r="AA95">
        <v>9</v>
      </c>
      <c r="AB95">
        <v>48471</v>
      </c>
      <c r="AC95">
        <v>155107</v>
      </c>
      <c r="AD95">
        <v>0</v>
      </c>
      <c r="AE95">
        <v>320</v>
      </c>
      <c r="AF95">
        <v>812777</v>
      </c>
      <c r="AG95">
        <v>0</v>
      </c>
      <c r="AH95" t="s">
        <v>1213</v>
      </c>
      <c r="AI95" t="s">
        <v>10</v>
      </c>
    </row>
    <row r="96" spans="1:35" x14ac:dyDescent="0.25">
      <c r="A96">
        <v>21483</v>
      </c>
      <c r="B96" t="s">
        <v>1652</v>
      </c>
      <c r="C96" t="s">
        <v>1172</v>
      </c>
      <c r="D96">
        <v>2013</v>
      </c>
      <c r="E96" t="s">
        <v>1128</v>
      </c>
      <c r="F96" s="8">
        <v>42137</v>
      </c>
      <c r="G96" s="1">
        <v>0.44444444444444442</v>
      </c>
      <c r="H96">
        <v>20694</v>
      </c>
      <c r="I96" s="8">
        <v>42137</v>
      </c>
      <c r="J96" s="1">
        <v>0.72916666666666663</v>
      </c>
      <c r="K96">
        <v>20694</v>
      </c>
      <c r="L96">
        <v>1</v>
      </c>
      <c r="M96" t="s">
        <v>539</v>
      </c>
      <c r="O96" t="s">
        <v>2</v>
      </c>
      <c r="P96" t="s">
        <v>540</v>
      </c>
      <c r="Q96">
        <v>29989339</v>
      </c>
      <c r="R96" t="s">
        <v>1653</v>
      </c>
      <c r="S96" t="s">
        <v>5</v>
      </c>
      <c r="U96">
        <v>3300</v>
      </c>
      <c r="V96" t="s">
        <v>6</v>
      </c>
      <c r="W96" t="s">
        <v>7</v>
      </c>
      <c r="X96">
        <v>376</v>
      </c>
      <c r="Y96">
        <v>154222777</v>
      </c>
      <c r="AA96">
        <v>9</v>
      </c>
      <c r="AB96">
        <v>42727</v>
      </c>
      <c r="AC96">
        <v>98272</v>
      </c>
      <c r="AD96">
        <v>0</v>
      </c>
      <c r="AE96">
        <v>230</v>
      </c>
      <c r="AF96">
        <v>140423</v>
      </c>
      <c r="AG96">
        <v>0</v>
      </c>
      <c r="AH96" t="s">
        <v>1213</v>
      </c>
      <c r="AI96" t="s">
        <v>10</v>
      </c>
    </row>
    <row r="97" spans="1:35" x14ac:dyDescent="0.25">
      <c r="A97">
        <v>21066</v>
      </c>
      <c r="B97" t="s">
        <v>1625</v>
      </c>
      <c r="C97" t="s">
        <v>1159</v>
      </c>
      <c r="D97">
        <v>2013</v>
      </c>
      <c r="E97" t="s">
        <v>1128</v>
      </c>
      <c r="F97" s="8">
        <v>42072</v>
      </c>
      <c r="G97" s="1">
        <v>0.58333333333333337</v>
      </c>
      <c r="H97">
        <v>36326</v>
      </c>
      <c r="I97" s="8">
        <v>42073</v>
      </c>
      <c r="J97" s="1">
        <v>0.75</v>
      </c>
      <c r="K97">
        <v>36326</v>
      </c>
      <c r="L97">
        <v>1</v>
      </c>
      <c r="M97" t="s">
        <v>633</v>
      </c>
      <c r="O97" t="s">
        <v>2</v>
      </c>
      <c r="P97" t="s">
        <v>634</v>
      </c>
      <c r="Q97">
        <v>74865150</v>
      </c>
      <c r="R97" t="s">
        <v>635</v>
      </c>
      <c r="S97" t="s">
        <v>5</v>
      </c>
      <c r="U97">
        <v>3300</v>
      </c>
      <c r="V97" t="s">
        <v>6</v>
      </c>
      <c r="W97" t="s">
        <v>7</v>
      </c>
      <c r="X97">
        <v>376</v>
      </c>
      <c r="Y97">
        <v>154586027</v>
      </c>
      <c r="Z97" t="s">
        <v>1455</v>
      </c>
      <c r="AA97">
        <v>9</v>
      </c>
      <c r="AB97">
        <v>42727</v>
      </c>
      <c r="AC97">
        <v>0</v>
      </c>
      <c r="AD97">
        <v>0</v>
      </c>
      <c r="AE97">
        <v>0</v>
      </c>
      <c r="AF97">
        <v>1596242</v>
      </c>
      <c r="AG97">
        <v>0</v>
      </c>
      <c r="AH97" t="s">
        <v>1213</v>
      </c>
      <c r="AI97" t="s">
        <v>10</v>
      </c>
    </row>
    <row r="98" spans="1:35" x14ac:dyDescent="0.25">
      <c r="A98">
        <v>21625</v>
      </c>
      <c r="B98" t="s">
        <v>1708</v>
      </c>
      <c r="C98" t="s">
        <v>1183</v>
      </c>
      <c r="D98">
        <v>2013</v>
      </c>
      <c r="E98" t="s">
        <v>1128</v>
      </c>
      <c r="F98" s="8">
        <v>42158</v>
      </c>
      <c r="G98" s="1">
        <v>0.52013888888888882</v>
      </c>
      <c r="H98">
        <v>23106</v>
      </c>
      <c r="I98" s="8">
        <v>42158</v>
      </c>
      <c r="J98" s="1">
        <v>0.52013888888888882</v>
      </c>
      <c r="K98">
        <v>23106</v>
      </c>
      <c r="L98">
        <v>1</v>
      </c>
      <c r="M98" t="s">
        <v>192</v>
      </c>
      <c r="O98" t="s">
        <v>2</v>
      </c>
      <c r="P98" t="s">
        <v>188</v>
      </c>
      <c r="Q98">
        <v>20286756140</v>
      </c>
      <c r="R98" t="s">
        <v>1709</v>
      </c>
      <c r="S98" t="s">
        <v>5</v>
      </c>
      <c r="U98">
        <v>3300</v>
      </c>
      <c r="V98" t="s">
        <v>6</v>
      </c>
      <c r="W98" t="s">
        <v>7</v>
      </c>
      <c r="X98">
        <v>376</v>
      </c>
      <c r="Y98">
        <v>154630523</v>
      </c>
      <c r="AA98">
        <v>9</v>
      </c>
      <c r="AB98">
        <v>42727</v>
      </c>
      <c r="AC98">
        <v>0</v>
      </c>
      <c r="AD98">
        <v>350000</v>
      </c>
      <c r="AE98">
        <v>0</v>
      </c>
      <c r="AF98">
        <v>0</v>
      </c>
      <c r="AG98">
        <v>0</v>
      </c>
      <c r="AH98" t="s">
        <v>1213</v>
      </c>
      <c r="AI98" t="s">
        <v>10</v>
      </c>
    </row>
    <row r="99" spans="1:35" x14ac:dyDescent="0.25">
      <c r="A99">
        <v>21088</v>
      </c>
      <c r="B99" t="s">
        <v>1708</v>
      </c>
      <c r="C99" t="s">
        <v>1183</v>
      </c>
      <c r="D99">
        <v>2013</v>
      </c>
      <c r="E99" t="s">
        <v>1128</v>
      </c>
      <c r="F99" s="8">
        <v>42074</v>
      </c>
      <c r="G99" s="1">
        <v>0.47222222222222227</v>
      </c>
      <c r="H99">
        <v>23106</v>
      </c>
      <c r="I99" s="8">
        <v>42074</v>
      </c>
      <c r="J99" s="1">
        <v>0.75</v>
      </c>
      <c r="K99">
        <v>23106</v>
      </c>
      <c r="L99">
        <v>1</v>
      </c>
      <c r="M99" t="s">
        <v>187</v>
      </c>
      <c r="O99" t="s">
        <v>2</v>
      </c>
      <c r="P99" t="s">
        <v>188</v>
      </c>
      <c r="Q99">
        <v>20286756140</v>
      </c>
      <c r="R99" t="s">
        <v>1709</v>
      </c>
      <c r="S99" t="s">
        <v>5</v>
      </c>
      <c r="U99">
        <v>3300</v>
      </c>
      <c r="V99" t="s">
        <v>6</v>
      </c>
      <c r="W99" t="s">
        <v>7</v>
      </c>
      <c r="X99">
        <v>376</v>
      </c>
      <c r="Y99">
        <v>154630523</v>
      </c>
      <c r="AA99">
        <v>9</v>
      </c>
      <c r="AB99">
        <v>42727</v>
      </c>
      <c r="AC99">
        <v>136726</v>
      </c>
      <c r="AD99">
        <v>0</v>
      </c>
      <c r="AE99">
        <v>320</v>
      </c>
      <c r="AF99">
        <v>880363</v>
      </c>
      <c r="AG99">
        <v>0</v>
      </c>
      <c r="AH99" t="s">
        <v>1213</v>
      </c>
      <c r="AI99" t="s">
        <v>10</v>
      </c>
    </row>
    <row r="100" spans="1:35" x14ac:dyDescent="0.25">
      <c r="A100">
        <v>21979</v>
      </c>
      <c r="B100" t="s">
        <v>1594</v>
      </c>
      <c r="C100" t="s">
        <v>1162</v>
      </c>
      <c r="D100">
        <v>2015</v>
      </c>
      <c r="E100" t="s">
        <v>1128</v>
      </c>
      <c r="F100" s="8">
        <v>42212</v>
      </c>
      <c r="G100" s="1">
        <v>0.33333333333333331</v>
      </c>
      <c r="H100">
        <v>35769</v>
      </c>
      <c r="I100" s="8">
        <v>42212</v>
      </c>
      <c r="J100" s="1">
        <v>0.4375</v>
      </c>
      <c r="K100">
        <v>35769</v>
      </c>
      <c r="L100">
        <v>1</v>
      </c>
      <c r="M100" t="s">
        <v>930</v>
      </c>
      <c r="O100" t="s">
        <v>2</v>
      </c>
      <c r="P100" t="s">
        <v>923</v>
      </c>
      <c r="Q100">
        <v>13884064</v>
      </c>
      <c r="R100" t="s">
        <v>924</v>
      </c>
      <c r="S100" t="s">
        <v>5</v>
      </c>
      <c r="U100">
        <v>3300</v>
      </c>
      <c r="V100" t="s">
        <v>6</v>
      </c>
      <c r="W100" t="s">
        <v>7</v>
      </c>
      <c r="X100">
        <v>-376</v>
      </c>
      <c r="Y100">
        <v>4432972</v>
      </c>
      <c r="Z100" t="s">
        <v>1595</v>
      </c>
      <c r="AA100">
        <v>9</v>
      </c>
      <c r="AB100">
        <v>48471</v>
      </c>
      <c r="AC100">
        <v>87248</v>
      </c>
      <c r="AD100">
        <v>0</v>
      </c>
      <c r="AE100">
        <v>180</v>
      </c>
      <c r="AF100">
        <v>242122</v>
      </c>
      <c r="AG100">
        <v>0</v>
      </c>
      <c r="AH100" t="s">
        <v>1213</v>
      </c>
      <c r="AI100" t="s">
        <v>10</v>
      </c>
    </row>
    <row r="101" spans="1:35" x14ac:dyDescent="0.25">
      <c r="A101">
        <v>21314</v>
      </c>
      <c r="B101" t="s">
        <v>1708</v>
      </c>
      <c r="C101" t="s">
        <v>1183</v>
      </c>
      <c r="D101">
        <v>2013</v>
      </c>
      <c r="E101" t="s">
        <v>1128</v>
      </c>
      <c r="F101" s="8">
        <v>42110</v>
      </c>
      <c r="G101" s="1">
        <v>0.375</v>
      </c>
      <c r="H101">
        <v>23106</v>
      </c>
      <c r="I101" s="8">
        <v>42110</v>
      </c>
      <c r="J101" s="1">
        <v>0.66666666666666663</v>
      </c>
      <c r="K101">
        <v>23106</v>
      </c>
      <c r="L101">
        <v>1</v>
      </c>
      <c r="M101" t="s">
        <v>195</v>
      </c>
      <c r="O101" t="s">
        <v>2</v>
      </c>
      <c r="P101" t="s">
        <v>188</v>
      </c>
      <c r="Q101">
        <v>20286756140</v>
      </c>
      <c r="R101" t="s">
        <v>1709</v>
      </c>
      <c r="S101" t="s">
        <v>5</v>
      </c>
      <c r="U101">
        <v>3300</v>
      </c>
      <c r="V101" t="s">
        <v>6</v>
      </c>
      <c r="W101" t="s">
        <v>7</v>
      </c>
      <c r="X101">
        <v>376</v>
      </c>
      <c r="Y101">
        <v>154630523</v>
      </c>
      <c r="AA101">
        <v>9</v>
      </c>
      <c r="AB101">
        <v>42727</v>
      </c>
      <c r="AC101">
        <v>72636</v>
      </c>
      <c r="AD101">
        <v>30000</v>
      </c>
      <c r="AE101">
        <v>170</v>
      </c>
      <c r="AF101">
        <v>1655650</v>
      </c>
      <c r="AG101">
        <v>0</v>
      </c>
      <c r="AH101" t="s">
        <v>1213</v>
      </c>
      <c r="AI101" t="s">
        <v>10</v>
      </c>
    </row>
    <row r="102" spans="1:35" x14ac:dyDescent="0.25">
      <c r="A102">
        <v>21300</v>
      </c>
      <c r="B102" t="s">
        <v>1510</v>
      </c>
      <c r="C102" t="s">
        <v>1147</v>
      </c>
      <c r="D102">
        <v>2013</v>
      </c>
      <c r="E102" t="s">
        <v>1128</v>
      </c>
      <c r="F102" s="8">
        <v>42109</v>
      </c>
      <c r="G102" s="1">
        <v>0.35416666666666669</v>
      </c>
      <c r="H102">
        <v>38036</v>
      </c>
      <c r="I102" s="8">
        <v>42109</v>
      </c>
      <c r="J102" s="1">
        <v>0.4375</v>
      </c>
      <c r="K102">
        <v>38036</v>
      </c>
      <c r="L102">
        <v>1</v>
      </c>
      <c r="M102" t="s">
        <v>478</v>
      </c>
      <c r="O102" t="s">
        <v>2</v>
      </c>
      <c r="P102" t="s">
        <v>472</v>
      </c>
      <c r="Q102">
        <v>22045936</v>
      </c>
      <c r="R102" t="s">
        <v>473</v>
      </c>
      <c r="S102" t="s">
        <v>5</v>
      </c>
      <c r="U102">
        <v>3300</v>
      </c>
      <c r="V102" t="s">
        <v>6</v>
      </c>
      <c r="W102" t="s">
        <v>7</v>
      </c>
      <c r="X102">
        <v>376</v>
      </c>
      <c r="Y102">
        <v>154537709</v>
      </c>
      <c r="Z102" t="s">
        <v>1511</v>
      </c>
      <c r="AA102">
        <v>9</v>
      </c>
      <c r="AB102">
        <v>42727</v>
      </c>
      <c r="AC102">
        <v>149545</v>
      </c>
      <c r="AD102">
        <v>0</v>
      </c>
      <c r="AE102">
        <v>350</v>
      </c>
      <c r="AF102">
        <v>0</v>
      </c>
      <c r="AG102">
        <v>0</v>
      </c>
      <c r="AH102" t="s">
        <v>1213</v>
      </c>
      <c r="AI102" t="s">
        <v>10</v>
      </c>
    </row>
    <row r="103" spans="1:35" x14ac:dyDescent="0.25">
      <c r="A103">
        <v>21561</v>
      </c>
      <c r="B103" t="s">
        <v>1510</v>
      </c>
      <c r="C103" t="s">
        <v>1147</v>
      </c>
      <c r="D103">
        <v>2013</v>
      </c>
      <c r="E103" t="s">
        <v>1128</v>
      </c>
      <c r="F103" s="8">
        <v>42151</v>
      </c>
      <c r="G103" s="1">
        <v>0.33333333333333331</v>
      </c>
      <c r="H103">
        <v>38036</v>
      </c>
      <c r="I103" s="8">
        <v>42151</v>
      </c>
      <c r="J103" s="1">
        <v>0.72916666666666663</v>
      </c>
      <c r="K103">
        <v>38036</v>
      </c>
      <c r="L103">
        <v>1</v>
      </c>
      <c r="M103" t="s">
        <v>165</v>
      </c>
      <c r="O103" t="s">
        <v>2</v>
      </c>
      <c r="P103" t="s">
        <v>472</v>
      </c>
      <c r="Q103">
        <v>22045936</v>
      </c>
      <c r="R103" t="s">
        <v>473</v>
      </c>
      <c r="S103" t="s">
        <v>5</v>
      </c>
      <c r="U103">
        <v>3300</v>
      </c>
      <c r="V103" t="s">
        <v>6</v>
      </c>
      <c r="W103" t="s">
        <v>7</v>
      </c>
      <c r="X103">
        <v>376</v>
      </c>
      <c r="Y103">
        <v>154537709</v>
      </c>
      <c r="Z103" t="s">
        <v>1511</v>
      </c>
      <c r="AA103">
        <v>9</v>
      </c>
      <c r="AB103">
        <v>48471</v>
      </c>
      <c r="AC103">
        <v>101789</v>
      </c>
      <c r="AD103">
        <v>0</v>
      </c>
      <c r="AE103">
        <v>210</v>
      </c>
      <c r="AF103">
        <v>502576</v>
      </c>
      <c r="AG103">
        <v>0</v>
      </c>
      <c r="AH103" t="s">
        <v>1213</v>
      </c>
      <c r="AI103" t="s">
        <v>10</v>
      </c>
    </row>
    <row r="104" spans="1:35" x14ac:dyDescent="0.25">
      <c r="A104">
        <v>21130</v>
      </c>
      <c r="B104" t="s">
        <v>1510</v>
      </c>
      <c r="C104" t="s">
        <v>1147</v>
      </c>
      <c r="D104">
        <v>2013</v>
      </c>
      <c r="E104" t="s">
        <v>1128</v>
      </c>
      <c r="F104" s="8">
        <v>42080</v>
      </c>
      <c r="G104" s="1">
        <v>0.33333333333333331</v>
      </c>
      <c r="H104">
        <v>38036</v>
      </c>
      <c r="I104" s="8">
        <v>42080</v>
      </c>
      <c r="J104" s="1">
        <v>0.70833333333333337</v>
      </c>
      <c r="K104">
        <v>38036</v>
      </c>
      <c r="L104">
        <v>1</v>
      </c>
      <c r="M104" t="s">
        <v>481</v>
      </c>
      <c r="O104" t="s">
        <v>2</v>
      </c>
      <c r="P104" t="s">
        <v>472</v>
      </c>
      <c r="Q104">
        <v>22045936</v>
      </c>
      <c r="R104" t="s">
        <v>473</v>
      </c>
      <c r="S104" t="s">
        <v>5</v>
      </c>
      <c r="U104">
        <v>3300</v>
      </c>
      <c r="V104" t="s">
        <v>6</v>
      </c>
      <c r="W104" t="s">
        <v>7</v>
      </c>
      <c r="X104">
        <v>376</v>
      </c>
      <c r="Y104">
        <v>154537709</v>
      </c>
      <c r="Z104" t="s">
        <v>1511</v>
      </c>
      <c r="AA104">
        <v>9</v>
      </c>
      <c r="AB104">
        <v>48471</v>
      </c>
      <c r="AC104">
        <v>96942</v>
      </c>
      <c r="AD104">
        <v>0</v>
      </c>
      <c r="AE104">
        <v>200</v>
      </c>
      <c r="AF104">
        <v>0</v>
      </c>
      <c r="AG104">
        <v>0</v>
      </c>
      <c r="AH104" t="s">
        <v>1213</v>
      </c>
      <c r="AI104" t="s">
        <v>10</v>
      </c>
    </row>
    <row r="105" spans="1:35" x14ac:dyDescent="0.25">
      <c r="A105">
        <v>21109</v>
      </c>
      <c r="B105" t="s">
        <v>1513</v>
      </c>
      <c r="C105" t="s">
        <v>1147</v>
      </c>
      <c r="D105">
        <v>2013</v>
      </c>
      <c r="E105" t="s">
        <v>1128</v>
      </c>
      <c r="F105" s="8">
        <v>42076</v>
      </c>
      <c r="G105" s="1">
        <v>0.58333333333333337</v>
      </c>
      <c r="H105">
        <v>37793</v>
      </c>
      <c r="I105" s="8">
        <v>42076</v>
      </c>
      <c r="J105" s="1">
        <v>0.75</v>
      </c>
      <c r="K105">
        <v>37793</v>
      </c>
      <c r="L105">
        <v>1</v>
      </c>
      <c r="M105" t="s">
        <v>76</v>
      </c>
      <c r="O105" t="s">
        <v>15</v>
      </c>
      <c r="P105" t="s">
        <v>818</v>
      </c>
      <c r="Q105">
        <v>27922028805</v>
      </c>
      <c r="R105" t="s">
        <v>819</v>
      </c>
      <c r="S105" t="s">
        <v>5</v>
      </c>
      <c r="U105">
        <v>3300</v>
      </c>
      <c r="V105" t="s">
        <v>6</v>
      </c>
      <c r="W105" t="s">
        <v>7</v>
      </c>
      <c r="X105">
        <v>376</v>
      </c>
      <c r="Y105">
        <v>154635476</v>
      </c>
      <c r="Z105" t="s">
        <v>1514</v>
      </c>
      <c r="AA105">
        <v>9</v>
      </c>
      <c r="AB105">
        <v>48471</v>
      </c>
      <c r="AC105">
        <v>72707</v>
      </c>
      <c r="AD105">
        <v>0</v>
      </c>
      <c r="AE105">
        <v>150</v>
      </c>
      <c r="AF105">
        <v>465739</v>
      </c>
      <c r="AG105">
        <v>0</v>
      </c>
      <c r="AH105" t="s">
        <v>1213</v>
      </c>
      <c r="AI105" t="s">
        <v>10</v>
      </c>
    </row>
    <row r="106" spans="1:35" x14ac:dyDescent="0.25">
      <c r="A106">
        <v>21864</v>
      </c>
      <c r="B106" t="s">
        <v>1488</v>
      </c>
      <c r="C106" t="s">
        <v>1145</v>
      </c>
      <c r="D106">
        <v>2013</v>
      </c>
      <c r="E106" t="s">
        <v>1128</v>
      </c>
      <c r="F106" s="8">
        <v>42192</v>
      </c>
      <c r="G106" s="1">
        <v>0.375</v>
      </c>
      <c r="H106">
        <v>48814</v>
      </c>
      <c r="I106" s="8">
        <v>42192</v>
      </c>
      <c r="J106" s="1">
        <v>0.5</v>
      </c>
      <c r="K106">
        <v>48814</v>
      </c>
      <c r="L106">
        <v>1</v>
      </c>
      <c r="M106" t="s">
        <v>199</v>
      </c>
      <c r="O106" t="s">
        <v>15</v>
      </c>
      <c r="P106" t="s">
        <v>1062</v>
      </c>
      <c r="Q106">
        <v>33624853429</v>
      </c>
      <c r="R106" t="s">
        <v>1063</v>
      </c>
      <c r="S106" t="s">
        <v>5</v>
      </c>
      <c r="U106">
        <v>3300</v>
      </c>
      <c r="V106" t="s">
        <v>6</v>
      </c>
      <c r="W106" t="s">
        <v>7</v>
      </c>
      <c r="X106">
        <v>376</v>
      </c>
      <c r="Y106">
        <v>4457777</v>
      </c>
      <c r="Z106" t="s">
        <v>1489</v>
      </c>
      <c r="AA106">
        <v>9</v>
      </c>
      <c r="AB106">
        <v>48471</v>
      </c>
      <c r="AC106">
        <v>82401</v>
      </c>
      <c r="AD106">
        <v>0</v>
      </c>
      <c r="AE106">
        <v>170</v>
      </c>
      <c r="AF106">
        <v>564058</v>
      </c>
      <c r="AG106">
        <v>0</v>
      </c>
      <c r="AH106" t="s">
        <v>1213</v>
      </c>
      <c r="AI106" t="s">
        <v>10</v>
      </c>
    </row>
    <row r="107" spans="1:35" x14ac:dyDescent="0.25">
      <c r="A107">
        <v>21853</v>
      </c>
      <c r="B107" t="s">
        <v>1693</v>
      </c>
      <c r="C107" t="s">
        <v>1154</v>
      </c>
      <c r="D107">
        <v>2013</v>
      </c>
      <c r="E107" t="s">
        <v>1128</v>
      </c>
      <c r="F107" s="8">
        <v>42191</v>
      </c>
      <c r="G107" s="1">
        <v>0.375</v>
      </c>
      <c r="H107">
        <v>17999</v>
      </c>
      <c r="I107" s="8">
        <v>42191</v>
      </c>
      <c r="J107" s="1">
        <v>0.72916666666666663</v>
      </c>
      <c r="K107">
        <v>17999</v>
      </c>
      <c r="L107">
        <v>1</v>
      </c>
      <c r="M107" t="s">
        <v>346</v>
      </c>
      <c r="O107" t="s">
        <v>2</v>
      </c>
      <c r="P107" t="s">
        <v>591</v>
      </c>
      <c r="Q107">
        <v>20084073</v>
      </c>
      <c r="R107" t="s">
        <v>1694</v>
      </c>
      <c r="S107" t="s">
        <v>5</v>
      </c>
      <c r="U107">
        <v>3300</v>
      </c>
      <c r="V107" t="s">
        <v>6</v>
      </c>
      <c r="W107" t="s">
        <v>7</v>
      </c>
      <c r="X107" t="s">
        <v>593</v>
      </c>
      <c r="Y107">
        <v>54658558</v>
      </c>
      <c r="Z107" t="s">
        <v>1455</v>
      </c>
      <c r="AA107">
        <v>9</v>
      </c>
      <c r="AB107">
        <v>48471</v>
      </c>
      <c r="AC107">
        <v>111483</v>
      </c>
      <c r="AD107">
        <v>65000</v>
      </c>
      <c r="AE107">
        <v>230</v>
      </c>
      <c r="AF107">
        <v>428697</v>
      </c>
      <c r="AG107">
        <v>0</v>
      </c>
      <c r="AH107" t="s">
        <v>1213</v>
      </c>
      <c r="AI107" t="s">
        <v>10</v>
      </c>
    </row>
    <row r="108" spans="1:35" x14ac:dyDescent="0.25">
      <c r="A108">
        <v>21180</v>
      </c>
      <c r="B108" t="s">
        <v>1686</v>
      </c>
      <c r="C108" t="s">
        <v>1179</v>
      </c>
      <c r="D108">
        <v>2013</v>
      </c>
      <c r="E108" t="s">
        <v>1128</v>
      </c>
      <c r="F108" s="8">
        <v>42089</v>
      </c>
      <c r="G108" s="1">
        <v>0.51041666666666663</v>
      </c>
      <c r="H108">
        <v>25166</v>
      </c>
      <c r="I108" s="8">
        <v>42089</v>
      </c>
      <c r="J108" s="1">
        <v>0.51041666666666663</v>
      </c>
      <c r="K108">
        <v>25166</v>
      </c>
      <c r="L108">
        <v>1</v>
      </c>
      <c r="M108" t="s">
        <v>21</v>
      </c>
      <c r="O108" t="s">
        <v>15</v>
      </c>
      <c r="P108" t="s">
        <v>861</v>
      </c>
      <c r="Q108">
        <v>30711981108</v>
      </c>
      <c r="R108" t="s">
        <v>862</v>
      </c>
      <c r="S108" t="s">
        <v>5</v>
      </c>
      <c r="U108">
        <v>3300</v>
      </c>
      <c r="V108" t="s">
        <v>6</v>
      </c>
      <c r="W108" t="s">
        <v>7</v>
      </c>
      <c r="X108">
        <v>376</v>
      </c>
      <c r="Y108">
        <v>4455318</v>
      </c>
      <c r="Z108" t="s">
        <v>1455</v>
      </c>
      <c r="AA108">
        <v>9</v>
      </c>
      <c r="AB108">
        <v>42727</v>
      </c>
      <c r="AC108">
        <v>102545</v>
      </c>
      <c r="AD108">
        <v>0</v>
      </c>
      <c r="AE108">
        <v>240</v>
      </c>
      <c r="AF108">
        <v>479499</v>
      </c>
      <c r="AG108">
        <v>0</v>
      </c>
      <c r="AH108" t="s">
        <v>1213</v>
      </c>
      <c r="AI108" t="s">
        <v>10</v>
      </c>
    </row>
    <row r="109" spans="1:35" x14ac:dyDescent="0.25">
      <c r="A109">
        <v>21496</v>
      </c>
      <c r="B109" t="s">
        <v>1699</v>
      </c>
      <c r="C109" t="s">
        <v>1180</v>
      </c>
      <c r="D109">
        <v>2015</v>
      </c>
      <c r="E109" t="s">
        <v>1128</v>
      </c>
      <c r="F109" s="8">
        <v>42139</v>
      </c>
      <c r="G109" s="1">
        <v>0.33333333333333331</v>
      </c>
      <c r="H109">
        <v>24421</v>
      </c>
      <c r="I109" s="8">
        <v>42139</v>
      </c>
      <c r="J109" s="1">
        <v>0.4375</v>
      </c>
      <c r="K109">
        <v>24421</v>
      </c>
      <c r="L109">
        <v>1</v>
      </c>
      <c r="M109" t="s">
        <v>999</v>
      </c>
      <c r="O109" t="s">
        <v>2</v>
      </c>
      <c r="P109" t="s">
        <v>1000</v>
      </c>
      <c r="Q109">
        <v>20170394</v>
      </c>
      <c r="R109" t="s">
        <v>1001</v>
      </c>
      <c r="S109" t="s">
        <v>5</v>
      </c>
      <c r="U109">
        <v>3300</v>
      </c>
      <c r="V109" t="s">
        <v>6</v>
      </c>
      <c r="W109" t="s">
        <v>7</v>
      </c>
      <c r="X109">
        <v>376</v>
      </c>
      <c r="Y109">
        <v>154522256</v>
      </c>
      <c r="Z109" t="s">
        <v>1002</v>
      </c>
      <c r="AA109">
        <v>9</v>
      </c>
      <c r="AB109">
        <v>48471</v>
      </c>
      <c r="AC109">
        <v>87248</v>
      </c>
      <c r="AD109">
        <v>0</v>
      </c>
      <c r="AE109">
        <v>180</v>
      </c>
      <c r="AF109">
        <v>387392</v>
      </c>
      <c r="AG109">
        <v>0</v>
      </c>
      <c r="AH109" t="s">
        <v>1213</v>
      </c>
      <c r="AI109" t="s">
        <v>10</v>
      </c>
    </row>
    <row r="110" spans="1:35" x14ac:dyDescent="0.25">
      <c r="A110">
        <v>21327</v>
      </c>
      <c r="B110" t="s">
        <v>1615</v>
      </c>
      <c r="C110" t="s">
        <v>1159</v>
      </c>
      <c r="D110">
        <v>2013</v>
      </c>
      <c r="E110" t="s">
        <v>1128</v>
      </c>
      <c r="F110" s="8">
        <v>42114</v>
      </c>
      <c r="G110" s="1">
        <v>0.33333333333333331</v>
      </c>
      <c r="H110">
        <v>42338</v>
      </c>
      <c r="I110" s="8">
        <v>42114</v>
      </c>
      <c r="J110" s="1">
        <v>0.66666666666666663</v>
      </c>
      <c r="K110">
        <v>42338</v>
      </c>
      <c r="L110">
        <v>1</v>
      </c>
      <c r="M110" t="s">
        <v>346</v>
      </c>
      <c r="O110" t="s">
        <v>2</v>
      </c>
      <c r="P110" t="s">
        <v>899</v>
      </c>
      <c r="Q110">
        <v>11111111</v>
      </c>
      <c r="R110" t="s">
        <v>900</v>
      </c>
      <c r="S110" t="s">
        <v>5</v>
      </c>
      <c r="U110">
        <v>3300</v>
      </c>
      <c r="V110" t="s">
        <v>6</v>
      </c>
      <c r="W110" t="s">
        <v>7</v>
      </c>
      <c r="X110">
        <v>376</v>
      </c>
      <c r="Y110">
        <v>4431838</v>
      </c>
      <c r="AA110">
        <v>9</v>
      </c>
      <c r="AB110">
        <v>48471</v>
      </c>
      <c r="AC110">
        <v>111483</v>
      </c>
      <c r="AD110">
        <v>0</v>
      </c>
      <c r="AE110">
        <v>230</v>
      </c>
      <c r="AF110">
        <v>248575</v>
      </c>
      <c r="AG110">
        <v>0</v>
      </c>
      <c r="AH110" t="s">
        <v>1213</v>
      </c>
      <c r="AI110" t="s">
        <v>10</v>
      </c>
    </row>
    <row r="111" spans="1:35" x14ac:dyDescent="0.25">
      <c r="A111">
        <v>21919</v>
      </c>
      <c r="B111" t="s">
        <v>1663</v>
      </c>
      <c r="C111" t="s">
        <v>1162</v>
      </c>
      <c r="D111">
        <v>2013</v>
      </c>
      <c r="E111" t="s">
        <v>1128</v>
      </c>
      <c r="F111" s="8">
        <v>42200</v>
      </c>
      <c r="G111" s="1">
        <v>0.33333333333333331</v>
      </c>
      <c r="H111">
        <v>29165</v>
      </c>
      <c r="I111" s="8">
        <v>42200</v>
      </c>
      <c r="J111" s="1">
        <v>0.54166666666666663</v>
      </c>
      <c r="K111">
        <v>29165</v>
      </c>
      <c r="L111">
        <v>1</v>
      </c>
      <c r="M111" t="s">
        <v>3282</v>
      </c>
      <c r="N111" t="s">
        <v>3283</v>
      </c>
      <c r="O111" t="s">
        <v>3284</v>
      </c>
      <c r="P111" t="s">
        <v>2079</v>
      </c>
      <c r="Q111">
        <v>29210312</v>
      </c>
      <c r="R111" t="s">
        <v>1664</v>
      </c>
      <c r="S111" t="s">
        <v>5</v>
      </c>
      <c r="U111">
        <v>3300</v>
      </c>
      <c r="V111" t="s">
        <v>6</v>
      </c>
      <c r="W111" t="s">
        <v>7</v>
      </c>
      <c r="X111">
        <v>-376</v>
      </c>
      <c r="Y111">
        <v>154565572</v>
      </c>
      <c r="AA111">
        <v>9</v>
      </c>
      <c r="AB111">
        <v>48471</v>
      </c>
      <c r="AC111">
        <v>72707</v>
      </c>
      <c r="AD111">
        <v>0</v>
      </c>
      <c r="AE111">
        <v>150</v>
      </c>
      <c r="AF111">
        <v>253368</v>
      </c>
      <c r="AG111">
        <v>0</v>
      </c>
      <c r="AH111" t="s">
        <v>1213</v>
      </c>
      <c r="AI111" t="s">
        <v>10</v>
      </c>
    </row>
    <row r="112" spans="1:35" x14ac:dyDescent="0.25">
      <c r="A112">
        <v>21411</v>
      </c>
      <c r="B112" t="s">
        <v>1549</v>
      </c>
      <c r="C112" t="s">
        <v>1154</v>
      </c>
      <c r="D112">
        <v>2015</v>
      </c>
      <c r="E112" t="s">
        <v>1128</v>
      </c>
      <c r="F112" s="8">
        <v>42123</v>
      </c>
      <c r="G112" s="1">
        <v>0.58333333333333337</v>
      </c>
      <c r="H112">
        <v>35926</v>
      </c>
      <c r="I112" s="8">
        <v>42123</v>
      </c>
      <c r="J112" s="1">
        <v>0.74305555555555547</v>
      </c>
      <c r="K112">
        <v>35926</v>
      </c>
      <c r="L112">
        <v>1</v>
      </c>
      <c r="M112" t="s">
        <v>959</v>
      </c>
      <c r="O112" t="s">
        <v>15</v>
      </c>
      <c r="P112" t="s">
        <v>960</v>
      </c>
      <c r="Q112">
        <v>20075440406</v>
      </c>
      <c r="R112" t="s">
        <v>961</v>
      </c>
      <c r="S112" t="s">
        <v>5</v>
      </c>
      <c r="U112">
        <v>3300</v>
      </c>
      <c r="V112" t="s">
        <v>6</v>
      </c>
      <c r="W112" t="s">
        <v>7</v>
      </c>
      <c r="X112">
        <v>376</v>
      </c>
      <c r="Y112">
        <v>154692592</v>
      </c>
      <c r="Z112" t="s">
        <v>1550</v>
      </c>
      <c r="AA112">
        <v>9</v>
      </c>
      <c r="AB112">
        <v>48471</v>
      </c>
      <c r="AC112">
        <v>87248</v>
      </c>
      <c r="AD112">
        <v>0</v>
      </c>
      <c r="AE112">
        <v>180</v>
      </c>
      <c r="AF112">
        <v>197167</v>
      </c>
      <c r="AG112">
        <v>0</v>
      </c>
      <c r="AH112" t="s">
        <v>1213</v>
      </c>
      <c r="AI112" t="s">
        <v>10</v>
      </c>
    </row>
    <row r="113" spans="1:35" x14ac:dyDescent="0.25">
      <c r="A113">
        <v>21810</v>
      </c>
      <c r="B113" t="s">
        <v>1678</v>
      </c>
      <c r="C113" t="s">
        <v>1177</v>
      </c>
      <c r="D113">
        <v>2013</v>
      </c>
      <c r="E113" t="s">
        <v>1128</v>
      </c>
      <c r="F113" s="8">
        <v>42184</v>
      </c>
      <c r="G113" s="1">
        <v>0.64583333333333337</v>
      </c>
      <c r="H113">
        <v>2796</v>
      </c>
      <c r="I113" s="8">
        <v>42184</v>
      </c>
      <c r="J113" s="1">
        <v>0.66666666666666663</v>
      </c>
      <c r="K113">
        <v>2796</v>
      </c>
      <c r="L113">
        <v>1</v>
      </c>
      <c r="M113" t="s">
        <v>652</v>
      </c>
      <c r="O113" t="s">
        <v>2</v>
      </c>
      <c r="P113" t="s">
        <v>653</v>
      </c>
      <c r="Q113">
        <v>20085473671</v>
      </c>
      <c r="R113" t="s">
        <v>1679</v>
      </c>
      <c r="S113" t="s">
        <v>5</v>
      </c>
      <c r="U113">
        <v>3300</v>
      </c>
      <c r="V113" t="s">
        <v>6</v>
      </c>
      <c r="W113" t="s">
        <v>7</v>
      </c>
      <c r="X113">
        <v>3764</v>
      </c>
      <c r="Y113">
        <v>425372</v>
      </c>
      <c r="AA113">
        <v>9</v>
      </c>
      <c r="AB113">
        <v>42727</v>
      </c>
      <c r="AC113">
        <v>4273</v>
      </c>
      <c r="AD113">
        <v>0</v>
      </c>
      <c r="AE113">
        <v>10</v>
      </c>
      <c r="AF113">
        <v>7748</v>
      </c>
      <c r="AG113">
        <v>0</v>
      </c>
      <c r="AH113" t="s">
        <v>1213</v>
      </c>
      <c r="AI113" t="s">
        <v>10</v>
      </c>
    </row>
    <row r="114" spans="1:35" x14ac:dyDescent="0.25">
      <c r="A114">
        <v>21030</v>
      </c>
      <c r="B114" t="s">
        <v>1125</v>
      </c>
      <c r="C114" t="s">
        <v>1127</v>
      </c>
      <c r="D114">
        <v>2000</v>
      </c>
      <c r="E114" t="s">
        <v>1128</v>
      </c>
      <c r="F114" s="8">
        <v>42068</v>
      </c>
      <c r="G114" s="1">
        <v>0.375</v>
      </c>
      <c r="H114">
        <v>149599</v>
      </c>
      <c r="I114" s="8">
        <v>42068</v>
      </c>
      <c r="J114" s="1">
        <v>0.75</v>
      </c>
      <c r="K114">
        <v>149599</v>
      </c>
      <c r="L114">
        <v>1</v>
      </c>
      <c r="M114" t="s">
        <v>787</v>
      </c>
      <c r="O114" t="s">
        <v>2</v>
      </c>
      <c r="P114" t="s">
        <v>788</v>
      </c>
      <c r="Q114">
        <v>34275066</v>
      </c>
      <c r="R114" t="s">
        <v>789</v>
      </c>
      <c r="S114" t="s">
        <v>5</v>
      </c>
      <c r="U114">
        <v>3300</v>
      </c>
      <c r="V114" t="s">
        <v>6</v>
      </c>
      <c r="W114" t="s">
        <v>7</v>
      </c>
      <c r="X114">
        <v>376</v>
      </c>
      <c r="Y114">
        <v>154335909</v>
      </c>
      <c r="Z114" t="s">
        <v>1215</v>
      </c>
      <c r="AA114">
        <v>9</v>
      </c>
      <c r="AB114">
        <v>48471</v>
      </c>
      <c r="AC114">
        <v>145413</v>
      </c>
      <c r="AD114">
        <v>0</v>
      </c>
      <c r="AE114">
        <v>300</v>
      </c>
      <c r="AF114">
        <v>486201</v>
      </c>
      <c r="AG114">
        <v>0</v>
      </c>
      <c r="AH114" t="s">
        <v>1213</v>
      </c>
      <c r="AI114" t="s">
        <v>10</v>
      </c>
    </row>
    <row r="115" spans="1:35" x14ac:dyDescent="0.25">
      <c r="A115">
        <v>21693</v>
      </c>
      <c r="B115" t="s">
        <v>1498</v>
      </c>
      <c r="C115" t="s">
        <v>1147</v>
      </c>
      <c r="D115">
        <v>2013</v>
      </c>
      <c r="E115" t="s">
        <v>1128</v>
      </c>
      <c r="F115" s="8">
        <v>42167</v>
      </c>
      <c r="G115" s="1">
        <v>0.375</v>
      </c>
      <c r="H115">
        <v>56170</v>
      </c>
      <c r="I115" s="8">
        <v>42167</v>
      </c>
      <c r="J115" s="1">
        <v>0.66666666666666663</v>
      </c>
      <c r="K115">
        <v>56170</v>
      </c>
      <c r="L115">
        <v>1</v>
      </c>
      <c r="M115" t="s">
        <v>91</v>
      </c>
      <c r="O115" t="s">
        <v>15</v>
      </c>
      <c r="P115" t="s">
        <v>92</v>
      </c>
      <c r="Q115">
        <v>20074860878</v>
      </c>
      <c r="R115" t="s">
        <v>93</v>
      </c>
      <c r="S115" t="s">
        <v>5</v>
      </c>
      <c r="U115">
        <v>3300</v>
      </c>
      <c r="V115" t="s">
        <v>6</v>
      </c>
      <c r="W115" t="s">
        <v>7</v>
      </c>
      <c r="X115">
        <v>376</v>
      </c>
      <c r="Y115">
        <v>4454100</v>
      </c>
      <c r="AA115">
        <v>9</v>
      </c>
      <c r="AB115">
        <v>48471</v>
      </c>
      <c r="AC115">
        <v>48471</v>
      </c>
      <c r="AD115">
        <v>0</v>
      </c>
      <c r="AE115">
        <v>100</v>
      </c>
      <c r="AF115">
        <v>0</v>
      </c>
      <c r="AG115">
        <v>0</v>
      </c>
      <c r="AH115" t="s">
        <v>1213</v>
      </c>
      <c r="AI115" t="s">
        <v>10</v>
      </c>
    </row>
    <row r="116" spans="1:35" x14ac:dyDescent="0.25">
      <c r="A116">
        <v>21921</v>
      </c>
      <c r="B116" t="s">
        <v>1220</v>
      </c>
      <c r="C116" t="s">
        <v>1130</v>
      </c>
      <c r="D116">
        <v>2000</v>
      </c>
      <c r="E116" t="s">
        <v>1128</v>
      </c>
      <c r="F116" s="8">
        <v>42200</v>
      </c>
      <c r="G116" s="1">
        <v>0.33333333333333331</v>
      </c>
      <c r="H116">
        <v>197335</v>
      </c>
      <c r="I116" s="8">
        <v>42200</v>
      </c>
      <c r="J116" s="1">
        <v>0.5</v>
      </c>
      <c r="K116">
        <v>197335</v>
      </c>
      <c r="L116">
        <v>1</v>
      </c>
      <c r="M116" t="s">
        <v>1073</v>
      </c>
      <c r="O116" t="s">
        <v>15</v>
      </c>
      <c r="P116" t="s">
        <v>1074</v>
      </c>
      <c r="Q116">
        <v>30707912533</v>
      </c>
      <c r="R116" t="s">
        <v>1075</v>
      </c>
      <c r="S116" t="s">
        <v>5</v>
      </c>
      <c r="U116">
        <v>3300</v>
      </c>
      <c r="V116" t="s">
        <v>6</v>
      </c>
      <c r="W116" t="s">
        <v>7</v>
      </c>
      <c r="X116">
        <v>376</v>
      </c>
      <c r="Y116">
        <v>154100524</v>
      </c>
      <c r="Z116" t="s">
        <v>1076</v>
      </c>
      <c r="AA116">
        <v>9</v>
      </c>
      <c r="AB116">
        <v>48471</v>
      </c>
      <c r="AC116">
        <v>24236</v>
      </c>
      <c r="AD116">
        <v>0</v>
      </c>
      <c r="AE116">
        <v>50</v>
      </c>
      <c r="AF116">
        <v>281969</v>
      </c>
      <c r="AG116">
        <v>0</v>
      </c>
      <c r="AH116" t="s">
        <v>1213</v>
      </c>
      <c r="AI116" t="s">
        <v>10</v>
      </c>
    </row>
    <row r="117" spans="1:35" x14ac:dyDescent="0.25">
      <c r="A117">
        <v>21562</v>
      </c>
      <c r="B117" t="s">
        <v>1612</v>
      </c>
      <c r="C117" t="s">
        <v>1162</v>
      </c>
      <c r="D117">
        <v>2012</v>
      </c>
      <c r="E117" t="s">
        <v>1128</v>
      </c>
      <c r="F117" s="8">
        <v>42151</v>
      </c>
      <c r="G117" s="1">
        <v>0.38194444444444442</v>
      </c>
      <c r="H117">
        <v>68032</v>
      </c>
      <c r="I117" s="8">
        <v>42151</v>
      </c>
      <c r="J117" s="1">
        <v>0.53125</v>
      </c>
      <c r="K117">
        <v>68032</v>
      </c>
      <c r="L117">
        <v>1</v>
      </c>
      <c r="M117" t="s">
        <v>346</v>
      </c>
      <c r="O117" t="s">
        <v>15</v>
      </c>
      <c r="P117" t="s">
        <v>916</v>
      </c>
      <c r="Q117">
        <v>30645622169</v>
      </c>
      <c r="R117" t="s">
        <v>917</v>
      </c>
      <c r="S117" t="s">
        <v>1572</v>
      </c>
      <c r="T117" t="s">
        <v>3120</v>
      </c>
      <c r="U117">
        <v>3302</v>
      </c>
      <c r="V117" t="s">
        <v>88</v>
      </c>
      <c r="W117" t="s">
        <v>7</v>
      </c>
      <c r="X117">
        <v>3786</v>
      </c>
      <c r="Y117">
        <v>420349</v>
      </c>
      <c r="AA117">
        <v>9</v>
      </c>
      <c r="AB117">
        <v>48471</v>
      </c>
      <c r="AC117">
        <v>159954</v>
      </c>
      <c r="AD117">
        <v>0</v>
      </c>
      <c r="AE117">
        <v>330</v>
      </c>
      <c r="AF117">
        <v>581428</v>
      </c>
      <c r="AG117">
        <v>0</v>
      </c>
      <c r="AH117" t="s">
        <v>1213</v>
      </c>
      <c r="AI117" t="s">
        <v>10</v>
      </c>
    </row>
    <row r="118" spans="1:35" x14ac:dyDescent="0.25">
      <c r="A118">
        <v>21352</v>
      </c>
      <c r="B118" t="s">
        <v>1612</v>
      </c>
      <c r="C118" t="s">
        <v>1162</v>
      </c>
      <c r="D118">
        <v>2012</v>
      </c>
      <c r="E118" t="s">
        <v>1128</v>
      </c>
      <c r="F118" s="8">
        <v>42117</v>
      </c>
      <c r="G118" s="1">
        <v>0.37222222222222223</v>
      </c>
      <c r="H118">
        <v>68032</v>
      </c>
      <c r="I118" s="8">
        <v>42117</v>
      </c>
      <c r="J118" s="1">
        <v>0.5</v>
      </c>
      <c r="K118">
        <v>68032</v>
      </c>
      <c r="L118">
        <v>1</v>
      </c>
      <c r="M118" t="s">
        <v>919</v>
      </c>
      <c r="O118" t="s">
        <v>15</v>
      </c>
      <c r="P118" t="s">
        <v>916</v>
      </c>
      <c r="Q118">
        <v>30645622169</v>
      </c>
      <c r="R118" t="s">
        <v>917</v>
      </c>
      <c r="S118" t="s">
        <v>1572</v>
      </c>
      <c r="T118" t="s">
        <v>3120</v>
      </c>
      <c r="U118">
        <v>3302</v>
      </c>
      <c r="V118" t="s">
        <v>88</v>
      </c>
      <c r="W118" t="s">
        <v>7</v>
      </c>
      <c r="X118">
        <v>3786</v>
      </c>
      <c r="Y118">
        <v>420349</v>
      </c>
      <c r="AA118">
        <v>9</v>
      </c>
      <c r="AB118">
        <v>42727</v>
      </c>
      <c r="AC118">
        <v>64091</v>
      </c>
      <c r="AD118">
        <v>0</v>
      </c>
      <c r="AE118">
        <v>150</v>
      </c>
      <c r="AF118">
        <v>253368</v>
      </c>
      <c r="AG118">
        <v>0</v>
      </c>
      <c r="AH118" t="s">
        <v>1213</v>
      </c>
      <c r="AI118" t="s">
        <v>10</v>
      </c>
    </row>
    <row r="119" spans="1:35" x14ac:dyDescent="0.25">
      <c r="A119">
        <v>21628</v>
      </c>
      <c r="B119" t="s">
        <v>1701</v>
      </c>
      <c r="C119" t="s">
        <v>1154</v>
      </c>
      <c r="D119">
        <v>2013</v>
      </c>
      <c r="E119" t="s">
        <v>1128</v>
      </c>
      <c r="F119" s="8">
        <v>42158</v>
      </c>
      <c r="G119" s="1">
        <v>0.6777777777777777</v>
      </c>
      <c r="H119">
        <v>53223</v>
      </c>
      <c r="I119" s="8">
        <v>42158</v>
      </c>
      <c r="J119" s="1">
        <v>0.6777777777777777</v>
      </c>
      <c r="K119">
        <v>53223</v>
      </c>
      <c r="L119">
        <v>1</v>
      </c>
      <c r="M119" t="s">
        <v>412</v>
      </c>
      <c r="O119" t="s">
        <v>15</v>
      </c>
      <c r="P119" t="s">
        <v>181</v>
      </c>
      <c r="Q119">
        <v>30708379456</v>
      </c>
      <c r="R119" t="s">
        <v>182</v>
      </c>
      <c r="S119" t="s">
        <v>183</v>
      </c>
      <c r="U119">
        <v>3304</v>
      </c>
      <c r="V119" t="s">
        <v>6</v>
      </c>
      <c r="W119" t="s">
        <v>7</v>
      </c>
      <c r="X119">
        <v>376</v>
      </c>
      <c r="Y119">
        <v>4481488</v>
      </c>
      <c r="AA119">
        <v>9</v>
      </c>
      <c r="AB119">
        <v>42727</v>
      </c>
      <c r="AC119">
        <v>0</v>
      </c>
      <c r="AD119">
        <v>36000</v>
      </c>
      <c r="AE119">
        <v>0</v>
      </c>
      <c r="AF119">
        <v>1748168</v>
      </c>
      <c r="AG119">
        <v>0</v>
      </c>
      <c r="AH119" t="s">
        <v>1213</v>
      </c>
      <c r="AI119" t="s">
        <v>10</v>
      </c>
    </row>
    <row r="120" spans="1:35" x14ac:dyDescent="0.25">
      <c r="A120">
        <v>21387</v>
      </c>
      <c r="B120" t="s">
        <v>1486</v>
      </c>
      <c r="C120" t="s">
        <v>1145</v>
      </c>
      <c r="D120">
        <v>2013</v>
      </c>
      <c r="E120" t="s">
        <v>1128</v>
      </c>
      <c r="F120" s="8">
        <v>42121</v>
      </c>
      <c r="G120" s="1">
        <v>0.64374999999999993</v>
      </c>
      <c r="H120">
        <v>24351</v>
      </c>
      <c r="I120" s="8">
        <v>42121</v>
      </c>
      <c r="J120" s="1">
        <v>0.64374999999999993</v>
      </c>
      <c r="K120">
        <v>24351</v>
      </c>
      <c r="L120">
        <v>1</v>
      </c>
      <c r="M120" t="s">
        <v>776</v>
      </c>
      <c r="O120" t="s">
        <v>15</v>
      </c>
      <c r="P120" t="s">
        <v>777</v>
      </c>
      <c r="Q120">
        <v>30707342729</v>
      </c>
      <c r="R120" t="s">
        <v>778</v>
      </c>
      <c r="S120" t="s">
        <v>183</v>
      </c>
      <c r="U120">
        <v>3304</v>
      </c>
      <c r="V120" t="s">
        <v>6</v>
      </c>
      <c r="W120" t="s">
        <v>7</v>
      </c>
      <c r="X120">
        <v>3751</v>
      </c>
      <c r="Y120">
        <v>425990</v>
      </c>
      <c r="AA120">
        <v>9</v>
      </c>
      <c r="AB120">
        <v>48471</v>
      </c>
      <c r="AC120">
        <v>0</v>
      </c>
      <c r="AD120">
        <v>556600</v>
      </c>
      <c r="AE120">
        <v>0</v>
      </c>
      <c r="AF120">
        <v>0</v>
      </c>
      <c r="AG120">
        <v>0</v>
      </c>
      <c r="AH120" t="s">
        <v>1213</v>
      </c>
      <c r="AI120" t="s">
        <v>10</v>
      </c>
    </row>
    <row r="121" spans="1:35" x14ac:dyDescent="0.25">
      <c r="A121">
        <v>21072</v>
      </c>
      <c r="B121" t="s">
        <v>1515</v>
      </c>
      <c r="C121" t="s">
        <v>1147</v>
      </c>
      <c r="D121">
        <v>2013</v>
      </c>
      <c r="E121" t="s">
        <v>1128</v>
      </c>
      <c r="F121" s="8">
        <v>42073</v>
      </c>
      <c r="G121" s="1">
        <v>0.41666666666666669</v>
      </c>
      <c r="H121">
        <v>20585</v>
      </c>
      <c r="I121" s="8">
        <v>42073</v>
      </c>
      <c r="J121" s="1">
        <v>0.75</v>
      </c>
      <c r="K121">
        <v>20585</v>
      </c>
      <c r="L121">
        <v>1</v>
      </c>
      <c r="M121" t="s">
        <v>521</v>
      </c>
      <c r="O121" t="s">
        <v>15</v>
      </c>
      <c r="P121" t="s">
        <v>181</v>
      </c>
      <c r="Q121">
        <v>30708379456</v>
      </c>
      <c r="R121" t="s">
        <v>182</v>
      </c>
      <c r="S121" t="s">
        <v>183</v>
      </c>
      <c r="U121">
        <v>3304</v>
      </c>
      <c r="V121" t="s">
        <v>6</v>
      </c>
      <c r="W121" t="s">
        <v>7</v>
      </c>
      <c r="X121">
        <v>376</v>
      </c>
      <c r="Y121">
        <v>4481488</v>
      </c>
      <c r="AA121">
        <v>9</v>
      </c>
      <c r="AB121">
        <v>42727</v>
      </c>
      <c r="AC121">
        <v>153817</v>
      </c>
      <c r="AD121">
        <v>0</v>
      </c>
      <c r="AE121">
        <v>360</v>
      </c>
      <c r="AF121">
        <v>502582</v>
      </c>
      <c r="AG121">
        <v>0</v>
      </c>
      <c r="AH121" t="s">
        <v>1213</v>
      </c>
      <c r="AI121" t="s">
        <v>3326</v>
      </c>
    </row>
    <row r="122" spans="1:35" x14ac:dyDescent="0.25">
      <c r="A122">
        <v>21943</v>
      </c>
      <c r="B122" t="s">
        <v>1497</v>
      </c>
      <c r="C122" t="s">
        <v>1147</v>
      </c>
      <c r="D122">
        <v>2010</v>
      </c>
      <c r="E122" t="s">
        <v>1128</v>
      </c>
      <c r="F122" s="8">
        <v>42205</v>
      </c>
      <c r="G122" s="1">
        <v>0.375</v>
      </c>
      <c r="H122">
        <v>151433</v>
      </c>
      <c r="I122" s="8">
        <v>42205</v>
      </c>
      <c r="J122" s="1">
        <v>0.41666666666666669</v>
      </c>
      <c r="K122">
        <v>151433</v>
      </c>
      <c r="L122">
        <v>1</v>
      </c>
      <c r="M122" t="s">
        <v>354</v>
      </c>
      <c r="O122" t="s">
        <v>15</v>
      </c>
      <c r="P122" t="s">
        <v>181</v>
      </c>
      <c r="Q122">
        <v>30708379456</v>
      </c>
      <c r="R122" t="s">
        <v>182</v>
      </c>
      <c r="S122" t="s">
        <v>183</v>
      </c>
      <c r="U122">
        <v>3304</v>
      </c>
      <c r="V122" t="s">
        <v>6</v>
      </c>
      <c r="W122" t="s">
        <v>7</v>
      </c>
      <c r="X122">
        <v>376</v>
      </c>
      <c r="Y122">
        <v>4481488</v>
      </c>
      <c r="AA122">
        <v>9</v>
      </c>
      <c r="AB122">
        <v>42727</v>
      </c>
      <c r="AC122">
        <v>12818</v>
      </c>
      <c r="AD122">
        <v>0</v>
      </c>
      <c r="AE122">
        <v>30</v>
      </c>
      <c r="AF122">
        <v>62814</v>
      </c>
      <c r="AG122">
        <v>0</v>
      </c>
      <c r="AH122" t="s">
        <v>1213</v>
      </c>
      <c r="AI122" t="s">
        <v>10</v>
      </c>
    </row>
    <row r="123" spans="1:35" x14ac:dyDescent="0.25">
      <c r="A123">
        <v>21521</v>
      </c>
      <c r="B123" t="s">
        <v>1497</v>
      </c>
      <c r="C123" t="s">
        <v>1147</v>
      </c>
      <c r="D123">
        <v>2010</v>
      </c>
      <c r="E123" t="s">
        <v>1128</v>
      </c>
      <c r="F123" s="8">
        <v>42143</v>
      </c>
      <c r="G123" s="1">
        <v>0.61111111111111105</v>
      </c>
      <c r="H123">
        <v>151433</v>
      </c>
      <c r="I123" s="8">
        <v>42143</v>
      </c>
      <c r="J123" s="1">
        <v>0.61111111111111105</v>
      </c>
      <c r="K123">
        <v>151433</v>
      </c>
      <c r="L123">
        <v>1</v>
      </c>
      <c r="M123" t="s">
        <v>351</v>
      </c>
      <c r="O123" t="s">
        <v>15</v>
      </c>
      <c r="P123" t="s">
        <v>181</v>
      </c>
      <c r="Q123">
        <v>30708379456</v>
      </c>
      <c r="R123" t="s">
        <v>182</v>
      </c>
      <c r="S123" t="s">
        <v>183</v>
      </c>
      <c r="U123">
        <v>3304</v>
      </c>
      <c r="V123" t="s">
        <v>6</v>
      </c>
      <c r="W123" t="s">
        <v>7</v>
      </c>
      <c r="X123">
        <v>376</v>
      </c>
      <c r="Y123">
        <v>4481488</v>
      </c>
      <c r="AA123">
        <v>9</v>
      </c>
      <c r="AB123">
        <v>42727</v>
      </c>
      <c r="AC123">
        <v>307634</v>
      </c>
      <c r="AD123">
        <v>50000</v>
      </c>
      <c r="AE123">
        <v>720</v>
      </c>
      <c r="AF123">
        <v>84723</v>
      </c>
      <c r="AG123">
        <v>0</v>
      </c>
      <c r="AH123" t="s">
        <v>1213</v>
      </c>
      <c r="AI123" t="s">
        <v>10</v>
      </c>
    </row>
    <row r="124" spans="1:35" x14ac:dyDescent="0.25">
      <c r="A124">
        <v>21818</v>
      </c>
      <c r="B124" t="s">
        <v>1497</v>
      </c>
      <c r="C124" t="s">
        <v>1147</v>
      </c>
      <c r="D124">
        <v>2010</v>
      </c>
      <c r="E124" t="s">
        <v>1128</v>
      </c>
      <c r="F124" s="8">
        <v>42185</v>
      </c>
      <c r="G124" s="1">
        <v>0.52986111111111112</v>
      </c>
      <c r="H124">
        <v>151433</v>
      </c>
      <c r="I124" s="8">
        <v>42185</v>
      </c>
      <c r="J124" s="1">
        <v>0.52986111111111112</v>
      </c>
      <c r="K124">
        <v>151433</v>
      </c>
      <c r="L124">
        <v>1</v>
      </c>
      <c r="M124" t="s">
        <v>199</v>
      </c>
      <c r="O124" t="s">
        <v>15</v>
      </c>
      <c r="P124" t="s">
        <v>181</v>
      </c>
      <c r="Q124">
        <v>30708379456</v>
      </c>
      <c r="R124" t="s">
        <v>182</v>
      </c>
      <c r="S124" t="s">
        <v>183</v>
      </c>
      <c r="U124">
        <v>3304</v>
      </c>
      <c r="V124" t="s">
        <v>6</v>
      </c>
      <c r="W124" t="s">
        <v>7</v>
      </c>
      <c r="X124">
        <v>376</v>
      </c>
      <c r="Y124">
        <v>4481488</v>
      </c>
      <c r="AA124">
        <v>9</v>
      </c>
      <c r="AB124">
        <v>42727</v>
      </c>
      <c r="AC124">
        <v>234999</v>
      </c>
      <c r="AD124">
        <v>316499</v>
      </c>
      <c r="AE124">
        <v>550</v>
      </c>
      <c r="AF124">
        <v>7374547</v>
      </c>
      <c r="AG124">
        <v>0</v>
      </c>
      <c r="AH124" t="s">
        <v>1213</v>
      </c>
      <c r="AI124" t="s">
        <v>10</v>
      </c>
    </row>
    <row r="125" spans="1:35" x14ac:dyDescent="0.25">
      <c r="A125">
        <v>21078</v>
      </c>
      <c r="B125" t="s">
        <v>1497</v>
      </c>
      <c r="C125" t="s">
        <v>1147</v>
      </c>
      <c r="D125">
        <v>2010</v>
      </c>
      <c r="E125" t="s">
        <v>1128</v>
      </c>
      <c r="F125" s="8">
        <v>42073</v>
      </c>
      <c r="G125" s="1">
        <v>0.66666666666666663</v>
      </c>
      <c r="H125">
        <v>151433</v>
      </c>
      <c r="I125" s="8">
        <v>42073</v>
      </c>
      <c r="J125" s="1">
        <v>0.70833333333333337</v>
      </c>
      <c r="K125">
        <v>151433</v>
      </c>
      <c r="L125">
        <v>1</v>
      </c>
      <c r="M125" t="s">
        <v>348</v>
      </c>
      <c r="O125" t="s">
        <v>15</v>
      </c>
      <c r="P125" t="s">
        <v>181</v>
      </c>
      <c r="Q125">
        <v>30708379456</v>
      </c>
      <c r="R125" t="s">
        <v>182</v>
      </c>
      <c r="S125" t="s">
        <v>183</v>
      </c>
      <c r="U125">
        <v>3304</v>
      </c>
      <c r="V125" t="s">
        <v>6</v>
      </c>
      <c r="W125" t="s">
        <v>7</v>
      </c>
      <c r="X125">
        <v>376</v>
      </c>
      <c r="Y125">
        <v>4481488</v>
      </c>
      <c r="AA125">
        <v>9</v>
      </c>
      <c r="AB125">
        <v>42727</v>
      </c>
      <c r="AC125">
        <v>42727</v>
      </c>
      <c r="AD125">
        <v>0</v>
      </c>
      <c r="AE125">
        <v>100</v>
      </c>
      <c r="AF125">
        <v>518924</v>
      </c>
      <c r="AG125">
        <v>0</v>
      </c>
      <c r="AH125" t="s">
        <v>1213</v>
      </c>
      <c r="AI125" t="s">
        <v>10</v>
      </c>
    </row>
    <row r="126" spans="1:35" x14ac:dyDescent="0.25">
      <c r="A126">
        <v>21228</v>
      </c>
      <c r="B126" t="s">
        <v>1497</v>
      </c>
      <c r="C126" t="s">
        <v>1147</v>
      </c>
      <c r="D126">
        <v>2010</v>
      </c>
      <c r="E126" t="s">
        <v>1128</v>
      </c>
      <c r="F126" s="8">
        <v>42100</v>
      </c>
      <c r="G126" s="1">
        <v>0.33333333333333331</v>
      </c>
      <c r="H126">
        <v>151433</v>
      </c>
      <c r="I126" s="8">
        <v>42100</v>
      </c>
      <c r="J126" s="1">
        <v>0.5</v>
      </c>
      <c r="K126">
        <v>151433</v>
      </c>
      <c r="L126">
        <v>1</v>
      </c>
      <c r="M126" t="s">
        <v>357</v>
      </c>
      <c r="O126" t="s">
        <v>15</v>
      </c>
      <c r="P126" t="s">
        <v>181</v>
      </c>
      <c r="Q126">
        <v>30708379456</v>
      </c>
      <c r="R126" t="s">
        <v>182</v>
      </c>
      <c r="S126" t="s">
        <v>183</v>
      </c>
      <c r="U126">
        <v>3304</v>
      </c>
      <c r="V126" t="s">
        <v>6</v>
      </c>
      <c r="W126" t="s">
        <v>7</v>
      </c>
      <c r="X126">
        <v>376</v>
      </c>
      <c r="Y126">
        <v>4481488</v>
      </c>
      <c r="AA126">
        <v>9</v>
      </c>
      <c r="AB126">
        <v>42727</v>
      </c>
      <c r="AC126">
        <v>0</v>
      </c>
      <c r="AD126">
        <v>1452000</v>
      </c>
      <c r="AE126">
        <v>0</v>
      </c>
      <c r="AF126">
        <v>482548</v>
      </c>
      <c r="AG126">
        <v>0</v>
      </c>
      <c r="AH126" t="s">
        <v>1213</v>
      </c>
      <c r="AI126" t="s">
        <v>10</v>
      </c>
    </row>
    <row r="127" spans="1:35" x14ac:dyDescent="0.25">
      <c r="A127">
        <v>21712</v>
      </c>
      <c r="B127" t="s">
        <v>1501</v>
      </c>
      <c r="C127" t="s">
        <v>1147</v>
      </c>
      <c r="D127">
        <v>2011</v>
      </c>
      <c r="E127" t="s">
        <v>1128</v>
      </c>
      <c r="F127" s="8">
        <v>42171</v>
      </c>
      <c r="G127" s="1">
        <v>0.33333333333333331</v>
      </c>
      <c r="H127">
        <v>130372</v>
      </c>
      <c r="I127" s="8">
        <v>42172</v>
      </c>
      <c r="J127" s="1">
        <v>0.75</v>
      </c>
      <c r="K127">
        <v>130372</v>
      </c>
      <c r="L127">
        <v>1</v>
      </c>
      <c r="M127" t="s">
        <v>662</v>
      </c>
      <c r="O127" t="s">
        <v>15</v>
      </c>
      <c r="P127" t="s">
        <v>181</v>
      </c>
      <c r="Q127">
        <v>30708379456</v>
      </c>
      <c r="R127" t="s">
        <v>182</v>
      </c>
      <c r="S127" t="s">
        <v>183</v>
      </c>
      <c r="U127">
        <v>3304</v>
      </c>
      <c r="V127" t="s">
        <v>6</v>
      </c>
      <c r="W127" t="s">
        <v>7</v>
      </c>
      <c r="X127">
        <v>376</v>
      </c>
      <c r="Y127">
        <v>4481488</v>
      </c>
      <c r="AA127">
        <v>9</v>
      </c>
      <c r="AB127">
        <v>42727</v>
      </c>
      <c r="AC127">
        <v>213635</v>
      </c>
      <c r="AD127">
        <v>0</v>
      </c>
      <c r="AE127">
        <v>500</v>
      </c>
      <c r="AF127">
        <v>0</v>
      </c>
      <c r="AG127">
        <v>0</v>
      </c>
      <c r="AH127" t="s">
        <v>1213</v>
      </c>
      <c r="AI127" t="s">
        <v>10</v>
      </c>
    </row>
    <row r="128" spans="1:35" x14ac:dyDescent="0.25">
      <c r="A128">
        <v>21018</v>
      </c>
      <c r="B128" t="s">
        <v>1497</v>
      </c>
      <c r="C128" t="s">
        <v>1147</v>
      </c>
      <c r="D128">
        <v>2010</v>
      </c>
      <c r="E128" t="s">
        <v>1128</v>
      </c>
      <c r="F128" s="8">
        <v>42066</v>
      </c>
      <c r="G128" s="1">
        <v>0.66666666666666663</v>
      </c>
      <c r="H128">
        <v>151433</v>
      </c>
      <c r="I128" s="8">
        <v>42066</v>
      </c>
      <c r="J128" s="1">
        <v>0.75</v>
      </c>
      <c r="K128">
        <v>151433</v>
      </c>
      <c r="L128">
        <v>1</v>
      </c>
      <c r="M128" t="s">
        <v>346</v>
      </c>
      <c r="O128" t="s">
        <v>15</v>
      </c>
      <c r="P128" t="s">
        <v>181</v>
      </c>
      <c r="Q128">
        <v>30708379456</v>
      </c>
      <c r="R128" t="s">
        <v>182</v>
      </c>
      <c r="S128" t="s">
        <v>183</v>
      </c>
      <c r="U128">
        <v>3304</v>
      </c>
      <c r="V128" t="s">
        <v>6</v>
      </c>
      <c r="W128" t="s">
        <v>7</v>
      </c>
      <c r="X128">
        <v>376</v>
      </c>
      <c r="Y128">
        <v>4481488</v>
      </c>
      <c r="AA128">
        <v>9</v>
      </c>
      <c r="AB128">
        <v>42727</v>
      </c>
      <c r="AC128">
        <v>111090</v>
      </c>
      <c r="AD128">
        <v>0</v>
      </c>
      <c r="AE128">
        <v>260</v>
      </c>
      <c r="AF128">
        <v>502576</v>
      </c>
      <c r="AG128">
        <v>0</v>
      </c>
      <c r="AH128" t="s">
        <v>1213</v>
      </c>
      <c r="AI128" t="s">
        <v>10</v>
      </c>
    </row>
    <row r="129" spans="1:35" x14ac:dyDescent="0.25">
      <c r="A129">
        <v>21837</v>
      </c>
      <c r="B129" t="s">
        <v>1700</v>
      </c>
      <c r="C129" t="s">
        <v>1180</v>
      </c>
      <c r="D129">
        <v>2015</v>
      </c>
      <c r="E129" t="s">
        <v>1128</v>
      </c>
      <c r="F129" s="8">
        <v>42187</v>
      </c>
      <c r="G129" s="1">
        <v>0.58333333333333337</v>
      </c>
      <c r="H129">
        <v>24280</v>
      </c>
      <c r="I129" s="8">
        <v>42187</v>
      </c>
      <c r="J129" s="1">
        <v>0.66666666666666663</v>
      </c>
      <c r="K129">
        <v>24280</v>
      </c>
      <c r="L129">
        <v>1</v>
      </c>
      <c r="M129" t="s">
        <v>21</v>
      </c>
      <c r="O129" t="s">
        <v>15</v>
      </c>
      <c r="P129" t="s">
        <v>181</v>
      </c>
      <c r="Q129">
        <v>30708379456</v>
      </c>
      <c r="R129" t="s">
        <v>182</v>
      </c>
      <c r="S129" t="s">
        <v>183</v>
      </c>
      <c r="U129">
        <v>3304</v>
      </c>
      <c r="V129" t="s">
        <v>6</v>
      </c>
      <c r="W129" t="s">
        <v>7</v>
      </c>
      <c r="X129">
        <v>376</v>
      </c>
      <c r="Y129">
        <v>4481488</v>
      </c>
      <c r="AA129">
        <v>9</v>
      </c>
      <c r="AB129">
        <v>42727</v>
      </c>
      <c r="AC129">
        <v>76909</v>
      </c>
      <c r="AD129">
        <v>0</v>
      </c>
      <c r="AE129">
        <v>180</v>
      </c>
      <c r="AF129">
        <v>616236</v>
      </c>
      <c r="AG129">
        <v>0</v>
      </c>
      <c r="AH129" t="s">
        <v>1213</v>
      </c>
      <c r="AI129" t="s">
        <v>10</v>
      </c>
    </row>
    <row r="130" spans="1:35" x14ac:dyDescent="0.25">
      <c r="A130">
        <v>21747</v>
      </c>
      <c r="B130" t="s">
        <v>1517</v>
      </c>
      <c r="C130" t="s">
        <v>1147</v>
      </c>
      <c r="D130">
        <v>2013</v>
      </c>
      <c r="E130" t="s">
        <v>1128</v>
      </c>
      <c r="F130" s="8">
        <v>42177</v>
      </c>
      <c r="G130" s="1">
        <v>0.33333333333333331</v>
      </c>
      <c r="H130">
        <v>50829</v>
      </c>
      <c r="I130" s="8">
        <v>42177</v>
      </c>
      <c r="J130" s="1">
        <v>0.54166666666666663</v>
      </c>
      <c r="K130">
        <v>50829</v>
      </c>
      <c r="L130">
        <v>1</v>
      </c>
      <c r="M130" t="s">
        <v>76</v>
      </c>
      <c r="O130" t="s">
        <v>2</v>
      </c>
      <c r="P130" t="s">
        <v>235</v>
      </c>
      <c r="Q130">
        <v>20185963</v>
      </c>
      <c r="R130" t="s">
        <v>236</v>
      </c>
      <c r="S130" t="s">
        <v>183</v>
      </c>
      <c r="U130">
        <v>3304</v>
      </c>
      <c r="V130" t="s">
        <v>6</v>
      </c>
      <c r="W130" t="s">
        <v>7</v>
      </c>
      <c r="X130">
        <v>376</v>
      </c>
      <c r="Y130">
        <v>154218596</v>
      </c>
      <c r="Z130" t="s">
        <v>1518</v>
      </c>
      <c r="AA130">
        <v>9</v>
      </c>
      <c r="AB130">
        <v>48471</v>
      </c>
      <c r="AC130">
        <v>126025</v>
      </c>
      <c r="AD130">
        <v>0</v>
      </c>
      <c r="AE130">
        <v>260</v>
      </c>
      <c r="AF130">
        <v>371167</v>
      </c>
      <c r="AG130">
        <v>0</v>
      </c>
      <c r="AH130" t="s">
        <v>1213</v>
      </c>
      <c r="AI130" t="s">
        <v>10</v>
      </c>
    </row>
    <row r="131" spans="1:35" x14ac:dyDescent="0.25">
      <c r="A131">
        <v>21908</v>
      </c>
      <c r="B131" t="s">
        <v>1701</v>
      </c>
      <c r="C131" t="s">
        <v>1154</v>
      </c>
      <c r="D131">
        <v>2013</v>
      </c>
      <c r="E131" t="s">
        <v>1128</v>
      </c>
      <c r="F131" s="8">
        <v>42199</v>
      </c>
      <c r="G131" s="1">
        <v>0.47916666666666669</v>
      </c>
      <c r="H131">
        <v>53223</v>
      </c>
      <c r="I131" s="8">
        <v>42199</v>
      </c>
      <c r="J131" s="1">
        <v>0.54166666666666663</v>
      </c>
      <c r="K131">
        <v>53223</v>
      </c>
      <c r="L131">
        <v>1</v>
      </c>
      <c r="M131" t="s">
        <v>76</v>
      </c>
      <c r="O131" t="s">
        <v>15</v>
      </c>
      <c r="P131" t="s">
        <v>181</v>
      </c>
      <c r="Q131">
        <v>30708379456</v>
      </c>
      <c r="R131" t="s">
        <v>182</v>
      </c>
      <c r="S131" t="s">
        <v>183</v>
      </c>
      <c r="U131">
        <v>3304</v>
      </c>
      <c r="V131" t="s">
        <v>6</v>
      </c>
      <c r="W131" t="s">
        <v>7</v>
      </c>
      <c r="X131">
        <v>376</v>
      </c>
      <c r="Y131">
        <v>4481488</v>
      </c>
      <c r="AA131">
        <v>9</v>
      </c>
      <c r="AB131">
        <v>42727</v>
      </c>
      <c r="AC131">
        <v>81181</v>
      </c>
      <c r="AD131">
        <v>0</v>
      </c>
      <c r="AE131">
        <v>190</v>
      </c>
      <c r="AF131">
        <v>387392</v>
      </c>
      <c r="AG131">
        <v>0</v>
      </c>
      <c r="AH131" t="s">
        <v>1213</v>
      </c>
      <c r="AI131" t="s">
        <v>10</v>
      </c>
    </row>
    <row r="132" spans="1:35" x14ac:dyDescent="0.25">
      <c r="A132">
        <v>21872</v>
      </c>
      <c r="B132" t="s">
        <v>1701</v>
      </c>
      <c r="C132" t="s">
        <v>1154</v>
      </c>
      <c r="D132">
        <v>2013</v>
      </c>
      <c r="E132" t="s">
        <v>1128</v>
      </c>
      <c r="F132" s="8">
        <v>42192</v>
      </c>
      <c r="G132" s="1">
        <v>0.58333333333333337</v>
      </c>
      <c r="H132">
        <v>53223</v>
      </c>
      <c r="I132" s="8">
        <v>42192</v>
      </c>
      <c r="J132" s="1">
        <v>0.73958333333333337</v>
      </c>
      <c r="K132">
        <v>53223</v>
      </c>
      <c r="L132">
        <v>1</v>
      </c>
      <c r="M132" t="s">
        <v>417</v>
      </c>
      <c r="O132" t="s">
        <v>15</v>
      </c>
      <c r="P132" t="s">
        <v>181</v>
      </c>
      <c r="Q132">
        <v>30708379456</v>
      </c>
      <c r="R132" t="s">
        <v>182</v>
      </c>
      <c r="S132" t="s">
        <v>183</v>
      </c>
      <c r="U132">
        <v>3304</v>
      </c>
      <c r="V132" t="s">
        <v>6</v>
      </c>
      <c r="W132" t="s">
        <v>7</v>
      </c>
      <c r="X132">
        <v>376</v>
      </c>
      <c r="Y132">
        <v>4481488</v>
      </c>
      <c r="AA132">
        <v>9</v>
      </c>
      <c r="AB132">
        <v>42727</v>
      </c>
      <c r="AC132">
        <v>102545</v>
      </c>
      <c r="AD132">
        <v>0</v>
      </c>
      <c r="AE132">
        <v>240</v>
      </c>
      <c r="AF132">
        <v>880329</v>
      </c>
      <c r="AG132">
        <v>0</v>
      </c>
      <c r="AH132" t="s">
        <v>1213</v>
      </c>
      <c r="AI132" t="s">
        <v>10</v>
      </c>
    </row>
    <row r="133" spans="1:35" x14ac:dyDescent="0.25">
      <c r="A133">
        <v>21525</v>
      </c>
      <c r="B133" t="s">
        <v>1651</v>
      </c>
      <c r="C133" t="s">
        <v>1171</v>
      </c>
      <c r="D133">
        <v>2014</v>
      </c>
      <c r="E133" t="s">
        <v>1128</v>
      </c>
      <c r="F133" s="8">
        <v>42144</v>
      </c>
      <c r="G133" s="1">
        <v>0.43402777777777773</v>
      </c>
      <c r="H133">
        <v>27568</v>
      </c>
      <c r="I133" s="8">
        <v>42144</v>
      </c>
      <c r="J133" s="1">
        <v>0.54166666666666663</v>
      </c>
      <c r="K133">
        <v>27568</v>
      </c>
      <c r="L133">
        <v>1</v>
      </c>
      <c r="M133" t="s">
        <v>21</v>
      </c>
      <c r="O133" t="s">
        <v>15</v>
      </c>
      <c r="P133" t="s">
        <v>181</v>
      </c>
      <c r="Q133">
        <v>30708379456</v>
      </c>
      <c r="R133" t="s">
        <v>182</v>
      </c>
      <c r="S133" t="s">
        <v>183</v>
      </c>
      <c r="U133">
        <v>3304</v>
      </c>
      <c r="V133" t="s">
        <v>6</v>
      </c>
      <c r="W133" t="s">
        <v>7</v>
      </c>
      <c r="X133">
        <v>376</v>
      </c>
      <c r="Y133">
        <v>4481488</v>
      </c>
      <c r="AA133">
        <v>9</v>
      </c>
      <c r="AB133">
        <v>42727</v>
      </c>
      <c r="AC133">
        <v>85454</v>
      </c>
      <c r="AD133">
        <v>0</v>
      </c>
      <c r="AE133">
        <v>200</v>
      </c>
      <c r="AF133">
        <v>504929</v>
      </c>
      <c r="AG133">
        <v>0</v>
      </c>
      <c r="AH133" t="s">
        <v>1213</v>
      </c>
      <c r="AI133" t="s">
        <v>10</v>
      </c>
    </row>
    <row r="134" spans="1:35" hidden="1" x14ac:dyDescent="0.25">
      <c r="A134">
        <v>21311</v>
      </c>
      <c r="B134" t="s">
        <v>3355</v>
      </c>
      <c r="C134" t="s">
        <v>1168</v>
      </c>
      <c r="D134">
        <v>2015</v>
      </c>
      <c r="E134" t="s">
        <v>1128</v>
      </c>
      <c r="F134" s="8">
        <v>42110</v>
      </c>
      <c r="G134" s="1">
        <v>0.47361111111111115</v>
      </c>
      <c r="H134">
        <v>0</v>
      </c>
      <c r="I134" s="8">
        <v>42110</v>
      </c>
      <c r="J134" s="1">
        <v>0.47361111111111115</v>
      </c>
      <c r="K134">
        <v>0</v>
      </c>
      <c r="L134">
        <v>1</v>
      </c>
      <c r="M134" t="s">
        <v>2710</v>
      </c>
      <c r="O134" t="s">
        <v>15</v>
      </c>
      <c r="P134" t="s">
        <v>181</v>
      </c>
      <c r="Q134">
        <v>30708379456</v>
      </c>
      <c r="R134" t="s">
        <v>182</v>
      </c>
      <c r="S134" t="s">
        <v>183</v>
      </c>
      <c r="U134">
        <v>3304</v>
      </c>
      <c r="V134" t="s">
        <v>6</v>
      </c>
      <c r="W134" t="s">
        <v>7</v>
      </c>
      <c r="X134">
        <v>376</v>
      </c>
      <c r="Y134">
        <v>4481488</v>
      </c>
      <c r="AA134">
        <v>9</v>
      </c>
      <c r="AB134">
        <v>42727</v>
      </c>
      <c r="AC134">
        <v>42727</v>
      </c>
      <c r="AD134">
        <v>0</v>
      </c>
      <c r="AE134">
        <v>100</v>
      </c>
      <c r="AF134">
        <v>0</v>
      </c>
      <c r="AG134">
        <v>0</v>
      </c>
      <c r="AH134" t="s">
        <v>1213</v>
      </c>
      <c r="AI134" t="s">
        <v>3326</v>
      </c>
    </row>
    <row r="135" spans="1:35" x14ac:dyDescent="0.25">
      <c r="A135">
        <v>21139</v>
      </c>
      <c r="B135" t="s">
        <v>1690</v>
      </c>
      <c r="C135" t="s">
        <v>1180</v>
      </c>
      <c r="D135">
        <v>2013</v>
      </c>
      <c r="E135" t="s">
        <v>1128</v>
      </c>
      <c r="F135" s="8">
        <v>42080</v>
      </c>
      <c r="G135" s="1">
        <v>0.33333333333333331</v>
      </c>
      <c r="H135">
        <v>71310</v>
      </c>
      <c r="I135" s="8">
        <v>42080</v>
      </c>
      <c r="J135" s="1">
        <v>0.53194444444444444</v>
      </c>
      <c r="K135">
        <v>71310</v>
      </c>
      <c r="L135">
        <v>1</v>
      </c>
      <c r="M135" t="s">
        <v>638</v>
      </c>
      <c r="O135" t="s">
        <v>15</v>
      </c>
      <c r="P135" t="s">
        <v>181</v>
      </c>
      <c r="Q135">
        <v>30708379456</v>
      </c>
      <c r="R135" t="s">
        <v>182</v>
      </c>
      <c r="S135" t="s">
        <v>183</v>
      </c>
      <c r="U135">
        <v>3304</v>
      </c>
      <c r="V135" t="s">
        <v>6</v>
      </c>
      <c r="W135" t="s">
        <v>7</v>
      </c>
      <c r="X135">
        <v>376</v>
      </c>
      <c r="Y135">
        <v>4481488</v>
      </c>
      <c r="AA135">
        <v>9</v>
      </c>
      <c r="AB135">
        <v>42727</v>
      </c>
      <c r="AC135">
        <v>0</v>
      </c>
      <c r="AD135">
        <v>804001</v>
      </c>
      <c r="AE135">
        <v>0</v>
      </c>
      <c r="AF135">
        <v>0</v>
      </c>
      <c r="AG135">
        <v>0</v>
      </c>
      <c r="AH135" t="s">
        <v>1213</v>
      </c>
      <c r="AI135" t="s">
        <v>10</v>
      </c>
    </row>
    <row r="136" spans="1:35" x14ac:dyDescent="0.25">
      <c r="A136">
        <v>21964</v>
      </c>
      <c r="B136" t="s">
        <v>1690</v>
      </c>
      <c r="C136" t="s">
        <v>1180</v>
      </c>
      <c r="D136">
        <v>2013</v>
      </c>
      <c r="E136" t="s">
        <v>1128</v>
      </c>
      <c r="F136" s="8">
        <v>42208</v>
      </c>
      <c r="G136" s="1">
        <v>0.58333333333333337</v>
      </c>
      <c r="H136">
        <v>71310</v>
      </c>
      <c r="I136" s="8">
        <v>42208</v>
      </c>
      <c r="J136" s="1">
        <v>0.75</v>
      </c>
      <c r="K136">
        <v>71310</v>
      </c>
      <c r="L136">
        <v>1</v>
      </c>
      <c r="M136" t="s">
        <v>641</v>
      </c>
      <c r="O136" t="s">
        <v>15</v>
      </c>
      <c r="P136" t="s">
        <v>181</v>
      </c>
      <c r="Q136">
        <v>30708379456</v>
      </c>
      <c r="R136" t="s">
        <v>182</v>
      </c>
      <c r="S136" t="s">
        <v>183</v>
      </c>
      <c r="U136">
        <v>3304</v>
      </c>
      <c r="V136" t="s">
        <v>6</v>
      </c>
      <c r="W136" t="s">
        <v>7</v>
      </c>
      <c r="X136">
        <v>376</v>
      </c>
      <c r="Y136">
        <v>4481488</v>
      </c>
      <c r="AA136">
        <v>9</v>
      </c>
      <c r="AB136">
        <v>42727</v>
      </c>
      <c r="AC136">
        <v>149545</v>
      </c>
      <c r="AD136">
        <v>0</v>
      </c>
      <c r="AE136">
        <v>350</v>
      </c>
      <c r="AF136">
        <v>465209</v>
      </c>
      <c r="AG136">
        <v>0</v>
      </c>
      <c r="AH136" t="s">
        <v>1213</v>
      </c>
      <c r="AI136" t="s">
        <v>10</v>
      </c>
    </row>
    <row r="137" spans="1:35" hidden="1" x14ac:dyDescent="0.25">
      <c r="A137">
        <v>21897</v>
      </c>
      <c r="B137" t="s">
        <v>3360</v>
      </c>
      <c r="C137" t="s">
        <v>3361</v>
      </c>
      <c r="D137">
        <v>2015</v>
      </c>
      <c r="E137" t="s">
        <v>1128</v>
      </c>
      <c r="F137" s="8">
        <v>42198</v>
      </c>
      <c r="G137" s="1">
        <v>0.58333333333333337</v>
      </c>
      <c r="H137">
        <v>12</v>
      </c>
      <c r="I137" s="8">
        <v>42198</v>
      </c>
      <c r="J137" s="1">
        <v>0.66666666666666663</v>
      </c>
      <c r="K137">
        <v>12</v>
      </c>
      <c r="L137">
        <v>1</v>
      </c>
      <c r="M137" t="s">
        <v>3362</v>
      </c>
      <c r="O137" t="s">
        <v>15</v>
      </c>
      <c r="P137" t="s">
        <v>181</v>
      </c>
      <c r="Q137">
        <v>30708379456</v>
      </c>
      <c r="R137" t="s">
        <v>182</v>
      </c>
      <c r="S137" t="s">
        <v>183</v>
      </c>
      <c r="U137">
        <v>3304</v>
      </c>
      <c r="V137" t="s">
        <v>6</v>
      </c>
      <c r="W137" t="s">
        <v>7</v>
      </c>
      <c r="X137">
        <v>376</v>
      </c>
      <c r="Y137">
        <v>4481488</v>
      </c>
      <c r="AA137">
        <v>9</v>
      </c>
      <c r="AB137">
        <v>42727</v>
      </c>
      <c r="AC137">
        <v>85454</v>
      </c>
      <c r="AD137">
        <v>0</v>
      </c>
      <c r="AE137">
        <v>200</v>
      </c>
      <c r="AF137">
        <v>0</v>
      </c>
      <c r="AG137">
        <v>0</v>
      </c>
      <c r="AH137" t="s">
        <v>1213</v>
      </c>
      <c r="AI137" t="s">
        <v>3326</v>
      </c>
    </row>
    <row r="138" spans="1:35" x14ac:dyDescent="0.25">
      <c r="A138">
        <v>21554</v>
      </c>
      <c r="B138" t="s">
        <v>1529</v>
      </c>
      <c r="C138" t="s">
        <v>1148</v>
      </c>
      <c r="D138">
        <v>2015</v>
      </c>
      <c r="E138" t="s">
        <v>1128</v>
      </c>
      <c r="F138" s="8">
        <v>42150</v>
      </c>
      <c r="G138" s="1">
        <v>0.51458333333333328</v>
      </c>
      <c r="H138">
        <v>11</v>
      </c>
      <c r="I138" s="8">
        <v>42150</v>
      </c>
      <c r="J138" s="1">
        <v>0.51458333333333328</v>
      </c>
      <c r="K138">
        <v>11</v>
      </c>
      <c r="L138">
        <v>1</v>
      </c>
      <c r="M138" t="s">
        <v>848</v>
      </c>
      <c r="O138" t="s">
        <v>15</v>
      </c>
      <c r="P138" t="s">
        <v>181</v>
      </c>
      <c r="Q138">
        <v>30708379456</v>
      </c>
      <c r="R138" t="s">
        <v>182</v>
      </c>
      <c r="S138" t="s">
        <v>183</v>
      </c>
      <c r="U138">
        <v>3304</v>
      </c>
      <c r="V138" t="s">
        <v>6</v>
      </c>
      <c r="W138" t="s">
        <v>7</v>
      </c>
      <c r="X138">
        <v>376</v>
      </c>
      <c r="Y138">
        <v>4481488</v>
      </c>
      <c r="AA138">
        <v>9</v>
      </c>
      <c r="AB138">
        <v>48471</v>
      </c>
      <c r="AC138">
        <v>0</v>
      </c>
      <c r="AD138">
        <v>444675</v>
      </c>
      <c r="AE138">
        <v>0</v>
      </c>
      <c r="AF138">
        <v>2652457</v>
      </c>
      <c r="AG138">
        <v>0</v>
      </c>
      <c r="AH138" t="s">
        <v>1213</v>
      </c>
      <c r="AI138" t="s">
        <v>10</v>
      </c>
    </row>
    <row r="139" spans="1:35" hidden="1" x14ac:dyDescent="0.25">
      <c r="A139">
        <v>21477</v>
      </c>
      <c r="B139" t="s">
        <v>3371</v>
      </c>
      <c r="C139" t="s">
        <v>1150</v>
      </c>
      <c r="D139">
        <v>2015</v>
      </c>
      <c r="E139" t="s">
        <v>1128</v>
      </c>
      <c r="F139" s="8">
        <v>42136</v>
      </c>
      <c r="G139" s="1">
        <v>0.33333333333333331</v>
      </c>
      <c r="H139">
        <v>21</v>
      </c>
      <c r="I139" s="8">
        <v>42136</v>
      </c>
      <c r="J139" s="1">
        <v>0.45833333333333331</v>
      </c>
      <c r="K139">
        <v>21</v>
      </c>
      <c r="L139">
        <v>1</v>
      </c>
      <c r="M139" t="s">
        <v>2746</v>
      </c>
      <c r="O139" t="s">
        <v>15</v>
      </c>
      <c r="P139" t="s">
        <v>181</v>
      </c>
      <c r="Q139">
        <v>30708379456</v>
      </c>
      <c r="R139" t="s">
        <v>182</v>
      </c>
      <c r="S139" t="s">
        <v>183</v>
      </c>
      <c r="U139">
        <v>3304</v>
      </c>
      <c r="V139" t="s">
        <v>6</v>
      </c>
      <c r="W139" t="s">
        <v>7</v>
      </c>
      <c r="X139">
        <v>376</v>
      </c>
      <c r="Y139">
        <v>4481488</v>
      </c>
      <c r="AA139">
        <v>9</v>
      </c>
      <c r="AB139">
        <v>42727</v>
      </c>
      <c r="AC139">
        <v>64091</v>
      </c>
      <c r="AD139">
        <v>0</v>
      </c>
      <c r="AE139">
        <v>150</v>
      </c>
      <c r="AF139">
        <v>255767</v>
      </c>
      <c r="AG139">
        <v>0</v>
      </c>
      <c r="AH139" t="s">
        <v>1213</v>
      </c>
      <c r="AI139" t="s">
        <v>3326</v>
      </c>
    </row>
    <row r="140" spans="1:35" hidden="1" x14ac:dyDescent="0.25">
      <c r="A140">
        <v>21361</v>
      </c>
      <c r="B140" t="s">
        <v>1529</v>
      </c>
      <c r="C140" t="s">
        <v>1148</v>
      </c>
      <c r="D140">
        <v>2015</v>
      </c>
      <c r="E140" t="s">
        <v>1128</v>
      </c>
      <c r="F140" s="8">
        <v>42117</v>
      </c>
      <c r="G140" s="1">
        <v>0.33333333333333331</v>
      </c>
      <c r="H140">
        <v>11</v>
      </c>
      <c r="I140" s="8">
        <v>42117</v>
      </c>
      <c r="J140" s="1">
        <v>0.39583333333333331</v>
      </c>
      <c r="K140">
        <v>11</v>
      </c>
      <c r="L140">
        <v>1</v>
      </c>
      <c r="M140" t="s">
        <v>2746</v>
      </c>
      <c r="O140" t="s">
        <v>15</v>
      </c>
      <c r="P140" t="s">
        <v>181</v>
      </c>
      <c r="Q140">
        <v>30708379456</v>
      </c>
      <c r="R140" t="s">
        <v>182</v>
      </c>
      <c r="S140" t="s">
        <v>183</v>
      </c>
      <c r="U140">
        <v>3304</v>
      </c>
      <c r="V140" t="s">
        <v>6</v>
      </c>
      <c r="W140" t="s">
        <v>7</v>
      </c>
      <c r="X140">
        <v>376</v>
      </c>
      <c r="Y140">
        <v>4481488</v>
      </c>
      <c r="AA140">
        <v>9</v>
      </c>
      <c r="AB140">
        <v>42727</v>
      </c>
      <c r="AC140">
        <v>64091</v>
      </c>
      <c r="AD140">
        <v>0</v>
      </c>
      <c r="AE140">
        <v>150</v>
      </c>
      <c r="AF140">
        <v>0</v>
      </c>
      <c r="AG140">
        <v>0</v>
      </c>
      <c r="AH140" t="s">
        <v>1213</v>
      </c>
      <c r="AI140" t="s">
        <v>3326</v>
      </c>
    </row>
    <row r="141" spans="1:35" x14ac:dyDescent="0.25">
      <c r="A141">
        <v>21374</v>
      </c>
      <c r="B141" t="s">
        <v>1512</v>
      </c>
      <c r="C141" t="s">
        <v>1147</v>
      </c>
      <c r="D141">
        <v>2014</v>
      </c>
      <c r="E141" t="s">
        <v>1128</v>
      </c>
      <c r="F141" s="8">
        <v>42118</v>
      </c>
      <c r="G141" s="1">
        <v>0.6875</v>
      </c>
      <c r="H141">
        <v>1877</v>
      </c>
      <c r="I141" s="8">
        <v>42118</v>
      </c>
      <c r="J141" s="1">
        <v>0.70833333333333337</v>
      </c>
      <c r="K141">
        <v>1877</v>
      </c>
      <c r="L141">
        <v>1</v>
      </c>
      <c r="M141" t="s">
        <v>180</v>
      </c>
      <c r="O141" t="s">
        <v>15</v>
      </c>
      <c r="P141" t="s">
        <v>181</v>
      </c>
      <c r="Q141">
        <v>30708379456</v>
      </c>
      <c r="R141" t="s">
        <v>182</v>
      </c>
      <c r="S141" t="s">
        <v>183</v>
      </c>
      <c r="U141">
        <v>3304</v>
      </c>
      <c r="V141" t="s">
        <v>6</v>
      </c>
      <c r="W141" t="s">
        <v>7</v>
      </c>
      <c r="X141">
        <v>376</v>
      </c>
      <c r="Y141">
        <v>4481488</v>
      </c>
      <c r="AA141">
        <v>9</v>
      </c>
      <c r="AB141">
        <v>42727</v>
      </c>
      <c r="AC141">
        <v>21364</v>
      </c>
      <c r="AD141">
        <v>0</v>
      </c>
      <c r="AE141">
        <v>50</v>
      </c>
      <c r="AF141">
        <v>151574</v>
      </c>
      <c r="AG141">
        <v>0</v>
      </c>
      <c r="AH141" t="s">
        <v>1213</v>
      </c>
      <c r="AI141" t="s">
        <v>10</v>
      </c>
    </row>
    <row r="142" spans="1:35" hidden="1" x14ac:dyDescent="0.25">
      <c r="A142">
        <v>21900</v>
      </c>
      <c r="B142" t="s">
        <v>2095</v>
      </c>
      <c r="C142" t="s">
        <v>1148</v>
      </c>
      <c r="D142">
        <v>2015</v>
      </c>
      <c r="E142" t="s">
        <v>1128</v>
      </c>
      <c r="F142" s="8">
        <v>42198</v>
      </c>
      <c r="G142" s="1">
        <v>0.66666666666666663</v>
      </c>
      <c r="H142">
        <v>14</v>
      </c>
      <c r="I142" s="8">
        <v>42198</v>
      </c>
      <c r="J142" s="1">
        <v>0.75</v>
      </c>
      <c r="K142">
        <v>14</v>
      </c>
      <c r="L142">
        <v>1</v>
      </c>
      <c r="M142" t="s">
        <v>2096</v>
      </c>
      <c r="O142" t="s">
        <v>15</v>
      </c>
      <c r="P142" t="s">
        <v>181</v>
      </c>
      <c r="Q142">
        <v>30708379456</v>
      </c>
      <c r="R142" t="s">
        <v>182</v>
      </c>
      <c r="S142" t="s">
        <v>183</v>
      </c>
      <c r="U142">
        <v>3304</v>
      </c>
      <c r="V142" t="s">
        <v>6</v>
      </c>
      <c r="W142" t="s">
        <v>7</v>
      </c>
      <c r="X142">
        <v>376</v>
      </c>
      <c r="Y142">
        <v>4481488</v>
      </c>
      <c r="AA142">
        <v>9</v>
      </c>
      <c r="AB142">
        <v>42727</v>
      </c>
      <c r="AC142">
        <v>102545</v>
      </c>
      <c r="AD142">
        <v>0</v>
      </c>
      <c r="AE142">
        <v>240</v>
      </c>
      <c r="AF142">
        <v>57742</v>
      </c>
      <c r="AG142">
        <v>0</v>
      </c>
      <c r="AH142" t="s">
        <v>1213</v>
      </c>
      <c r="AI142" t="s">
        <v>10</v>
      </c>
    </row>
    <row r="143" spans="1:35" hidden="1" x14ac:dyDescent="0.25">
      <c r="A143">
        <v>21310</v>
      </c>
      <c r="B143" t="s">
        <v>3403</v>
      </c>
      <c r="C143" t="s">
        <v>1182</v>
      </c>
      <c r="D143">
        <v>2015</v>
      </c>
      <c r="E143" t="s">
        <v>1128</v>
      </c>
      <c r="F143" s="8">
        <v>42110</v>
      </c>
      <c r="G143" s="1">
        <v>0.4694444444444445</v>
      </c>
      <c r="H143">
        <v>0</v>
      </c>
      <c r="I143" s="8">
        <v>42110</v>
      </c>
      <c r="J143" s="1">
        <v>0.4694444444444445</v>
      </c>
      <c r="K143">
        <v>0</v>
      </c>
      <c r="L143">
        <v>1</v>
      </c>
      <c r="M143" t="s">
        <v>2710</v>
      </c>
      <c r="O143" t="s">
        <v>15</v>
      </c>
      <c r="P143" t="s">
        <v>181</v>
      </c>
      <c r="Q143">
        <v>30708379456</v>
      </c>
      <c r="R143" t="s">
        <v>182</v>
      </c>
      <c r="S143" t="s">
        <v>183</v>
      </c>
      <c r="U143">
        <v>3304</v>
      </c>
      <c r="V143" t="s">
        <v>6</v>
      </c>
      <c r="W143" t="s">
        <v>7</v>
      </c>
      <c r="X143">
        <v>376</v>
      </c>
      <c r="Y143">
        <v>4481488</v>
      </c>
      <c r="AA143">
        <v>9</v>
      </c>
      <c r="AB143">
        <v>42727</v>
      </c>
      <c r="AC143">
        <v>42727</v>
      </c>
      <c r="AD143">
        <v>0</v>
      </c>
      <c r="AE143">
        <v>100</v>
      </c>
      <c r="AF143">
        <v>0</v>
      </c>
      <c r="AG143">
        <v>0</v>
      </c>
      <c r="AH143" t="s">
        <v>1213</v>
      </c>
      <c r="AI143" t="s">
        <v>3326</v>
      </c>
    </row>
    <row r="144" spans="1:35" hidden="1" x14ac:dyDescent="0.25">
      <c r="A144">
        <v>21647</v>
      </c>
      <c r="B144" t="s">
        <v>3405</v>
      </c>
      <c r="C144" t="s">
        <v>3406</v>
      </c>
      <c r="D144">
        <v>2015</v>
      </c>
      <c r="E144" t="s">
        <v>1128</v>
      </c>
      <c r="F144" s="8">
        <v>42160</v>
      </c>
      <c r="G144" s="1">
        <v>0.58333333333333337</v>
      </c>
      <c r="H144">
        <v>14</v>
      </c>
      <c r="I144" s="8">
        <v>42160</v>
      </c>
      <c r="J144" s="1">
        <v>0.66666666666666663</v>
      </c>
      <c r="K144">
        <v>14</v>
      </c>
      <c r="L144">
        <v>1</v>
      </c>
      <c r="M144" t="s">
        <v>3407</v>
      </c>
      <c r="O144" t="s">
        <v>15</v>
      </c>
      <c r="P144" t="s">
        <v>181</v>
      </c>
      <c r="Q144">
        <v>30708379456</v>
      </c>
      <c r="R144" t="s">
        <v>182</v>
      </c>
      <c r="S144" t="s">
        <v>183</v>
      </c>
      <c r="U144">
        <v>3304</v>
      </c>
      <c r="V144" t="s">
        <v>6</v>
      </c>
      <c r="W144" t="s">
        <v>7</v>
      </c>
      <c r="X144">
        <v>376</v>
      </c>
      <c r="Y144">
        <v>4481488</v>
      </c>
      <c r="AA144">
        <v>9</v>
      </c>
      <c r="AB144">
        <v>42727</v>
      </c>
      <c r="AC144">
        <v>64091</v>
      </c>
      <c r="AD144">
        <v>0</v>
      </c>
      <c r="AE144">
        <v>150</v>
      </c>
      <c r="AF144">
        <v>60231</v>
      </c>
      <c r="AG144">
        <v>0</v>
      </c>
      <c r="AH144" t="s">
        <v>1213</v>
      </c>
      <c r="AI144" t="s">
        <v>3326</v>
      </c>
    </row>
    <row r="145" spans="1:35" x14ac:dyDescent="0.25">
      <c r="A145">
        <v>21637</v>
      </c>
      <c r="B145" t="s">
        <v>1651</v>
      </c>
      <c r="C145" t="s">
        <v>1171</v>
      </c>
      <c r="D145">
        <v>2014</v>
      </c>
      <c r="E145" t="s">
        <v>1128</v>
      </c>
      <c r="F145" s="8">
        <v>42159</v>
      </c>
      <c r="G145" s="1">
        <v>0.64166666666666672</v>
      </c>
      <c r="H145">
        <v>27568</v>
      </c>
      <c r="I145" s="8">
        <v>42159</v>
      </c>
      <c r="J145" s="1">
        <v>0.64166666666666672</v>
      </c>
      <c r="K145">
        <v>27568</v>
      </c>
      <c r="L145">
        <v>1</v>
      </c>
      <c r="M145" t="s">
        <v>425</v>
      </c>
      <c r="O145" t="s">
        <v>15</v>
      </c>
      <c r="P145" t="s">
        <v>181</v>
      </c>
      <c r="Q145">
        <v>30708379456</v>
      </c>
      <c r="R145" t="s">
        <v>182</v>
      </c>
      <c r="S145" t="s">
        <v>183</v>
      </c>
      <c r="U145">
        <v>3304</v>
      </c>
      <c r="V145" t="s">
        <v>6</v>
      </c>
      <c r="W145" t="s">
        <v>7</v>
      </c>
      <c r="X145">
        <v>376</v>
      </c>
      <c r="Y145">
        <v>4481488</v>
      </c>
      <c r="AA145">
        <v>9</v>
      </c>
      <c r="AB145">
        <v>42727</v>
      </c>
      <c r="AC145">
        <v>175181</v>
      </c>
      <c r="AD145">
        <v>11011</v>
      </c>
      <c r="AE145">
        <v>410</v>
      </c>
      <c r="AF145">
        <v>726259</v>
      </c>
      <c r="AG145">
        <v>0</v>
      </c>
      <c r="AH145" t="s">
        <v>1213</v>
      </c>
      <c r="AI145" t="s">
        <v>10</v>
      </c>
    </row>
    <row r="146" spans="1:35" hidden="1" x14ac:dyDescent="0.25">
      <c r="A146">
        <v>22013</v>
      </c>
      <c r="B146" t="s">
        <v>2095</v>
      </c>
      <c r="C146" t="s">
        <v>1148</v>
      </c>
      <c r="D146">
        <v>2015</v>
      </c>
      <c r="E146" t="s">
        <v>1128</v>
      </c>
      <c r="F146" s="8">
        <v>42216</v>
      </c>
      <c r="G146" s="1">
        <v>0.46875</v>
      </c>
      <c r="H146">
        <v>14</v>
      </c>
      <c r="I146" s="8">
        <v>42216</v>
      </c>
      <c r="J146" s="1">
        <v>0.46875</v>
      </c>
      <c r="K146">
        <v>14</v>
      </c>
      <c r="L146">
        <v>1</v>
      </c>
      <c r="M146" t="s">
        <v>2710</v>
      </c>
      <c r="O146" t="s">
        <v>15</v>
      </c>
      <c r="P146" t="s">
        <v>181</v>
      </c>
      <c r="Q146">
        <v>30708379456</v>
      </c>
      <c r="R146" t="s">
        <v>182</v>
      </c>
      <c r="S146" t="s">
        <v>183</v>
      </c>
      <c r="U146">
        <v>3304</v>
      </c>
      <c r="V146" t="s">
        <v>6</v>
      </c>
      <c r="W146" t="s">
        <v>7</v>
      </c>
      <c r="X146">
        <v>376</v>
      </c>
      <c r="Y146">
        <v>4481488</v>
      </c>
      <c r="AA146">
        <v>9</v>
      </c>
      <c r="AB146">
        <v>42727</v>
      </c>
      <c r="AC146">
        <v>42727</v>
      </c>
      <c r="AD146">
        <v>0</v>
      </c>
      <c r="AE146">
        <v>100</v>
      </c>
      <c r="AF146">
        <v>0</v>
      </c>
      <c r="AG146">
        <v>0</v>
      </c>
      <c r="AH146" t="s">
        <v>1213</v>
      </c>
      <c r="AI146" t="s">
        <v>3326</v>
      </c>
    </row>
    <row r="147" spans="1:35" x14ac:dyDescent="0.25">
      <c r="A147">
        <v>21181</v>
      </c>
      <c r="B147" t="s">
        <v>1651</v>
      </c>
      <c r="C147" t="s">
        <v>1171</v>
      </c>
      <c r="D147">
        <v>2014</v>
      </c>
      <c r="E147" t="s">
        <v>1128</v>
      </c>
      <c r="F147" s="8">
        <v>42089</v>
      </c>
      <c r="G147" s="1">
        <v>0.625</v>
      </c>
      <c r="H147">
        <v>27568</v>
      </c>
      <c r="I147" s="8">
        <v>42089</v>
      </c>
      <c r="J147" s="1">
        <v>0.69791666666666663</v>
      </c>
      <c r="K147">
        <v>27568</v>
      </c>
      <c r="L147">
        <v>1</v>
      </c>
      <c r="M147" t="s">
        <v>423</v>
      </c>
      <c r="O147" t="s">
        <v>15</v>
      </c>
      <c r="P147" t="s">
        <v>181</v>
      </c>
      <c r="Q147">
        <v>30708379456</v>
      </c>
      <c r="R147" t="s">
        <v>182</v>
      </c>
      <c r="S147" t="s">
        <v>183</v>
      </c>
      <c r="U147">
        <v>3304</v>
      </c>
      <c r="V147" t="s">
        <v>6</v>
      </c>
      <c r="W147" t="s">
        <v>7</v>
      </c>
      <c r="X147">
        <v>376</v>
      </c>
      <c r="Y147">
        <v>4481488</v>
      </c>
      <c r="AA147">
        <v>9</v>
      </c>
      <c r="AB147">
        <v>42727</v>
      </c>
      <c r="AC147">
        <v>25636</v>
      </c>
      <c r="AD147">
        <v>350000</v>
      </c>
      <c r="AE147">
        <v>60</v>
      </c>
      <c r="AF147">
        <v>2634346</v>
      </c>
      <c r="AG147">
        <v>0</v>
      </c>
      <c r="AH147" t="s">
        <v>1213</v>
      </c>
      <c r="AI147" t="s">
        <v>10</v>
      </c>
    </row>
    <row r="148" spans="1:35" hidden="1" x14ac:dyDescent="0.25">
      <c r="A148">
        <v>21023</v>
      </c>
      <c r="B148" t="s">
        <v>3418</v>
      </c>
      <c r="C148" t="s">
        <v>3419</v>
      </c>
      <c r="D148">
        <v>2015</v>
      </c>
      <c r="E148" t="s">
        <v>1128</v>
      </c>
      <c r="F148" s="8">
        <v>42067</v>
      </c>
      <c r="G148" s="1">
        <v>0.33333333333333331</v>
      </c>
      <c r="H148">
        <v>16</v>
      </c>
      <c r="I148" s="8">
        <v>42067</v>
      </c>
      <c r="J148" s="1">
        <v>0.54166666666666663</v>
      </c>
      <c r="K148">
        <v>16</v>
      </c>
      <c r="L148">
        <v>1</v>
      </c>
      <c r="M148" t="s">
        <v>2710</v>
      </c>
      <c r="O148" t="s">
        <v>15</v>
      </c>
      <c r="P148" t="s">
        <v>181</v>
      </c>
      <c r="Q148">
        <v>30708379456</v>
      </c>
      <c r="R148" t="s">
        <v>182</v>
      </c>
      <c r="S148" t="s">
        <v>183</v>
      </c>
      <c r="U148">
        <v>3304</v>
      </c>
      <c r="V148" t="s">
        <v>6</v>
      </c>
      <c r="W148" t="s">
        <v>7</v>
      </c>
      <c r="X148">
        <v>376</v>
      </c>
      <c r="Y148">
        <v>4481488</v>
      </c>
      <c r="AA148">
        <v>9</v>
      </c>
      <c r="AB148">
        <v>42727</v>
      </c>
      <c r="AC148">
        <v>42727</v>
      </c>
      <c r="AD148">
        <v>0</v>
      </c>
      <c r="AE148">
        <v>100</v>
      </c>
      <c r="AF148">
        <v>57742</v>
      </c>
      <c r="AG148">
        <v>0</v>
      </c>
      <c r="AH148" t="s">
        <v>1213</v>
      </c>
      <c r="AI148" t="s">
        <v>3326</v>
      </c>
    </row>
    <row r="149" spans="1:35" x14ac:dyDescent="0.25">
      <c r="A149">
        <v>21490</v>
      </c>
      <c r="B149" t="s">
        <v>1469</v>
      </c>
      <c r="C149" t="s">
        <v>1141</v>
      </c>
      <c r="D149">
        <v>2013</v>
      </c>
      <c r="E149" t="s">
        <v>1128</v>
      </c>
      <c r="F149" s="8">
        <v>42138</v>
      </c>
      <c r="G149" s="1">
        <v>0.41666666666666669</v>
      </c>
      <c r="H149">
        <v>141182</v>
      </c>
      <c r="I149" s="8">
        <v>42138</v>
      </c>
      <c r="J149" s="1">
        <v>0.58333333333333337</v>
      </c>
      <c r="K149">
        <v>141182</v>
      </c>
      <c r="L149">
        <v>1</v>
      </c>
      <c r="M149" t="s">
        <v>21</v>
      </c>
      <c r="O149" t="s">
        <v>2</v>
      </c>
      <c r="P149" t="s">
        <v>85</v>
      </c>
      <c r="Q149">
        <v>7546759</v>
      </c>
      <c r="R149" t="s">
        <v>1470</v>
      </c>
      <c r="S149" t="s">
        <v>1471</v>
      </c>
      <c r="T149" t="s">
        <v>3426</v>
      </c>
      <c r="U149">
        <v>3306</v>
      </c>
      <c r="V149" t="s">
        <v>88</v>
      </c>
      <c r="W149" t="s">
        <v>7</v>
      </c>
      <c r="X149">
        <v>376</v>
      </c>
      <c r="Y149">
        <v>154691348</v>
      </c>
      <c r="AA149">
        <v>9</v>
      </c>
      <c r="AB149">
        <v>48471</v>
      </c>
      <c r="AC149">
        <v>92095</v>
      </c>
      <c r="AD149">
        <v>0</v>
      </c>
      <c r="AE149">
        <v>190</v>
      </c>
      <c r="AF149">
        <v>530656</v>
      </c>
      <c r="AG149">
        <v>0</v>
      </c>
      <c r="AH149" t="s">
        <v>1213</v>
      </c>
      <c r="AI149" t="s">
        <v>10</v>
      </c>
    </row>
    <row r="150" spans="1:35" x14ac:dyDescent="0.25">
      <c r="A150">
        <v>21057</v>
      </c>
      <c r="B150" t="s">
        <v>1641</v>
      </c>
      <c r="C150" t="s">
        <v>1159</v>
      </c>
      <c r="D150">
        <v>2012</v>
      </c>
      <c r="E150" t="s">
        <v>1128</v>
      </c>
      <c r="F150" s="8">
        <v>42072</v>
      </c>
      <c r="G150" s="1">
        <v>0.375</v>
      </c>
      <c r="H150">
        <v>36555</v>
      </c>
      <c r="I150" s="8">
        <v>42072</v>
      </c>
      <c r="J150" s="1">
        <v>0.54166666666666663</v>
      </c>
      <c r="K150">
        <v>36555</v>
      </c>
      <c r="L150">
        <v>1</v>
      </c>
      <c r="M150" t="s">
        <v>76</v>
      </c>
      <c r="O150" t="s">
        <v>2</v>
      </c>
      <c r="P150" t="s">
        <v>499</v>
      </c>
      <c r="Q150">
        <v>32596755</v>
      </c>
      <c r="R150" t="s">
        <v>500</v>
      </c>
      <c r="S150" t="s">
        <v>1642</v>
      </c>
      <c r="T150" t="s">
        <v>3427</v>
      </c>
      <c r="U150">
        <v>3308</v>
      </c>
      <c r="V150" t="s">
        <v>6</v>
      </c>
      <c r="W150" t="s">
        <v>7</v>
      </c>
      <c r="X150">
        <v>376</v>
      </c>
      <c r="Y150">
        <v>154211841</v>
      </c>
      <c r="AA150">
        <v>9</v>
      </c>
      <c r="AB150">
        <v>48471</v>
      </c>
      <c r="AC150">
        <v>87248</v>
      </c>
      <c r="AD150">
        <v>0</v>
      </c>
      <c r="AE150">
        <v>180</v>
      </c>
      <c r="AF150">
        <v>263684</v>
      </c>
      <c r="AG150">
        <v>0</v>
      </c>
      <c r="AH150" t="s">
        <v>1213</v>
      </c>
      <c r="AI150" t="s">
        <v>10</v>
      </c>
    </row>
    <row r="151" spans="1:35" x14ac:dyDescent="0.25">
      <c r="A151">
        <v>21856</v>
      </c>
      <c r="B151" t="s">
        <v>1668</v>
      </c>
      <c r="C151" t="s">
        <v>1174</v>
      </c>
      <c r="D151">
        <v>2014</v>
      </c>
      <c r="E151" t="s">
        <v>1128</v>
      </c>
      <c r="F151" s="8">
        <v>42191</v>
      </c>
      <c r="G151" s="1">
        <v>0.45833333333333331</v>
      </c>
      <c r="H151">
        <v>13265</v>
      </c>
      <c r="I151" s="8">
        <v>42191</v>
      </c>
      <c r="J151" s="1">
        <v>0.66666666666666663</v>
      </c>
      <c r="K151">
        <v>13265</v>
      </c>
      <c r="L151">
        <v>1</v>
      </c>
      <c r="M151" t="s">
        <v>199</v>
      </c>
      <c r="O151" t="s">
        <v>15</v>
      </c>
      <c r="P151" t="s">
        <v>448</v>
      </c>
      <c r="Q151">
        <v>20132805564</v>
      </c>
      <c r="R151" t="s">
        <v>449</v>
      </c>
      <c r="S151" t="s">
        <v>1611</v>
      </c>
      <c r="T151" t="s">
        <v>3428</v>
      </c>
      <c r="U151">
        <v>3315</v>
      </c>
      <c r="V151" t="s">
        <v>6</v>
      </c>
      <c r="W151" t="s">
        <v>7</v>
      </c>
      <c r="X151">
        <v>3754</v>
      </c>
      <c r="Y151">
        <v>422091</v>
      </c>
      <c r="AA151">
        <v>9</v>
      </c>
      <c r="AB151">
        <v>48471</v>
      </c>
      <c r="AC151">
        <v>67859</v>
      </c>
      <c r="AD151">
        <v>0</v>
      </c>
      <c r="AE151">
        <v>140</v>
      </c>
      <c r="AF151">
        <v>391901</v>
      </c>
      <c r="AG151">
        <v>0</v>
      </c>
      <c r="AH151" t="s">
        <v>1213</v>
      </c>
      <c r="AI151" t="s">
        <v>10</v>
      </c>
    </row>
    <row r="152" spans="1:35" x14ac:dyDescent="0.25">
      <c r="A152">
        <v>21369</v>
      </c>
      <c r="B152" t="s">
        <v>1610</v>
      </c>
      <c r="C152" t="s">
        <v>1166</v>
      </c>
      <c r="D152">
        <v>2014</v>
      </c>
      <c r="E152" t="s">
        <v>1128</v>
      </c>
      <c r="F152" s="8">
        <v>42118</v>
      </c>
      <c r="G152" s="1">
        <v>0.4375</v>
      </c>
      <c r="H152">
        <v>8144</v>
      </c>
      <c r="I152" s="8">
        <v>42118</v>
      </c>
      <c r="J152" s="1">
        <v>0.75</v>
      </c>
      <c r="K152">
        <v>8144</v>
      </c>
      <c r="L152">
        <v>1</v>
      </c>
      <c r="M152" t="s">
        <v>139</v>
      </c>
      <c r="O152" t="s">
        <v>15</v>
      </c>
      <c r="P152" t="s">
        <v>140</v>
      </c>
      <c r="Q152">
        <v>30679693049</v>
      </c>
      <c r="R152" t="s">
        <v>141</v>
      </c>
      <c r="S152" t="s">
        <v>1611</v>
      </c>
      <c r="T152" t="s">
        <v>3428</v>
      </c>
      <c r="U152">
        <v>3315</v>
      </c>
      <c r="V152" t="s">
        <v>6</v>
      </c>
      <c r="W152" t="s">
        <v>7</v>
      </c>
      <c r="X152">
        <v>3754</v>
      </c>
      <c r="Y152">
        <v>15467047</v>
      </c>
      <c r="AA152">
        <v>9</v>
      </c>
      <c r="AB152">
        <v>42727</v>
      </c>
      <c r="AC152">
        <v>149545</v>
      </c>
      <c r="AD152">
        <v>66000</v>
      </c>
      <c r="AE152">
        <v>350</v>
      </c>
      <c r="AF152">
        <v>0</v>
      </c>
      <c r="AG152">
        <v>0</v>
      </c>
      <c r="AH152" t="s">
        <v>1213</v>
      </c>
      <c r="AI152" t="s">
        <v>10</v>
      </c>
    </row>
    <row r="153" spans="1:35" x14ac:dyDescent="0.25">
      <c r="A153">
        <v>21976</v>
      </c>
      <c r="B153" t="s">
        <v>1702</v>
      </c>
      <c r="C153" t="s">
        <v>1154</v>
      </c>
      <c r="D153">
        <v>2014</v>
      </c>
      <c r="E153" t="s">
        <v>1128</v>
      </c>
      <c r="F153" s="8">
        <v>42212</v>
      </c>
      <c r="G153" s="1">
        <v>0.34375</v>
      </c>
      <c r="H153">
        <v>13828</v>
      </c>
      <c r="I153" s="8">
        <v>42212</v>
      </c>
      <c r="J153" s="1">
        <v>0.35000000000000003</v>
      </c>
      <c r="K153">
        <v>13828</v>
      </c>
      <c r="L153">
        <v>1</v>
      </c>
      <c r="M153" t="s">
        <v>751</v>
      </c>
      <c r="O153" t="s">
        <v>2</v>
      </c>
      <c r="P153" t="s">
        <v>752</v>
      </c>
      <c r="Q153">
        <v>16079748</v>
      </c>
      <c r="R153" t="s">
        <v>753</v>
      </c>
      <c r="S153" t="s">
        <v>1611</v>
      </c>
      <c r="T153" t="s">
        <v>3428</v>
      </c>
      <c r="U153">
        <v>3315</v>
      </c>
      <c r="V153" t="s">
        <v>6</v>
      </c>
      <c r="W153" t="s">
        <v>7</v>
      </c>
      <c r="X153">
        <v>3755</v>
      </c>
      <c r="Y153">
        <v>15652054</v>
      </c>
      <c r="Z153" t="s">
        <v>1703</v>
      </c>
      <c r="AA153">
        <v>9</v>
      </c>
      <c r="AB153">
        <v>42727</v>
      </c>
      <c r="AC153">
        <v>0</v>
      </c>
      <c r="AD153">
        <v>0</v>
      </c>
      <c r="AE153">
        <v>0</v>
      </c>
      <c r="AF153">
        <v>0</v>
      </c>
      <c r="AG153">
        <v>0</v>
      </c>
      <c r="AH153" t="s">
        <v>1213</v>
      </c>
      <c r="AI153" t="s">
        <v>10</v>
      </c>
    </row>
    <row r="154" spans="1:35" x14ac:dyDescent="0.25">
      <c r="A154">
        <v>21017</v>
      </c>
      <c r="B154" t="s">
        <v>1646</v>
      </c>
      <c r="C154" t="s">
        <v>1170</v>
      </c>
      <c r="D154">
        <v>2008</v>
      </c>
      <c r="E154" t="s">
        <v>1128</v>
      </c>
      <c r="F154" s="8">
        <v>42066</v>
      </c>
      <c r="G154" s="1">
        <v>0.58333333333333337</v>
      </c>
      <c r="H154">
        <v>26934</v>
      </c>
      <c r="I154" s="8">
        <v>42066</v>
      </c>
      <c r="J154" s="1">
        <v>0.75</v>
      </c>
      <c r="K154">
        <v>26934</v>
      </c>
      <c r="L154">
        <v>1</v>
      </c>
      <c r="M154" t="s">
        <v>76</v>
      </c>
      <c r="O154" t="s">
        <v>15</v>
      </c>
      <c r="P154" t="s">
        <v>824</v>
      </c>
      <c r="Q154">
        <v>20213002539</v>
      </c>
      <c r="R154" t="s">
        <v>825</v>
      </c>
      <c r="S154" t="s">
        <v>1611</v>
      </c>
      <c r="T154" t="s">
        <v>3431</v>
      </c>
      <c r="U154">
        <v>3315</v>
      </c>
      <c r="V154" t="s">
        <v>6</v>
      </c>
      <c r="W154" t="s">
        <v>7</v>
      </c>
      <c r="X154">
        <v>3754</v>
      </c>
      <c r="Y154">
        <v>15433427</v>
      </c>
      <c r="Z154" t="s">
        <v>1647</v>
      </c>
      <c r="AA154">
        <v>9</v>
      </c>
      <c r="AB154">
        <v>48471</v>
      </c>
      <c r="AC154">
        <v>101789</v>
      </c>
      <c r="AD154">
        <v>0</v>
      </c>
      <c r="AE154">
        <v>210</v>
      </c>
      <c r="AF154">
        <v>331377</v>
      </c>
      <c r="AG154">
        <v>0</v>
      </c>
      <c r="AH154" t="s">
        <v>1213</v>
      </c>
      <c r="AI154" t="s">
        <v>10</v>
      </c>
    </row>
    <row r="155" spans="1:35" x14ac:dyDescent="0.25">
      <c r="A155">
        <v>21839</v>
      </c>
      <c r="B155" t="s">
        <v>1622</v>
      </c>
      <c r="C155" t="s">
        <v>1168</v>
      </c>
      <c r="D155">
        <v>2014</v>
      </c>
      <c r="E155" t="s">
        <v>1128</v>
      </c>
      <c r="F155" s="8">
        <v>42187</v>
      </c>
      <c r="G155" s="1">
        <v>0.625</v>
      </c>
      <c r="H155">
        <v>31485</v>
      </c>
      <c r="I155" s="8">
        <v>42187</v>
      </c>
      <c r="J155" s="1">
        <v>0.72916666666666663</v>
      </c>
      <c r="K155">
        <v>31485</v>
      </c>
      <c r="L155">
        <v>1</v>
      </c>
      <c r="M155" t="s">
        <v>21</v>
      </c>
      <c r="O155" t="s">
        <v>15</v>
      </c>
      <c r="P155" t="s">
        <v>1094</v>
      </c>
      <c r="Q155">
        <v>20247239848</v>
      </c>
      <c r="R155" t="s">
        <v>1095</v>
      </c>
      <c r="S155" t="s">
        <v>1611</v>
      </c>
      <c r="T155" t="s">
        <v>3428</v>
      </c>
      <c r="U155">
        <v>3315</v>
      </c>
      <c r="V155" t="s">
        <v>6</v>
      </c>
      <c r="W155" t="s">
        <v>7</v>
      </c>
      <c r="X155">
        <v>3754</v>
      </c>
      <c r="Y155">
        <v>423315</v>
      </c>
      <c r="Z155" t="s">
        <v>1623</v>
      </c>
      <c r="AA155">
        <v>9</v>
      </c>
      <c r="AB155">
        <v>42727</v>
      </c>
      <c r="AC155">
        <v>123908</v>
      </c>
      <c r="AD155">
        <v>0</v>
      </c>
      <c r="AE155">
        <v>290</v>
      </c>
      <c r="AF155">
        <v>433064</v>
      </c>
      <c r="AG155">
        <v>0</v>
      </c>
      <c r="AH155" t="s">
        <v>1213</v>
      </c>
      <c r="AI155" t="s">
        <v>10</v>
      </c>
    </row>
    <row r="156" spans="1:35" x14ac:dyDescent="0.25">
      <c r="A156">
        <v>21456</v>
      </c>
      <c r="B156" t="s">
        <v>1626</v>
      </c>
      <c r="C156" t="s">
        <v>1160</v>
      </c>
      <c r="D156">
        <v>2015</v>
      </c>
      <c r="E156" t="s">
        <v>1128</v>
      </c>
      <c r="F156" s="8">
        <v>42131</v>
      </c>
      <c r="G156" s="1">
        <v>0.33333333333333331</v>
      </c>
      <c r="H156">
        <v>49810</v>
      </c>
      <c r="I156" s="8">
        <v>42131</v>
      </c>
      <c r="J156" s="1">
        <v>0.70833333333333337</v>
      </c>
      <c r="K156">
        <v>49810</v>
      </c>
      <c r="L156">
        <v>1</v>
      </c>
      <c r="M156" t="s">
        <v>1006</v>
      </c>
      <c r="O156" t="s">
        <v>2</v>
      </c>
      <c r="P156" t="s">
        <v>1007</v>
      </c>
      <c r="Q156">
        <v>18865320</v>
      </c>
      <c r="R156" t="s">
        <v>1008</v>
      </c>
      <c r="S156" t="s">
        <v>1627</v>
      </c>
      <c r="T156" t="s">
        <v>3439</v>
      </c>
      <c r="U156">
        <v>3316</v>
      </c>
      <c r="V156" t="s">
        <v>6</v>
      </c>
      <c r="W156" t="s">
        <v>7</v>
      </c>
      <c r="X156">
        <v>376</v>
      </c>
      <c r="Y156">
        <v>4497019</v>
      </c>
      <c r="AA156">
        <v>9</v>
      </c>
      <c r="AB156">
        <v>42727</v>
      </c>
      <c r="AC156">
        <v>93999</v>
      </c>
      <c r="AD156">
        <v>0</v>
      </c>
      <c r="AE156">
        <v>220</v>
      </c>
      <c r="AF156">
        <v>275161</v>
      </c>
      <c r="AG156">
        <v>0</v>
      </c>
      <c r="AH156" t="s">
        <v>1213</v>
      </c>
      <c r="AI156" t="s">
        <v>10</v>
      </c>
    </row>
    <row r="157" spans="1:35" x14ac:dyDescent="0.25">
      <c r="A157">
        <v>21099</v>
      </c>
      <c r="B157" t="s">
        <v>1643</v>
      </c>
      <c r="C157" t="s">
        <v>1159</v>
      </c>
      <c r="D157">
        <v>2013</v>
      </c>
      <c r="E157" t="s">
        <v>1128</v>
      </c>
      <c r="F157" s="8">
        <v>42075</v>
      </c>
      <c r="G157" s="1">
        <v>0.625</v>
      </c>
      <c r="H157">
        <v>51899</v>
      </c>
      <c r="I157" s="8">
        <v>42075</v>
      </c>
      <c r="J157" s="1">
        <v>0.64583333333333337</v>
      </c>
      <c r="K157">
        <v>51899</v>
      </c>
      <c r="L157">
        <v>1</v>
      </c>
      <c r="M157" t="s">
        <v>441</v>
      </c>
      <c r="O157" t="s">
        <v>15</v>
      </c>
      <c r="P157" t="s">
        <v>442</v>
      </c>
      <c r="Q157">
        <v>20130217584</v>
      </c>
      <c r="R157" t="s">
        <v>443</v>
      </c>
      <c r="S157" t="s">
        <v>1644</v>
      </c>
      <c r="T157" t="s">
        <v>3440</v>
      </c>
      <c r="U157">
        <v>3322</v>
      </c>
      <c r="V157" t="s">
        <v>6</v>
      </c>
      <c r="W157" t="s">
        <v>7</v>
      </c>
      <c r="X157">
        <v>376</v>
      </c>
      <c r="Y157">
        <v>4497247</v>
      </c>
      <c r="AA157">
        <v>9</v>
      </c>
      <c r="AB157">
        <v>42727</v>
      </c>
      <c r="AC157">
        <v>51272</v>
      </c>
      <c r="AD157">
        <v>0</v>
      </c>
      <c r="AE157">
        <v>120</v>
      </c>
      <c r="AF157">
        <v>295366</v>
      </c>
      <c r="AG157">
        <v>0</v>
      </c>
      <c r="AH157" t="s">
        <v>1213</v>
      </c>
      <c r="AI157" t="s">
        <v>10</v>
      </c>
    </row>
    <row r="158" spans="1:35" x14ac:dyDescent="0.25">
      <c r="A158">
        <v>22004</v>
      </c>
      <c r="B158" t="s">
        <v>1519</v>
      </c>
      <c r="C158" t="s">
        <v>1147</v>
      </c>
      <c r="D158">
        <v>2014</v>
      </c>
      <c r="E158" t="s">
        <v>1128</v>
      </c>
      <c r="F158" s="8">
        <v>42215</v>
      </c>
      <c r="G158" s="1">
        <v>0.36458333333333331</v>
      </c>
      <c r="H158">
        <v>23064</v>
      </c>
      <c r="I158" s="8">
        <v>42215</v>
      </c>
      <c r="J158" s="1">
        <v>0.625</v>
      </c>
      <c r="K158">
        <v>23064</v>
      </c>
      <c r="L158">
        <v>1</v>
      </c>
      <c r="M158" t="s">
        <v>48</v>
      </c>
      <c r="O158" t="s">
        <v>15</v>
      </c>
      <c r="P158" t="s">
        <v>530</v>
      </c>
      <c r="Q158">
        <v>30519177958</v>
      </c>
      <c r="R158" t="s">
        <v>1520</v>
      </c>
      <c r="S158" t="s">
        <v>1521</v>
      </c>
      <c r="T158" t="s">
        <v>3441</v>
      </c>
      <c r="U158">
        <v>3324</v>
      </c>
      <c r="V158" t="s">
        <v>6</v>
      </c>
      <c r="W158" t="s">
        <v>7</v>
      </c>
      <c r="X158">
        <v>376</v>
      </c>
      <c r="Y158">
        <v>4498001</v>
      </c>
      <c r="AA158">
        <v>9</v>
      </c>
      <c r="AB158">
        <v>48471</v>
      </c>
      <c r="AC158">
        <v>106636</v>
      </c>
      <c r="AD158">
        <v>0</v>
      </c>
      <c r="AE158">
        <v>220</v>
      </c>
      <c r="AF158">
        <v>239047</v>
      </c>
      <c r="AG158">
        <v>0</v>
      </c>
      <c r="AH158" t="s">
        <v>1213</v>
      </c>
      <c r="AI158" t="s">
        <v>10</v>
      </c>
    </row>
    <row r="159" spans="1:35" x14ac:dyDescent="0.25">
      <c r="A159">
        <v>21474</v>
      </c>
      <c r="B159" t="s">
        <v>1624</v>
      </c>
      <c r="C159" t="s">
        <v>1134</v>
      </c>
      <c r="D159">
        <v>2014</v>
      </c>
      <c r="E159" t="s">
        <v>1128</v>
      </c>
      <c r="F159" s="8">
        <v>42136</v>
      </c>
      <c r="G159" s="1">
        <v>0.33333333333333331</v>
      </c>
      <c r="H159">
        <v>5706</v>
      </c>
      <c r="I159" s="8">
        <v>42136</v>
      </c>
      <c r="J159" s="1">
        <v>0.54166666666666663</v>
      </c>
      <c r="K159">
        <v>5706</v>
      </c>
      <c r="L159">
        <v>1</v>
      </c>
      <c r="M159" t="s">
        <v>992</v>
      </c>
      <c r="O159" t="s">
        <v>15</v>
      </c>
      <c r="P159" t="s">
        <v>993</v>
      </c>
      <c r="Q159">
        <v>20109923975</v>
      </c>
      <c r="R159" t="s">
        <v>994</v>
      </c>
      <c r="S159" t="s">
        <v>995</v>
      </c>
      <c r="U159">
        <v>3332</v>
      </c>
      <c r="V159" t="s">
        <v>6</v>
      </c>
      <c r="W159" t="s">
        <v>7</v>
      </c>
      <c r="X159">
        <v>3743</v>
      </c>
      <c r="Y159">
        <v>15414261</v>
      </c>
      <c r="Z159" t="s">
        <v>996</v>
      </c>
      <c r="AA159">
        <v>9</v>
      </c>
      <c r="AB159">
        <v>42727</v>
      </c>
      <c r="AC159">
        <v>68363</v>
      </c>
      <c r="AD159">
        <v>0</v>
      </c>
      <c r="AE159">
        <v>160</v>
      </c>
      <c r="AF159">
        <v>147925</v>
      </c>
      <c r="AG159">
        <v>0</v>
      </c>
      <c r="AH159" t="s">
        <v>1213</v>
      </c>
      <c r="AI159" t="s">
        <v>10</v>
      </c>
    </row>
    <row r="160" spans="1:35" x14ac:dyDescent="0.25">
      <c r="A160">
        <v>21603</v>
      </c>
      <c r="B160" t="s">
        <v>1461</v>
      </c>
      <c r="C160" t="s">
        <v>1137</v>
      </c>
      <c r="D160">
        <v>2010</v>
      </c>
      <c r="E160" t="s">
        <v>1128</v>
      </c>
      <c r="F160" s="8">
        <v>42156</v>
      </c>
      <c r="G160" s="1">
        <v>0.60972222222222217</v>
      </c>
      <c r="H160">
        <v>95146</v>
      </c>
      <c r="I160" s="8">
        <v>42156</v>
      </c>
      <c r="J160" s="1">
        <v>0.66666666666666663</v>
      </c>
      <c r="K160">
        <v>95146</v>
      </c>
      <c r="L160">
        <v>1</v>
      </c>
      <c r="M160" t="s">
        <v>807</v>
      </c>
      <c r="O160" t="s">
        <v>15</v>
      </c>
      <c r="P160" t="s">
        <v>801</v>
      </c>
      <c r="Q160">
        <v>20146671137</v>
      </c>
      <c r="R160" t="s">
        <v>802</v>
      </c>
      <c r="S160" t="s">
        <v>1462</v>
      </c>
      <c r="T160" t="s">
        <v>3458</v>
      </c>
      <c r="U160">
        <v>3334</v>
      </c>
      <c r="V160" t="s">
        <v>6</v>
      </c>
      <c r="W160" t="s">
        <v>7</v>
      </c>
      <c r="X160">
        <v>3743</v>
      </c>
      <c r="Y160">
        <v>420658</v>
      </c>
      <c r="AA160">
        <v>9</v>
      </c>
      <c r="AB160">
        <v>48471</v>
      </c>
      <c r="AC160">
        <v>135719</v>
      </c>
      <c r="AD160">
        <v>0</v>
      </c>
      <c r="AE160">
        <v>280</v>
      </c>
      <c r="AF160">
        <v>1790446</v>
      </c>
      <c r="AG160">
        <v>0</v>
      </c>
      <c r="AH160" t="s">
        <v>1213</v>
      </c>
      <c r="AI160" t="s">
        <v>10</v>
      </c>
    </row>
    <row r="161" spans="1:35" x14ac:dyDescent="0.25">
      <c r="A161">
        <v>21284</v>
      </c>
      <c r="B161" t="s">
        <v>1461</v>
      </c>
      <c r="C161" t="s">
        <v>1137</v>
      </c>
      <c r="D161">
        <v>2010</v>
      </c>
      <c r="E161" t="s">
        <v>1128</v>
      </c>
      <c r="F161" s="8">
        <v>42107</v>
      </c>
      <c r="G161" s="1">
        <v>0.33333333333333331</v>
      </c>
      <c r="H161">
        <v>95146</v>
      </c>
      <c r="I161" s="8">
        <v>42107</v>
      </c>
      <c r="J161" s="1">
        <v>0.41666666666666669</v>
      </c>
      <c r="K161">
        <v>95146</v>
      </c>
      <c r="L161">
        <v>1</v>
      </c>
      <c r="M161" t="s">
        <v>805</v>
      </c>
      <c r="O161" t="s">
        <v>15</v>
      </c>
      <c r="P161" t="s">
        <v>801</v>
      </c>
      <c r="Q161">
        <v>20146671137</v>
      </c>
      <c r="R161" t="s">
        <v>802</v>
      </c>
      <c r="S161" t="s">
        <v>1462</v>
      </c>
      <c r="T161" t="s">
        <v>3458</v>
      </c>
      <c r="U161">
        <v>3334</v>
      </c>
      <c r="V161" t="s">
        <v>6</v>
      </c>
      <c r="W161" t="s">
        <v>7</v>
      </c>
      <c r="X161">
        <v>3743</v>
      </c>
      <c r="Y161">
        <v>420658</v>
      </c>
      <c r="AA161">
        <v>9</v>
      </c>
      <c r="AB161">
        <v>48471</v>
      </c>
      <c r="AC161">
        <v>96942</v>
      </c>
      <c r="AD161">
        <v>0</v>
      </c>
      <c r="AE161">
        <v>200</v>
      </c>
      <c r="AF161">
        <v>2066</v>
      </c>
      <c r="AG161">
        <v>0</v>
      </c>
      <c r="AH161" t="s">
        <v>1213</v>
      </c>
      <c r="AI161" t="s">
        <v>10</v>
      </c>
    </row>
    <row r="162" spans="1:35" x14ac:dyDescent="0.25">
      <c r="A162">
        <v>21076</v>
      </c>
      <c r="B162" t="s">
        <v>1461</v>
      </c>
      <c r="C162" t="s">
        <v>1137</v>
      </c>
      <c r="D162">
        <v>2010</v>
      </c>
      <c r="E162" t="s">
        <v>1128</v>
      </c>
      <c r="F162" s="8">
        <v>42073</v>
      </c>
      <c r="G162" s="1">
        <v>0.54166666666666663</v>
      </c>
      <c r="H162">
        <v>95146</v>
      </c>
      <c r="I162" s="8">
        <v>42073</v>
      </c>
      <c r="J162" s="1">
        <v>0.70833333333333337</v>
      </c>
      <c r="K162">
        <v>95146</v>
      </c>
      <c r="L162">
        <v>1</v>
      </c>
      <c r="M162" t="s">
        <v>800</v>
      </c>
      <c r="O162" t="s">
        <v>15</v>
      </c>
      <c r="P162" t="s">
        <v>801</v>
      </c>
      <c r="Q162">
        <v>20146671137</v>
      </c>
      <c r="R162" t="s">
        <v>802</v>
      </c>
      <c r="S162" t="s">
        <v>1462</v>
      </c>
      <c r="T162" t="s">
        <v>3458</v>
      </c>
      <c r="U162">
        <v>3334</v>
      </c>
      <c r="V162" t="s">
        <v>6</v>
      </c>
      <c r="W162" t="s">
        <v>7</v>
      </c>
      <c r="X162">
        <v>3743</v>
      </c>
      <c r="Y162">
        <v>420658</v>
      </c>
      <c r="AA162">
        <v>9</v>
      </c>
      <c r="AB162">
        <v>48471</v>
      </c>
      <c r="AC162">
        <v>53318</v>
      </c>
      <c r="AD162">
        <v>0</v>
      </c>
      <c r="AE162">
        <v>110</v>
      </c>
      <c r="AF162">
        <v>989180</v>
      </c>
      <c r="AG162">
        <v>0</v>
      </c>
      <c r="AH162" t="s">
        <v>1213</v>
      </c>
      <c r="AI162" t="s">
        <v>10</v>
      </c>
    </row>
    <row r="163" spans="1:35" x14ac:dyDescent="0.25">
      <c r="A163">
        <v>21679</v>
      </c>
      <c r="B163" t="s">
        <v>1569</v>
      </c>
      <c r="C163" t="s">
        <v>1160</v>
      </c>
      <c r="D163">
        <v>2013</v>
      </c>
      <c r="E163" t="s">
        <v>1128</v>
      </c>
      <c r="F163" s="8">
        <v>42165</v>
      </c>
      <c r="G163" s="1">
        <v>0.66666666666666663</v>
      </c>
      <c r="H163">
        <v>134811</v>
      </c>
      <c r="I163" s="8">
        <v>42166</v>
      </c>
      <c r="J163" s="1">
        <v>0.75</v>
      </c>
      <c r="K163">
        <v>134811</v>
      </c>
      <c r="L163">
        <v>1</v>
      </c>
      <c r="M163" t="s">
        <v>35</v>
      </c>
      <c r="O163" t="s">
        <v>15</v>
      </c>
      <c r="P163" t="s">
        <v>36</v>
      </c>
      <c r="Q163">
        <v>30672358430</v>
      </c>
      <c r="R163" t="s">
        <v>37</v>
      </c>
      <c r="S163" t="s">
        <v>1570</v>
      </c>
      <c r="T163" t="s">
        <v>15</v>
      </c>
      <c r="U163">
        <v>3334</v>
      </c>
      <c r="V163" t="s">
        <v>6</v>
      </c>
      <c r="W163" t="s">
        <v>7</v>
      </c>
      <c r="X163">
        <v>3743</v>
      </c>
      <c r="Y163">
        <v>491444</v>
      </c>
      <c r="AA163">
        <v>9</v>
      </c>
      <c r="AB163">
        <v>48471</v>
      </c>
      <c r="AC163">
        <v>615582</v>
      </c>
      <c r="AD163">
        <v>617498</v>
      </c>
      <c r="AE163">
        <v>1270</v>
      </c>
      <c r="AF163">
        <v>5165070</v>
      </c>
      <c r="AG163">
        <v>0</v>
      </c>
      <c r="AH163" t="s">
        <v>1213</v>
      </c>
      <c r="AI163" t="s">
        <v>10</v>
      </c>
    </row>
    <row r="164" spans="1:35" x14ac:dyDescent="0.25">
      <c r="A164">
        <v>21394</v>
      </c>
      <c r="B164" t="s">
        <v>1522</v>
      </c>
      <c r="C164" t="s">
        <v>1147</v>
      </c>
      <c r="D164">
        <v>2013</v>
      </c>
      <c r="E164" t="s">
        <v>1128</v>
      </c>
      <c r="F164" s="8">
        <v>42122</v>
      </c>
      <c r="G164" s="1">
        <v>0.33333333333333331</v>
      </c>
      <c r="H164">
        <v>55341</v>
      </c>
      <c r="I164" s="8">
        <v>42122</v>
      </c>
      <c r="J164" s="1">
        <v>0.63194444444444442</v>
      </c>
      <c r="K164">
        <v>55341</v>
      </c>
      <c r="L164">
        <v>1</v>
      </c>
      <c r="M164" t="s">
        <v>699</v>
      </c>
      <c r="O164" t="s">
        <v>2</v>
      </c>
      <c r="P164" t="s">
        <v>700</v>
      </c>
      <c r="Q164">
        <v>24659282</v>
      </c>
      <c r="R164" t="s">
        <v>1523</v>
      </c>
      <c r="S164" t="s">
        <v>1524</v>
      </c>
      <c r="T164" t="s">
        <v>3478</v>
      </c>
      <c r="U164">
        <v>3342</v>
      </c>
      <c r="V164" t="s">
        <v>88</v>
      </c>
      <c r="W164" t="s">
        <v>7</v>
      </c>
      <c r="X164">
        <v>3756</v>
      </c>
      <c r="Y164">
        <v>15617541</v>
      </c>
      <c r="AA164">
        <v>9</v>
      </c>
      <c r="AB164">
        <v>42727</v>
      </c>
      <c r="AC164">
        <v>21364</v>
      </c>
      <c r="AD164">
        <v>0</v>
      </c>
      <c r="AE164">
        <v>50</v>
      </c>
      <c r="AF164">
        <v>0</v>
      </c>
      <c r="AG164">
        <v>0</v>
      </c>
      <c r="AH164" t="s">
        <v>1213</v>
      </c>
      <c r="AI164" t="s">
        <v>10</v>
      </c>
    </row>
    <row r="165" spans="1:35" x14ac:dyDescent="0.25">
      <c r="A165">
        <v>21874</v>
      </c>
      <c r="B165" t="s">
        <v>1559</v>
      </c>
      <c r="C165" t="s">
        <v>1157</v>
      </c>
      <c r="D165">
        <v>2008</v>
      </c>
      <c r="E165" t="s">
        <v>1128</v>
      </c>
      <c r="F165" s="8">
        <v>42193</v>
      </c>
      <c r="G165" s="1">
        <v>0.33333333333333331</v>
      </c>
      <c r="H165">
        <v>109736</v>
      </c>
      <c r="I165" s="8">
        <v>42193</v>
      </c>
      <c r="J165" s="1">
        <v>0.54166666666666663</v>
      </c>
      <c r="K165">
        <v>109736</v>
      </c>
      <c r="L165">
        <v>1</v>
      </c>
      <c r="M165" t="s">
        <v>3486</v>
      </c>
      <c r="N165" t="s">
        <v>3487</v>
      </c>
      <c r="O165" t="s">
        <v>15</v>
      </c>
      <c r="P165" t="s">
        <v>485</v>
      </c>
      <c r="Q165">
        <v>20075420235</v>
      </c>
      <c r="R165" t="s">
        <v>486</v>
      </c>
      <c r="S165" t="s">
        <v>1477</v>
      </c>
      <c r="T165" t="s">
        <v>3056</v>
      </c>
      <c r="U165">
        <v>3350</v>
      </c>
      <c r="V165" t="s">
        <v>6</v>
      </c>
      <c r="W165" t="s">
        <v>7</v>
      </c>
      <c r="X165">
        <v>3758</v>
      </c>
      <c r="Y165">
        <v>422726</v>
      </c>
      <c r="AA165">
        <v>9</v>
      </c>
      <c r="AB165">
        <v>48471</v>
      </c>
      <c r="AC165">
        <v>121178</v>
      </c>
      <c r="AD165">
        <v>0</v>
      </c>
      <c r="AE165">
        <v>250</v>
      </c>
      <c r="AF165">
        <v>0</v>
      </c>
      <c r="AG165">
        <v>0</v>
      </c>
      <c r="AH165" t="s">
        <v>1213</v>
      </c>
      <c r="AI165" t="s">
        <v>10</v>
      </c>
    </row>
    <row r="166" spans="1:35" x14ac:dyDescent="0.25">
      <c r="A166">
        <v>21983</v>
      </c>
      <c r="B166" t="s">
        <v>1559</v>
      </c>
      <c r="C166" t="s">
        <v>1157</v>
      </c>
      <c r="D166">
        <v>2008</v>
      </c>
      <c r="E166" t="s">
        <v>1128</v>
      </c>
      <c r="F166" s="8">
        <v>42212</v>
      </c>
      <c r="G166" s="1">
        <v>0.58333333333333337</v>
      </c>
      <c r="H166">
        <v>109736</v>
      </c>
      <c r="I166" s="8">
        <v>42213</v>
      </c>
      <c r="J166" s="1">
        <v>0.75</v>
      </c>
      <c r="K166">
        <v>109736</v>
      </c>
      <c r="L166">
        <v>1</v>
      </c>
      <c r="M166" t="s">
        <v>495</v>
      </c>
      <c r="O166" t="s">
        <v>15</v>
      </c>
      <c r="P166" t="s">
        <v>485</v>
      </c>
      <c r="Q166">
        <v>20075420235</v>
      </c>
      <c r="R166" t="s">
        <v>486</v>
      </c>
      <c r="S166" t="s">
        <v>1477</v>
      </c>
      <c r="T166" t="s">
        <v>3056</v>
      </c>
      <c r="U166">
        <v>3350</v>
      </c>
      <c r="V166" t="s">
        <v>6</v>
      </c>
      <c r="W166" t="s">
        <v>7</v>
      </c>
      <c r="X166">
        <v>3758</v>
      </c>
      <c r="Y166">
        <v>422726</v>
      </c>
      <c r="AA166">
        <v>9</v>
      </c>
      <c r="AB166">
        <v>48471</v>
      </c>
      <c r="AC166">
        <v>9694</v>
      </c>
      <c r="AD166">
        <v>0</v>
      </c>
      <c r="AE166">
        <v>20</v>
      </c>
      <c r="AF166">
        <v>6185</v>
      </c>
      <c r="AG166">
        <v>0</v>
      </c>
      <c r="AH166" t="s">
        <v>1213</v>
      </c>
      <c r="AI166" t="s">
        <v>10</v>
      </c>
    </row>
    <row r="167" spans="1:35" x14ac:dyDescent="0.25">
      <c r="A167">
        <v>21840</v>
      </c>
      <c r="B167" t="s">
        <v>1530</v>
      </c>
      <c r="C167" t="s">
        <v>1149</v>
      </c>
      <c r="D167">
        <v>2013</v>
      </c>
      <c r="E167" t="s">
        <v>1128</v>
      </c>
      <c r="F167" s="8">
        <v>42187</v>
      </c>
      <c r="G167" s="1">
        <v>0.33333333333333331</v>
      </c>
      <c r="H167">
        <v>26157</v>
      </c>
      <c r="I167" s="8">
        <v>42187</v>
      </c>
      <c r="J167" s="1">
        <v>0.68125000000000002</v>
      </c>
      <c r="K167">
        <v>26157</v>
      </c>
      <c r="L167">
        <v>1</v>
      </c>
      <c r="M167" t="s">
        <v>309</v>
      </c>
      <c r="O167" t="s">
        <v>15</v>
      </c>
      <c r="P167" t="s">
        <v>302</v>
      </c>
      <c r="Q167">
        <v>30687841081</v>
      </c>
      <c r="R167" t="s">
        <v>303</v>
      </c>
      <c r="S167" t="s">
        <v>1477</v>
      </c>
      <c r="T167" t="s">
        <v>3056</v>
      </c>
      <c r="U167">
        <v>3350</v>
      </c>
      <c r="V167" t="s">
        <v>6</v>
      </c>
      <c r="W167" t="s">
        <v>7</v>
      </c>
      <c r="X167">
        <v>376</v>
      </c>
      <c r="Y167">
        <v>4456516</v>
      </c>
      <c r="AA167">
        <v>9</v>
      </c>
      <c r="AB167">
        <v>42727</v>
      </c>
      <c r="AC167">
        <v>38454</v>
      </c>
      <c r="AD167">
        <v>907500</v>
      </c>
      <c r="AE167">
        <v>90</v>
      </c>
      <c r="AF167">
        <v>961894</v>
      </c>
      <c r="AG167">
        <v>0</v>
      </c>
      <c r="AH167" t="s">
        <v>1213</v>
      </c>
      <c r="AI167" t="s">
        <v>10</v>
      </c>
    </row>
    <row r="168" spans="1:35" x14ac:dyDescent="0.25">
      <c r="A168">
        <v>21663</v>
      </c>
      <c r="B168" t="s">
        <v>1530</v>
      </c>
      <c r="C168" t="s">
        <v>1149</v>
      </c>
      <c r="D168">
        <v>2013</v>
      </c>
      <c r="E168" t="s">
        <v>1128</v>
      </c>
      <c r="F168" s="8">
        <v>42164</v>
      </c>
      <c r="G168" s="1">
        <v>0.375</v>
      </c>
      <c r="H168">
        <v>26157</v>
      </c>
      <c r="I168" s="8">
        <v>42165</v>
      </c>
      <c r="J168" s="1">
        <v>0.75</v>
      </c>
      <c r="K168">
        <v>26157</v>
      </c>
      <c r="L168">
        <v>1</v>
      </c>
      <c r="M168" t="s">
        <v>301</v>
      </c>
      <c r="O168" t="s">
        <v>15</v>
      </c>
      <c r="P168" t="s">
        <v>302</v>
      </c>
      <c r="Q168">
        <v>30687841081</v>
      </c>
      <c r="R168" t="s">
        <v>303</v>
      </c>
      <c r="S168" t="s">
        <v>1477</v>
      </c>
      <c r="T168" t="s">
        <v>3056</v>
      </c>
      <c r="U168">
        <v>3350</v>
      </c>
      <c r="V168" t="s">
        <v>6</v>
      </c>
      <c r="W168" t="s">
        <v>7</v>
      </c>
      <c r="X168">
        <v>376</v>
      </c>
      <c r="Y168">
        <v>4456516</v>
      </c>
      <c r="AA168">
        <v>9</v>
      </c>
      <c r="AB168">
        <v>42727</v>
      </c>
      <c r="AC168">
        <v>0</v>
      </c>
      <c r="AD168">
        <v>974050</v>
      </c>
      <c r="AE168">
        <v>0</v>
      </c>
      <c r="AF168">
        <v>2296665</v>
      </c>
      <c r="AG168">
        <v>0</v>
      </c>
      <c r="AH168" t="s">
        <v>1213</v>
      </c>
      <c r="AI168" t="s">
        <v>10</v>
      </c>
    </row>
    <row r="169" spans="1:35" x14ac:dyDescent="0.25">
      <c r="A169">
        <v>21173</v>
      </c>
      <c r="B169" t="s">
        <v>1530</v>
      </c>
      <c r="C169" t="s">
        <v>1149</v>
      </c>
      <c r="D169">
        <v>2013</v>
      </c>
      <c r="E169" t="s">
        <v>1128</v>
      </c>
      <c r="F169" s="8">
        <v>42088</v>
      </c>
      <c r="G169" s="1">
        <v>0.33333333333333331</v>
      </c>
      <c r="H169">
        <v>26157</v>
      </c>
      <c r="I169" s="8">
        <v>42088</v>
      </c>
      <c r="J169" s="1">
        <v>0.61597222222222225</v>
      </c>
      <c r="K169">
        <v>26157</v>
      </c>
      <c r="L169">
        <v>1</v>
      </c>
      <c r="M169" t="s">
        <v>21</v>
      </c>
      <c r="O169" t="s">
        <v>15</v>
      </c>
      <c r="P169" t="s">
        <v>302</v>
      </c>
      <c r="Q169">
        <v>30687841081</v>
      </c>
      <c r="R169" t="s">
        <v>303</v>
      </c>
      <c r="S169" t="s">
        <v>1477</v>
      </c>
      <c r="T169" t="s">
        <v>3056</v>
      </c>
      <c r="U169">
        <v>3350</v>
      </c>
      <c r="V169" t="s">
        <v>6</v>
      </c>
      <c r="W169" t="s">
        <v>7</v>
      </c>
      <c r="X169">
        <v>376</v>
      </c>
      <c r="Y169">
        <v>4456516</v>
      </c>
      <c r="AA169">
        <v>9</v>
      </c>
      <c r="AB169">
        <v>48471</v>
      </c>
      <c r="AC169">
        <v>92095</v>
      </c>
      <c r="AD169">
        <v>0</v>
      </c>
      <c r="AE169">
        <v>190</v>
      </c>
      <c r="AF169">
        <v>387392</v>
      </c>
      <c r="AG169">
        <v>0</v>
      </c>
      <c r="AH169" t="s">
        <v>1213</v>
      </c>
      <c r="AI169" t="s">
        <v>10</v>
      </c>
    </row>
    <row r="170" spans="1:35" x14ac:dyDescent="0.25">
      <c r="A170">
        <v>21001</v>
      </c>
      <c r="B170" t="s">
        <v>1559</v>
      </c>
      <c r="C170" t="s">
        <v>1157</v>
      </c>
      <c r="D170">
        <v>2008</v>
      </c>
      <c r="E170" t="s">
        <v>1128</v>
      </c>
      <c r="F170" s="8">
        <v>42065</v>
      </c>
      <c r="G170" s="1">
        <v>0.3354166666666667</v>
      </c>
      <c r="H170">
        <v>109736</v>
      </c>
      <c r="I170" s="8">
        <v>42065</v>
      </c>
      <c r="J170" s="1">
        <v>0.3354166666666667</v>
      </c>
      <c r="K170">
        <v>109736</v>
      </c>
      <c r="L170">
        <v>1</v>
      </c>
      <c r="M170" t="s">
        <v>3488</v>
      </c>
      <c r="N170" t="s">
        <v>3489</v>
      </c>
      <c r="O170" t="s">
        <v>3490</v>
      </c>
      <c r="P170" t="s">
        <v>485</v>
      </c>
      <c r="Q170">
        <v>20075420235</v>
      </c>
      <c r="R170" t="s">
        <v>486</v>
      </c>
      <c r="S170" t="s">
        <v>1477</v>
      </c>
      <c r="T170" t="s">
        <v>3056</v>
      </c>
      <c r="U170">
        <v>3350</v>
      </c>
      <c r="V170" t="s">
        <v>6</v>
      </c>
      <c r="W170" t="s">
        <v>7</v>
      </c>
      <c r="X170">
        <v>3758</v>
      </c>
      <c r="Y170">
        <v>422726</v>
      </c>
      <c r="AA170">
        <v>9</v>
      </c>
      <c r="AB170">
        <v>42727</v>
      </c>
      <c r="AC170">
        <v>8545</v>
      </c>
      <c r="AD170">
        <v>0</v>
      </c>
      <c r="AE170">
        <v>20</v>
      </c>
      <c r="AF170">
        <v>0</v>
      </c>
      <c r="AG170">
        <v>0</v>
      </c>
      <c r="AH170" t="s">
        <v>1213</v>
      </c>
      <c r="AI170" t="s">
        <v>10</v>
      </c>
    </row>
    <row r="171" spans="1:35" x14ac:dyDescent="0.25">
      <c r="A171">
        <v>21280</v>
      </c>
      <c r="B171" t="s">
        <v>1559</v>
      </c>
      <c r="C171" t="s">
        <v>1157</v>
      </c>
      <c r="D171">
        <v>2008</v>
      </c>
      <c r="E171" t="s">
        <v>1128</v>
      </c>
      <c r="F171" s="8">
        <v>42107</v>
      </c>
      <c r="G171" s="1">
        <v>0.33333333333333331</v>
      </c>
      <c r="H171">
        <v>109736</v>
      </c>
      <c r="I171" s="8">
        <v>42107</v>
      </c>
      <c r="J171" s="1">
        <v>0.75</v>
      </c>
      <c r="K171">
        <v>109736</v>
      </c>
      <c r="L171">
        <v>1</v>
      </c>
      <c r="M171" t="s">
        <v>3497</v>
      </c>
      <c r="N171" t="s">
        <v>3498</v>
      </c>
      <c r="O171" t="s">
        <v>15</v>
      </c>
      <c r="P171" t="s">
        <v>485</v>
      </c>
      <c r="Q171">
        <v>20075420235</v>
      </c>
      <c r="R171" t="s">
        <v>486</v>
      </c>
      <c r="S171" t="s">
        <v>1477</v>
      </c>
      <c r="T171" t="s">
        <v>3056</v>
      </c>
      <c r="U171">
        <v>3350</v>
      </c>
      <c r="V171" t="s">
        <v>6</v>
      </c>
      <c r="W171" t="s">
        <v>7</v>
      </c>
      <c r="X171">
        <v>3758</v>
      </c>
      <c r="Y171">
        <v>422726</v>
      </c>
      <c r="AA171">
        <v>9</v>
      </c>
      <c r="AB171">
        <v>42727</v>
      </c>
      <c r="AC171">
        <v>51272</v>
      </c>
      <c r="AD171">
        <v>0</v>
      </c>
      <c r="AE171">
        <v>120</v>
      </c>
      <c r="AF171">
        <v>852</v>
      </c>
      <c r="AG171">
        <v>0</v>
      </c>
      <c r="AH171" t="s">
        <v>1213</v>
      </c>
      <c r="AI171" t="s">
        <v>10</v>
      </c>
    </row>
    <row r="172" spans="1:35" x14ac:dyDescent="0.25">
      <c r="A172">
        <v>21056</v>
      </c>
      <c r="B172" t="s">
        <v>1567</v>
      </c>
      <c r="C172" t="s">
        <v>1159</v>
      </c>
      <c r="D172">
        <v>2008</v>
      </c>
      <c r="E172" t="s">
        <v>1128</v>
      </c>
      <c r="F172" s="8">
        <v>42072</v>
      </c>
      <c r="G172" s="1">
        <v>0.33333333333333331</v>
      </c>
      <c r="H172">
        <v>76726</v>
      </c>
      <c r="I172" s="8">
        <v>42072</v>
      </c>
      <c r="J172" s="1">
        <v>0.4375</v>
      </c>
      <c r="K172">
        <v>76726</v>
      </c>
      <c r="L172">
        <v>1</v>
      </c>
      <c r="M172" t="s">
        <v>810</v>
      </c>
      <c r="O172" t="s">
        <v>2</v>
      </c>
      <c r="P172" t="s">
        <v>811</v>
      </c>
      <c r="Q172">
        <v>17090149</v>
      </c>
      <c r="R172" t="s">
        <v>812</v>
      </c>
      <c r="S172" t="s">
        <v>1477</v>
      </c>
      <c r="T172" t="s">
        <v>3056</v>
      </c>
      <c r="U172">
        <v>3350</v>
      </c>
      <c r="V172" t="s">
        <v>6</v>
      </c>
      <c r="W172" t="s">
        <v>7</v>
      </c>
      <c r="X172">
        <v>3758</v>
      </c>
      <c r="Y172">
        <v>423210</v>
      </c>
      <c r="Z172" t="s">
        <v>1568</v>
      </c>
      <c r="AA172">
        <v>9</v>
      </c>
      <c r="AB172">
        <v>48471</v>
      </c>
      <c r="AC172">
        <v>87248</v>
      </c>
      <c r="AD172">
        <v>0</v>
      </c>
      <c r="AE172">
        <v>180</v>
      </c>
      <c r="AF172">
        <v>226144</v>
      </c>
      <c r="AG172">
        <v>0</v>
      </c>
      <c r="AH172" t="s">
        <v>1213</v>
      </c>
      <c r="AI172" t="s">
        <v>10</v>
      </c>
    </row>
    <row r="173" spans="1:35" x14ac:dyDescent="0.25">
      <c r="A173">
        <v>21319</v>
      </c>
      <c r="B173" t="s">
        <v>1476</v>
      </c>
      <c r="C173" t="s">
        <v>1144</v>
      </c>
      <c r="D173">
        <v>2007</v>
      </c>
      <c r="E173" t="s">
        <v>1128</v>
      </c>
      <c r="F173" s="8">
        <v>42111</v>
      </c>
      <c r="G173" s="1">
        <v>0.33333333333333331</v>
      </c>
      <c r="H173">
        <v>44557</v>
      </c>
      <c r="I173" s="8">
        <v>42111</v>
      </c>
      <c r="J173" s="1">
        <v>0.66666666666666663</v>
      </c>
      <c r="K173">
        <v>44557</v>
      </c>
      <c r="L173">
        <v>1</v>
      </c>
      <c r="M173" t="s">
        <v>429</v>
      </c>
      <c r="O173" t="s">
        <v>15</v>
      </c>
      <c r="P173" t="s">
        <v>2589</v>
      </c>
      <c r="Q173">
        <v>30522250356</v>
      </c>
      <c r="R173" t="s">
        <v>431</v>
      </c>
      <c r="S173" t="s">
        <v>1477</v>
      </c>
      <c r="T173" t="s">
        <v>3056</v>
      </c>
      <c r="U173">
        <v>3350</v>
      </c>
      <c r="V173" t="s">
        <v>6</v>
      </c>
      <c r="W173" t="s">
        <v>7</v>
      </c>
      <c r="X173">
        <v>3758</v>
      </c>
      <c r="Y173">
        <v>422220</v>
      </c>
      <c r="Z173" t="s">
        <v>432</v>
      </c>
      <c r="AA173">
        <v>9</v>
      </c>
      <c r="AB173">
        <v>48471</v>
      </c>
      <c r="AC173">
        <v>87248</v>
      </c>
      <c r="AD173">
        <v>0</v>
      </c>
      <c r="AE173">
        <v>180</v>
      </c>
      <c r="AF173">
        <v>520726</v>
      </c>
      <c r="AG173">
        <v>0</v>
      </c>
      <c r="AH173" t="s">
        <v>1213</v>
      </c>
      <c r="AI173" t="s">
        <v>10</v>
      </c>
    </row>
    <row r="174" spans="1:35" x14ac:dyDescent="0.25">
      <c r="A174">
        <v>21903</v>
      </c>
      <c r="B174" t="s">
        <v>1558</v>
      </c>
      <c r="C174" t="s">
        <v>1157</v>
      </c>
      <c r="D174">
        <v>2013</v>
      </c>
      <c r="E174" t="s">
        <v>1128</v>
      </c>
      <c r="F174" s="8">
        <v>42199</v>
      </c>
      <c r="G174" s="1">
        <v>0.35416666666666669</v>
      </c>
      <c r="H174">
        <v>100010</v>
      </c>
      <c r="I174" s="8">
        <v>42199</v>
      </c>
      <c r="J174" s="1">
        <v>0.54166666666666663</v>
      </c>
      <c r="K174">
        <v>100010</v>
      </c>
      <c r="L174">
        <v>1</v>
      </c>
      <c r="M174" t="s">
        <v>1099</v>
      </c>
      <c r="O174" t="s">
        <v>15</v>
      </c>
      <c r="P174" t="s">
        <v>1100</v>
      </c>
      <c r="Q174">
        <v>20140360571</v>
      </c>
      <c r="R174" t="s">
        <v>1101</v>
      </c>
      <c r="S174" t="s">
        <v>1477</v>
      </c>
      <c r="T174" t="s">
        <v>3056</v>
      </c>
      <c r="U174">
        <v>3350</v>
      </c>
      <c r="V174" t="s">
        <v>6</v>
      </c>
      <c r="W174" t="s">
        <v>7</v>
      </c>
      <c r="X174">
        <v>3758</v>
      </c>
      <c r="Y174">
        <v>422691</v>
      </c>
      <c r="AA174">
        <v>9</v>
      </c>
      <c r="AB174">
        <v>42727</v>
      </c>
      <c r="AC174">
        <v>8545</v>
      </c>
      <c r="AD174">
        <v>0</v>
      </c>
      <c r="AE174">
        <v>20</v>
      </c>
      <c r="AF174">
        <v>0</v>
      </c>
      <c r="AG174">
        <v>0</v>
      </c>
      <c r="AH174" t="s">
        <v>1213</v>
      </c>
      <c r="AI174" t="s">
        <v>10</v>
      </c>
    </row>
    <row r="175" spans="1:35" x14ac:dyDescent="0.25">
      <c r="A175">
        <v>21153</v>
      </c>
      <c r="B175" t="s">
        <v>1485</v>
      </c>
      <c r="C175" t="s">
        <v>1145</v>
      </c>
      <c r="D175">
        <v>2014</v>
      </c>
      <c r="E175" t="s">
        <v>1128</v>
      </c>
      <c r="F175" s="8">
        <v>42082</v>
      </c>
      <c r="G175" s="1">
        <v>0.58333333333333337</v>
      </c>
      <c r="H175">
        <v>35205</v>
      </c>
      <c r="I175" s="8">
        <v>42082</v>
      </c>
      <c r="J175" s="1">
        <v>0.6875</v>
      </c>
      <c r="K175">
        <v>35205</v>
      </c>
      <c r="L175">
        <v>1</v>
      </c>
      <c r="M175" t="s">
        <v>834</v>
      </c>
      <c r="O175" t="s">
        <v>15</v>
      </c>
      <c r="P175" t="s">
        <v>302</v>
      </c>
      <c r="Q175">
        <v>30687841081</v>
      </c>
      <c r="R175" t="s">
        <v>303</v>
      </c>
      <c r="S175" t="s">
        <v>1477</v>
      </c>
      <c r="T175" t="s">
        <v>3056</v>
      </c>
      <c r="U175">
        <v>3350</v>
      </c>
      <c r="V175" t="s">
        <v>6</v>
      </c>
      <c r="W175" t="s">
        <v>7</v>
      </c>
      <c r="X175">
        <v>376</v>
      </c>
      <c r="Y175">
        <v>4456516</v>
      </c>
      <c r="AA175">
        <v>9</v>
      </c>
      <c r="AB175">
        <v>42727</v>
      </c>
      <c r="AC175">
        <v>111090</v>
      </c>
      <c r="AD175">
        <v>0</v>
      </c>
      <c r="AE175">
        <v>260</v>
      </c>
      <c r="AF175">
        <v>507091</v>
      </c>
      <c r="AG175">
        <v>0</v>
      </c>
      <c r="AH175" t="s">
        <v>1213</v>
      </c>
      <c r="AI175" t="s">
        <v>10</v>
      </c>
    </row>
    <row r="176" spans="1:35" x14ac:dyDescent="0.25">
      <c r="A176">
        <v>21601</v>
      </c>
      <c r="B176" t="s">
        <v>1485</v>
      </c>
      <c r="C176" t="s">
        <v>1145</v>
      </c>
      <c r="D176">
        <v>2014</v>
      </c>
      <c r="E176" t="s">
        <v>1128</v>
      </c>
      <c r="F176" s="8">
        <v>42156</v>
      </c>
      <c r="G176" s="1">
        <v>0.46388888888888885</v>
      </c>
      <c r="H176">
        <v>35205</v>
      </c>
      <c r="I176" s="8">
        <v>42158</v>
      </c>
      <c r="J176" s="1">
        <v>0.75</v>
      </c>
      <c r="K176">
        <v>35205</v>
      </c>
      <c r="L176">
        <v>1</v>
      </c>
      <c r="M176" t="s">
        <v>831</v>
      </c>
      <c r="O176" t="s">
        <v>15</v>
      </c>
      <c r="P176" t="s">
        <v>302</v>
      </c>
      <c r="Q176">
        <v>30687841081</v>
      </c>
      <c r="R176" t="s">
        <v>303</v>
      </c>
      <c r="S176" t="s">
        <v>1477</v>
      </c>
      <c r="T176" t="s">
        <v>3056</v>
      </c>
      <c r="U176">
        <v>3350</v>
      </c>
      <c r="V176" t="s">
        <v>6</v>
      </c>
      <c r="W176" t="s">
        <v>7</v>
      </c>
      <c r="X176">
        <v>376</v>
      </c>
      <c r="Y176">
        <v>4456516</v>
      </c>
      <c r="AA176">
        <v>9</v>
      </c>
      <c r="AB176">
        <v>48471</v>
      </c>
      <c r="AC176">
        <v>164801</v>
      </c>
      <c r="AD176">
        <v>629200</v>
      </c>
      <c r="AE176">
        <v>340</v>
      </c>
      <c r="AF176">
        <v>3354568</v>
      </c>
      <c r="AG176">
        <v>0</v>
      </c>
      <c r="AH176" t="s">
        <v>1213</v>
      </c>
      <c r="AI176" t="s">
        <v>10</v>
      </c>
    </row>
    <row r="177" spans="1:35" x14ac:dyDescent="0.25">
      <c r="A177">
        <v>21660</v>
      </c>
      <c r="B177" t="s">
        <v>1567</v>
      </c>
      <c r="C177" t="s">
        <v>1159</v>
      </c>
      <c r="D177">
        <v>2008</v>
      </c>
      <c r="E177" t="s">
        <v>1128</v>
      </c>
      <c r="F177" s="8">
        <v>42163</v>
      </c>
      <c r="G177" s="1">
        <v>0.625</v>
      </c>
      <c r="H177">
        <v>76726</v>
      </c>
      <c r="I177" s="8">
        <v>42164</v>
      </c>
      <c r="J177" s="1">
        <v>0.66666666666666663</v>
      </c>
      <c r="K177">
        <v>76726</v>
      </c>
      <c r="L177">
        <v>1</v>
      </c>
      <c r="M177" t="s">
        <v>815</v>
      </c>
      <c r="O177" t="s">
        <v>2</v>
      </c>
      <c r="P177" t="s">
        <v>811</v>
      </c>
      <c r="Q177">
        <v>17090149</v>
      </c>
      <c r="R177" t="s">
        <v>812</v>
      </c>
      <c r="S177" t="s">
        <v>1477</v>
      </c>
      <c r="T177" t="s">
        <v>3056</v>
      </c>
      <c r="U177">
        <v>3350</v>
      </c>
      <c r="V177" t="s">
        <v>6</v>
      </c>
      <c r="W177" t="s">
        <v>7</v>
      </c>
      <c r="X177">
        <v>3758</v>
      </c>
      <c r="Y177">
        <v>423210</v>
      </c>
      <c r="Z177" t="s">
        <v>1568</v>
      </c>
      <c r="AA177">
        <v>9</v>
      </c>
      <c r="AB177">
        <v>42727</v>
      </c>
      <c r="AC177">
        <v>76909</v>
      </c>
      <c r="AD177">
        <v>0</v>
      </c>
      <c r="AE177">
        <v>180</v>
      </c>
      <c r="AF177">
        <v>551705</v>
      </c>
      <c r="AG177">
        <v>0</v>
      </c>
      <c r="AH177" t="s">
        <v>1213</v>
      </c>
      <c r="AI177" t="s">
        <v>10</v>
      </c>
    </row>
    <row r="178" spans="1:35" x14ac:dyDescent="0.25">
      <c r="A178">
        <v>21058</v>
      </c>
      <c r="B178" t="s">
        <v>1656</v>
      </c>
      <c r="C178" t="s">
        <v>1164</v>
      </c>
      <c r="D178">
        <v>2013</v>
      </c>
      <c r="E178" t="s">
        <v>1128</v>
      </c>
      <c r="F178" s="8">
        <v>42072</v>
      </c>
      <c r="G178" s="1">
        <v>0.41666666666666669</v>
      </c>
      <c r="H178">
        <v>19459</v>
      </c>
      <c r="I178" s="8">
        <v>42072</v>
      </c>
      <c r="J178" s="1">
        <v>0.54166666666666663</v>
      </c>
      <c r="K178">
        <v>19459</v>
      </c>
      <c r="L178">
        <v>1</v>
      </c>
      <c r="M178" t="s">
        <v>76</v>
      </c>
      <c r="O178" t="s">
        <v>2</v>
      </c>
      <c r="P178" t="s">
        <v>573</v>
      </c>
      <c r="Q178">
        <v>14082888</v>
      </c>
      <c r="R178" t="s">
        <v>1657</v>
      </c>
      <c r="S178" t="s">
        <v>1658</v>
      </c>
      <c r="T178" t="s">
        <v>3504</v>
      </c>
      <c r="U178">
        <v>3357</v>
      </c>
      <c r="V178" t="s">
        <v>6</v>
      </c>
      <c r="W178" t="s">
        <v>7</v>
      </c>
      <c r="X178">
        <v>3757</v>
      </c>
      <c r="Y178">
        <v>15408549</v>
      </c>
      <c r="Z178" t="s">
        <v>1659</v>
      </c>
      <c r="AA178">
        <v>9</v>
      </c>
      <c r="AB178">
        <v>48471</v>
      </c>
      <c r="AC178">
        <v>116330</v>
      </c>
      <c r="AD178">
        <v>0</v>
      </c>
      <c r="AE178">
        <v>240</v>
      </c>
      <c r="AF178">
        <v>263684</v>
      </c>
      <c r="AG178">
        <v>0</v>
      </c>
      <c r="AH178" t="s">
        <v>1213</v>
      </c>
      <c r="AI178" t="s">
        <v>10</v>
      </c>
    </row>
    <row r="179" spans="1:35" x14ac:dyDescent="0.25">
      <c r="A179">
        <v>21406</v>
      </c>
      <c r="B179" t="s">
        <v>1222</v>
      </c>
      <c r="C179" t="s">
        <v>1131</v>
      </c>
      <c r="D179">
        <v>2012</v>
      </c>
      <c r="E179" t="s">
        <v>1128</v>
      </c>
      <c r="F179" s="8">
        <v>42123</v>
      </c>
      <c r="G179" s="1">
        <v>0.33333333333333331</v>
      </c>
      <c r="H179">
        <v>311451</v>
      </c>
      <c r="I179" s="8">
        <v>42123</v>
      </c>
      <c r="J179" s="1">
        <v>0.69236111111111109</v>
      </c>
      <c r="K179">
        <v>311451</v>
      </c>
      <c r="L179">
        <v>1</v>
      </c>
      <c r="M179" t="s">
        <v>971</v>
      </c>
      <c r="O179" t="s">
        <v>2</v>
      </c>
      <c r="P179" t="s">
        <v>972</v>
      </c>
      <c r="Q179">
        <v>18521565</v>
      </c>
      <c r="R179" t="s">
        <v>973</v>
      </c>
      <c r="S179" t="s">
        <v>79</v>
      </c>
      <c r="U179">
        <v>3360</v>
      </c>
      <c r="V179" t="s">
        <v>6</v>
      </c>
      <c r="W179" t="s">
        <v>7</v>
      </c>
      <c r="X179">
        <v>3755</v>
      </c>
      <c r="Y179">
        <v>155813854</v>
      </c>
      <c r="Z179" t="s">
        <v>974</v>
      </c>
      <c r="AA179">
        <v>9</v>
      </c>
      <c r="AB179">
        <v>48471</v>
      </c>
      <c r="AC179">
        <v>290826</v>
      </c>
      <c r="AD179">
        <v>0</v>
      </c>
      <c r="AE179">
        <v>600</v>
      </c>
      <c r="AF179">
        <v>946631</v>
      </c>
      <c r="AG179">
        <v>0</v>
      </c>
      <c r="AH179" t="s">
        <v>1213</v>
      </c>
      <c r="AI179" t="s">
        <v>10</v>
      </c>
    </row>
    <row r="180" spans="1:35" x14ac:dyDescent="0.25">
      <c r="A180">
        <v>21293</v>
      </c>
      <c r="B180" t="s">
        <v>1481</v>
      </c>
      <c r="C180" t="s">
        <v>1145</v>
      </c>
      <c r="D180">
        <v>2011</v>
      </c>
      <c r="E180" t="s">
        <v>1128</v>
      </c>
      <c r="F180" s="8">
        <v>42108</v>
      </c>
      <c r="G180" s="1">
        <v>0.43888888888888888</v>
      </c>
      <c r="H180">
        <v>47118</v>
      </c>
      <c r="I180" s="8">
        <v>42108</v>
      </c>
      <c r="J180" s="1">
        <v>0.43888888888888888</v>
      </c>
      <c r="K180">
        <v>47118</v>
      </c>
      <c r="L180">
        <v>1</v>
      </c>
      <c r="M180" t="s">
        <v>718</v>
      </c>
      <c r="O180" t="s">
        <v>15</v>
      </c>
      <c r="P180" t="s">
        <v>719</v>
      </c>
      <c r="Q180">
        <v>20075851228</v>
      </c>
      <c r="R180" t="s">
        <v>720</v>
      </c>
      <c r="S180" t="s">
        <v>79</v>
      </c>
      <c r="U180">
        <v>3360</v>
      </c>
      <c r="V180" t="s">
        <v>6</v>
      </c>
      <c r="W180" t="s">
        <v>7</v>
      </c>
      <c r="X180">
        <v>3755</v>
      </c>
      <c r="Y180">
        <v>422768</v>
      </c>
      <c r="AA180">
        <v>9</v>
      </c>
      <c r="AB180">
        <v>48471</v>
      </c>
      <c r="AC180">
        <v>72707</v>
      </c>
      <c r="AD180">
        <v>0</v>
      </c>
      <c r="AE180">
        <v>150</v>
      </c>
      <c r="AF180">
        <v>121741</v>
      </c>
      <c r="AG180">
        <v>0</v>
      </c>
      <c r="AH180" t="s">
        <v>1213</v>
      </c>
      <c r="AI180" t="s">
        <v>10</v>
      </c>
    </row>
    <row r="181" spans="1:35" x14ac:dyDescent="0.25">
      <c r="A181">
        <v>21433</v>
      </c>
      <c r="B181" t="s">
        <v>1481</v>
      </c>
      <c r="C181" t="s">
        <v>1145</v>
      </c>
      <c r="D181">
        <v>2011</v>
      </c>
      <c r="E181" t="s">
        <v>1128</v>
      </c>
      <c r="F181" s="8">
        <v>42129</v>
      </c>
      <c r="G181" s="1">
        <v>0.33333333333333331</v>
      </c>
      <c r="H181">
        <v>47118</v>
      </c>
      <c r="I181" s="8">
        <v>42129</v>
      </c>
      <c r="J181" s="1">
        <v>0.72916666666666663</v>
      </c>
      <c r="K181">
        <v>47118</v>
      </c>
      <c r="L181">
        <v>1</v>
      </c>
      <c r="M181" t="s">
        <v>722</v>
      </c>
      <c r="O181" t="s">
        <v>15</v>
      </c>
      <c r="P181" t="s">
        <v>719</v>
      </c>
      <c r="Q181">
        <v>20075851228</v>
      </c>
      <c r="R181" t="s">
        <v>720</v>
      </c>
      <c r="S181" t="s">
        <v>79</v>
      </c>
      <c r="U181">
        <v>3360</v>
      </c>
      <c r="V181" t="s">
        <v>6</v>
      </c>
      <c r="W181" t="s">
        <v>7</v>
      </c>
      <c r="X181">
        <v>3755</v>
      </c>
      <c r="Y181">
        <v>422768</v>
      </c>
      <c r="AA181">
        <v>9</v>
      </c>
      <c r="AB181">
        <v>48471</v>
      </c>
      <c r="AC181">
        <v>121178</v>
      </c>
      <c r="AD181">
        <v>0</v>
      </c>
      <c r="AE181">
        <v>250</v>
      </c>
      <c r="AF181">
        <v>530168</v>
      </c>
      <c r="AG181">
        <v>0</v>
      </c>
      <c r="AH181" t="s">
        <v>1213</v>
      </c>
      <c r="AI181" t="s">
        <v>10</v>
      </c>
    </row>
    <row r="182" spans="1:35" x14ac:dyDescent="0.25">
      <c r="A182">
        <v>21714</v>
      </c>
      <c r="B182" t="s">
        <v>1531</v>
      </c>
      <c r="C182" t="s">
        <v>1149</v>
      </c>
      <c r="D182">
        <v>2013</v>
      </c>
      <c r="E182" t="s">
        <v>1128</v>
      </c>
      <c r="F182" s="8">
        <v>42164</v>
      </c>
      <c r="G182" s="1">
        <v>0.375</v>
      </c>
      <c r="H182">
        <v>24655</v>
      </c>
      <c r="I182" s="8">
        <v>42171</v>
      </c>
      <c r="J182" s="1">
        <v>0.54166666666666663</v>
      </c>
      <c r="K182">
        <v>24655</v>
      </c>
      <c r="L182">
        <v>1</v>
      </c>
      <c r="M182" t="s">
        <v>76</v>
      </c>
      <c r="O182" t="s">
        <v>15</v>
      </c>
      <c r="P182" t="s">
        <v>1017</v>
      </c>
      <c r="Q182">
        <v>20143829031</v>
      </c>
      <c r="R182" t="s">
        <v>1532</v>
      </c>
      <c r="S182" t="s">
        <v>79</v>
      </c>
      <c r="U182">
        <v>3360</v>
      </c>
      <c r="V182" t="s">
        <v>6</v>
      </c>
      <c r="W182" t="s">
        <v>7</v>
      </c>
      <c r="X182">
        <v>3755</v>
      </c>
      <c r="Y182">
        <v>409940</v>
      </c>
      <c r="AA182">
        <v>9</v>
      </c>
      <c r="AB182">
        <v>48471</v>
      </c>
      <c r="AC182">
        <v>135719</v>
      </c>
      <c r="AD182">
        <v>0</v>
      </c>
      <c r="AE182">
        <v>280</v>
      </c>
      <c r="AF182">
        <v>517857</v>
      </c>
      <c r="AG182">
        <v>0</v>
      </c>
      <c r="AH182" t="s">
        <v>1213</v>
      </c>
      <c r="AI182" t="s">
        <v>10</v>
      </c>
    </row>
    <row r="183" spans="1:35" x14ac:dyDescent="0.25">
      <c r="A183">
        <v>21235</v>
      </c>
      <c r="B183" t="s">
        <v>1555</v>
      </c>
      <c r="C183" t="s">
        <v>1155</v>
      </c>
      <c r="D183">
        <v>2010</v>
      </c>
      <c r="E183" t="s">
        <v>1128</v>
      </c>
      <c r="F183" s="8">
        <v>42101</v>
      </c>
      <c r="G183" s="1">
        <v>0.33333333333333331</v>
      </c>
      <c r="H183">
        <v>43463</v>
      </c>
      <c r="I183" s="8">
        <v>42101</v>
      </c>
      <c r="J183" s="1">
        <v>0.75</v>
      </c>
      <c r="K183">
        <v>43463</v>
      </c>
      <c r="L183">
        <v>1</v>
      </c>
      <c r="M183" t="s">
        <v>843</v>
      </c>
      <c r="O183" t="s">
        <v>2</v>
      </c>
      <c r="P183" t="s">
        <v>844</v>
      </c>
      <c r="Q183">
        <v>30361393</v>
      </c>
      <c r="R183" t="s">
        <v>845</v>
      </c>
      <c r="S183" t="s">
        <v>79</v>
      </c>
      <c r="U183">
        <v>3360</v>
      </c>
      <c r="V183" t="s">
        <v>6</v>
      </c>
      <c r="W183" t="s">
        <v>7</v>
      </c>
      <c r="X183">
        <v>3755</v>
      </c>
      <c r="Y183">
        <v>427856</v>
      </c>
      <c r="AA183">
        <v>9</v>
      </c>
      <c r="AB183">
        <v>48471</v>
      </c>
      <c r="AC183">
        <v>290826</v>
      </c>
      <c r="AD183">
        <v>0</v>
      </c>
      <c r="AE183">
        <v>600</v>
      </c>
      <c r="AF183">
        <v>2468743</v>
      </c>
      <c r="AG183">
        <v>0</v>
      </c>
      <c r="AH183" t="s">
        <v>1213</v>
      </c>
      <c r="AI183" t="s">
        <v>10</v>
      </c>
    </row>
    <row r="184" spans="1:35" x14ac:dyDescent="0.25">
      <c r="A184">
        <v>21815</v>
      </c>
      <c r="B184" t="s">
        <v>1460</v>
      </c>
      <c r="C184" t="s">
        <v>1136</v>
      </c>
      <c r="D184">
        <v>2005</v>
      </c>
      <c r="E184" t="s">
        <v>1128</v>
      </c>
      <c r="F184" s="8">
        <v>42185</v>
      </c>
      <c r="G184" s="1">
        <v>0.35416666666666669</v>
      </c>
      <c r="H184">
        <v>121740</v>
      </c>
      <c r="I184" s="8">
        <v>42185</v>
      </c>
      <c r="J184" s="1">
        <v>0.54166666666666663</v>
      </c>
      <c r="K184">
        <v>121740</v>
      </c>
      <c r="L184">
        <v>1</v>
      </c>
      <c r="M184" t="s">
        <v>362</v>
      </c>
      <c r="O184" t="s">
        <v>2</v>
      </c>
      <c r="P184" t="s">
        <v>363</v>
      </c>
      <c r="Q184">
        <v>20050582</v>
      </c>
      <c r="R184" t="s">
        <v>364</v>
      </c>
      <c r="S184" t="s">
        <v>79</v>
      </c>
      <c r="U184">
        <v>3360</v>
      </c>
      <c r="V184" t="s">
        <v>6</v>
      </c>
      <c r="W184" t="s">
        <v>7</v>
      </c>
      <c r="X184">
        <v>3755</v>
      </c>
      <c r="Y184">
        <v>15693964</v>
      </c>
      <c r="AA184">
        <v>9</v>
      </c>
      <c r="AB184">
        <v>48471</v>
      </c>
      <c r="AC184">
        <v>82401</v>
      </c>
      <c r="AD184">
        <v>0</v>
      </c>
      <c r="AE184">
        <v>170</v>
      </c>
      <c r="AF184">
        <v>331377</v>
      </c>
      <c r="AG184">
        <v>0</v>
      </c>
      <c r="AH184" t="s">
        <v>1213</v>
      </c>
      <c r="AI184" t="s">
        <v>10</v>
      </c>
    </row>
    <row r="185" spans="1:35" x14ac:dyDescent="0.25">
      <c r="A185">
        <v>21587</v>
      </c>
      <c r="B185" t="s">
        <v>1600</v>
      </c>
      <c r="C185" t="s">
        <v>1165</v>
      </c>
      <c r="D185">
        <v>2010</v>
      </c>
      <c r="E185" t="s">
        <v>1128</v>
      </c>
      <c r="F185" s="8">
        <v>42153</v>
      </c>
      <c r="G185" s="1">
        <v>0.33333333333333331</v>
      </c>
      <c r="H185">
        <v>74523</v>
      </c>
      <c r="I185" s="8">
        <v>42153</v>
      </c>
      <c r="J185" s="1">
        <v>0.70833333333333337</v>
      </c>
      <c r="K185">
        <v>74523</v>
      </c>
      <c r="L185">
        <v>1</v>
      </c>
      <c r="M185" t="s">
        <v>657</v>
      </c>
      <c r="O185" t="s">
        <v>15</v>
      </c>
      <c r="P185" t="s">
        <v>658</v>
      </c>
      <c r="Q185">
        <v>30632188680</v>
      </c>
      <c r="R185" t="s">
        <v>659</v>
      </c>
      <c r="S185" t="s">
        <v>79</v>
      </c>
      <c r="U185">
        <v>3360</v>
      </c>
      <c r="V185" t="s">
        <v>6</v>
      </c>
      <c r="W185" t="s">
        <v>7</v>
      </c>
      <c r="X185">
        <v>3755</v>
      </c>
      <c r="Y185">
        <v>48504948</v>
      </c>
      <c r="AA185">
        <v>9</v>
      </c>
      <c r="AB185">
        <v>48471</v>
      </c>
      <c r="AC185">
        <v>106636</v>
      </c>
      <c r="AD185">
        <v>0</v>
      </c>
      <c r="AE185">
        <v>220</v>
      </c>
      <c r="AF185">
        <v>571112</v>
      </c>
      <c r="AG185">
        <v>0</v>
      </c>
      <c r="AH185" t="s">
        <v>1213</v>
      </c>
      <c r="AI185" t="s">
        <v>10</v>
      </c>
    </row>
    <row r="186" spans="1:35" x14ac:dyDescent="0.25">
      <c r="A186">
        <v>21727</v>
      </c>
      <c r="B186" t="s">
        <v>1508</v>
      </c>
      <c r="C186" t="s">
        <v>1146</v>
      </c>
      <c r="D186">
        <v>2014</v>
      </c>
      <c r="E186" t="s">
        <v>1128</v>
      </c>
      <c r="F186" s="8">
        <v>42172</v>
      </c>
      <c r="G186" s="1">
        <v>0.4375</v>
      </c>
      <c r="H186">
        <v>29905</v>
      </c>
      <c r="I186" s="8">
        <v>42173</v>
      </c>
      <c r="J186" s="1">
        <v>0.70833333333333337</v>
      </c>
      <c r="K186">
        <v>29905</v>
      </c>
      <c r="L186">
        <v>1</v>
      </c>
      <c r="M186" t="s">
        <v>76</v>
      </c>
      <c r="O186" t="s">
        <v>15</v>
      </c>
      <c r="P186" t="s">
        <v>77</v>
      </c>
      <c r="Q186">
        <v>20128983458</v>
      </c>
      <c r="R186" t="s">
        <v>78</v>
      </c>
      <c r="S186" t="s">
        <v>79</v>
      </c>
      <c r="U186">
        <v>3360</v>
      </c>
      <c r="V186" t="s">
        <v>6</v>
      </c>
      <c r="W186" t="s">
        <v>7</v>
      </c>
      <c r="X186">
        <v>3755</v>
      </c>
      <c r="Y186">
        <v>15684163</v>
      </c>
      <c r="Z186" t="s">
        <v>1509</v>
      </c>
      <c r="AA186">
        <v>9</v>
      </c>
      <c r="AB186">
        <v>48471</v>
      </c>
      <c r="AC186">
        <v>101789</v>
      </c>
      <c r="AD186">
        <v>0</v>
      </c>
      <c r="AE186">
        <v>210</v>
      </c>
      <c r="AF186">
        <v>570868</v>
      </c>
      <c r="AG186">
        <v>0</v>
      </c>
      <c r="AH186" t="s">
        <v>1213</v>
      </c>
      <c r="AI186" t="s">
        <v>10</v>
      </c>
    </row>
    <row r="187" spans="1:35" x14ac:dyDescent="0.25">
      <c r="A187">
        <v>21332</v>
      </c>
      <c r="B187" t="s">
        <v>1673</v>
      </c>
      <c r="C187" t="s">
        <v>1162</v>
      </c>
      <c r="D187">
        <v>2012</v>
      </c>
      <c r="E187" t="s">
        <v>1128</v>
      </c>
      <c r="F187" s="8">
        <v>42114</v>
      </c>
      <c r="G187" s="1">
        <v>0.63124999999999998</v>
      </c>
      <c r="H187">
        <v>52121</v>
      </c>
      <c r="I187" s="8">
        <v>42114</v>
      </c>
      <c r="J187" s="1">
        <v>0.75</v>
      </c>
      <c r="K187">
        <v>52121</v>
      </c>
      <c r="L187">
        <v>1</v>
      </c>
      <c r="M187" t="s">
        <v>466</v>
      </c>
      <c r="O187" t="s">
        <v>15</v>
      </c>
      <c r="P187" t="s">
        <v>467</v>
      </c>
      <c r="Q187">
        <v>30687896226</v>
      </c>
      <c r="R187" t="s">
        <v>468</v>
      </c>
      <c r="S187" t="s">
        <v>79</v>
      </c>
      <c r="U187">
        <v>3360</v>
      </c>
      <c r="V187" t="s">
        <v>6</v>
      </c>
      <c r="W187" t="s">
        <v>7</v>
      </c>
      <c r="X187">
        <v>3755</v>
      </c>
      <c r="Y187">
        <v>424900</v>
      </c>
      <c r="AA187">
        <v>9</v>
      </c>
      <c r="AB187">
        <v>48471</v>
      </c>
      <c r="AC187">
        <v>58165</v>
      </c>
      <c r="AD187">
        <v>233999</v>
      </c>
      <c r="AE187">
        <v>120</v>
      </c>
      <c r="AF187">
        <v>14679920</v>
      </c>
      <c r="AG187">
        <v>0</v>
      </c>
      <c r="AH187" t="s">
        <v>1213</v>
      </c>
      <c r="AI187" t="s">
        <v>10</v>
      </c>
    </row>
    <row r="188" spans="1:35" x14ac:dyDescent="0.25">
      <c r="A188">
        <v>21586</v>
      </c>
      <c r="B188" t="s">
        <v>1628</v>
      </c>
      <c r="C188" t="s">
        <v>1159</v>
      </c>
      <c r="D188">
        <v>2013</v>
      </c>
      <c r="E188" t="s">
        <v>1128</v>
      </c>
      <c r="F188" s="8">
        <v>42153</v>
      </c>
      <c r="G188" s="1">
        <v>0.375</v>
      </c>
      <c r="H188">
        <v>19797</v>
      </c>
      <c r="I188" s="8">
        <v>42153</v>
      </c>
      <c r="J188" s="1">
        <v>0.47916666666666669</v>
      </c>
      <c r="K188">
        <v>19797</v>
      </c>
      <c r="L188">
        <v>1</v>
      </c>
      <c r="M188" t="s">
        <v>296</v>
      </c>
      <c r="O188" t="s">
        <v>15</v>
      </c>
      <c r="P188" t="s">
        <v>297</v>
      </c>
      <c r="Q188">
        <v>20116098734</v>
      </c>
      <c r="R188" t="s">
        <v>298</v>
      </c>
      <c r="S188" t="s">
        <v>79</v>
      </c>
      <c r="U188">
        <v>3360</v>
      </c>
      <c r="V188" t="s">
        <v>6</v>
      </c>
      <c r="W188" t="s">
        <v>7</v>
      </c>
      <c r="X188">
        <v>7355</v>
      </c>
      <c r="Y188">
        <v>420273</v>
      </c>
      <c r="Z188" t="s">
        <v>1455</v>
      </c>
      <c r="AA188">
        <v>9</v>
      </c>
      <c r="AB188">
        <v>48471</v>
      </c>
      <c r="AC188">
        <v>116330</v>
      </c>
      <c r="AD188">
        <v>0</v>
      </c>
      <c r="AE188">
        <v>240</v>
      </c>
      <c r="AF188">
        <v>242122</v>
      </c>
      <c r="AG188">
        <v>0</v>
      </c>
      <c r="AH188" t="s">
        <v>1213</v>
      </c>
      <c r="AI188" t="s">
        <v>10</v>
      </c>
    </row>
    <row r="189" spans="1:35" x14ac:dyDescent="0.25">
      <c r="A189">
        <v>21577</v>
      </c>
      <c r="B189" t="s">
        <v>1606</v>
      </c>
      <c r="C189" t="s">
        <v>1166</v>
      </c>
      <c r="D189">
        <v>2011</v>
      </c>
      <c r="E189" t="s">
        <v>1128</v>
      </c>
      <c r="F189" s="8">
        <v>42152</v>
      </c>
      <c r="G189" s="1">
        <v>0.50902777777777775</v>
      </c>
      <c r="H189">
        <v>94441</v>
      </c>
      <c r="I189" s="8">
        <v>42152</v>
      </c>
      <c r="J189" s="1">
        <v>0.70833333333333337</v>
      </c>
      <c r="K189">
        <v>94441</v>
      </c>
      <c r="L189">
        <v>1</v>
      </c>
      <c r="M189" t="s">
        <v>21</v>
      </c>
      <c r="O189" t="s">
        <v>15</v>
      </c>
      <c r="P189" t="s">
        <v>313</v>
      </c>
      <c r="Q189">
        <v>20315710082</v>
      </c>
      <c r="R189" t="s">
        <v>314</v>
      </c>
      <c r="S189" t="s">
        <v>79</v>
      </c>
      <c r="U189">
        <v>3360</v>
      </c>
      <c r="V189" t="s">
        <v>6</v>
      </c>
      <c r="W189" t="s">
        <v>7</v>
      </c>
      <c r="X189">
        <v>3755</v>
      </c>
      <c r="Y189">
        <v>402340</v>
      </c>
      <c r="AA189">
        <v>9</v>
      </c>
      <c r="AB189">
        <v>48471</v>
      </c>
      <c r="AC189">
        <v>208425</v>
      </c>
      <c r="AD189">
        <v>0</v>
      </c>
      <c r="AE189">
        <v>430</v>
      </c>
      <c r="AF189">
        <v>1712324</v>
      </c>
      <c r="AG189">
        <v>0</v>
      </c>
      <c r="AH189" t="s">
        <v>1213</v>
      </c>
      <c r="AI189" t="s">
        <v>10</v>
      </c>
    </row>
    <row r="190" spans="1:35" x14ac:dyDescent="0.25">
      <c r="A190">
        <v>21217</v>
      </c>
      <c r="B190" t="s">
        <v>1685</v>
      </c>
      <c r="C190" t="s">
        <v>1179</v>
      </c>
      <c r="D190">
        <v>2010</v>
      </c>
      <c r="E190" t="s">
        <v>1128</v>
      </c>
      <c r="F190" s="8">
        <v>42095</v>
      </c>
      <c r="G190" s="1">
        <v>0.33680555555555558</v>
      </c>
      <c r="H190">
        <v>48854</v>
      </c>
      <c r="I190" s="8">
        <v>42095</v>
      </c>
      <c r="J190" s="1">
        <v>0.45833333333333331</v>
      </c>
      <c r="K190">
        <v>48854</v>
      </c>
      <c r="L190">
        <v>1</v>
      </c>
      <c r="M190" t="s">
        <v>876</v>
      </c>
      <c r="O190" t="s">
        <v>15</v>
      </c>
      <c r="P190" t="s">
        <v>877</v>
      </c>
      <c r="Q190">
        <v>33707463169</v>
      </c>
      <c r="R190" t="s">
        <v>878</v>
      </c>
      <c r="S190" t="s">
        <v>1611</v>
      </c>
      <c r="T190" t="s">
        <v>3428</v>
      </c>
      <c r="U190">
        <v>3361</v>
      </c>
      <c r="V190" t="s">
        <v>6</v>
      </c>
      <c r="W190" t="s">
        <v>7</v>
      </c>
      <c r="X190">
        <v>3754</v>
      </c>
      <c r="Y190">
        <v>422265</v>
      </c>
      <c r="AA190">
        <v>9</v>
      </c>
      <c r="AB190">
        <v>48471</v>
      </c>
      <c r="AC190">
        <v>150260</v>
      </c>
      <c r="AD190">
        <v>0</v>
      </c>
      <c r="AE190">
        <v>310</v>
      </c>
      <c r="AF190">
        <v>898893</v>
      </c>
      <c r="AG190">
        <v>0</v>
      </c>
      <c r="AH190" t="s">
        <v>1213</v>
      </c>
      <c r="AI190" t="s">
        <v>10</v>
      </c>
    </row>
    <row r="191" spans="1:35" x14ac:dyDescent="0.25">
      <c r="A191">
        <v>21274</v>
      </c>
      <c r="B191" t="s">
        <v>1691</v>
      </c>
      <c r="C191" t="s">
        <v>1154</v>
      </c>
      <c r="D191">
        <v>2013</v>
      </c>
      <c r="E191" t="s">
        <v>1128</v>
      </c>
      <c r="F191" s="8">
        <v>42104</v>
      </c>
      <c r="G191" s="1">
        <v>0.41666666666666669</v>
      </c>
      <c r="H191">
        <v>46033</v>
      </c>
      <c r="I191" s="8">
        <v>42104</v>
      </c>
      <c r="J191" s="1">
        <v>0.6875</v>
      </c>
      <c r="K191">
        <v>46033</v>
      </c>
      <c r="L191">
        <v>1</v>
      </c>
      <c r="M191" t="s">
        <v>1692</v>
      </c>
      <c r="O191" t="s">
        <v>15</v>
      </c>
      <c r="P191" t="s">
        <v>877</v>
      </c>
      <c r="Q191">
        <v>33707463169</v>
      </c>
      <c r="R191" t="s">
        <v>878</v>
      </c>
      <c r="S191" t="s">
        <v>1611</v>
      </c>
      <c r="T191" t="s">
        <v>3428</v>
      </c>
      <c r="U191">
        <v>3361</v>
      </c>
      <c r="V191" t="s">
        <v>6</v>
      </c>
      <c r="W191" t="s">
        <v>7</v>
      </c>
      <c r="X191">
        <v>3754</v>
      </c>
      <c r="Y191">
        <v>422265</v>
      </c>
      <c r="AA191">
        <v>9</v>
      </c>
      <c r="AB191">
        <v>48471</v>
      </c>
      <c r="AC191">
        <v>111483</v>
      </c>
      <c r="AD191">
        <v>0</v>
      </c>
      <c r="AE191">
        <v>230</v>
      </c>
      <c r="AF191">
        <v>245527</v>
      </c>
      <c r="AG191">
        <v>0</v>
      </c>
      <c r="AH191" t="s">
        <v>1213</v>
      </c>
      <c r="AI191" t="s">
        <v>10</v>
      </c>
    </row>
    <row r="192" spans="1:35" x14ac:dyDescent="0.25">
      <c r="A192">
        <v>21172</v>
      </c>
      <c r="B192" t="s">
        <v>1706</v>
      </c>
      <c r="C192" t="s">
        <v>1182</v>
      </c>
      <c r="D192">
        <v>2014</v>
      </c>
      <c r="E192" t="s">
        <v>1128</v>
      </c>
      <c r="F192" s="8">
        <v>42088</v>
      </c>
      <c r="G192" s="1">
        <v>0.58333333333333337</v>
      </c>
      <c r="H192">
        <v>14915</v>
      </c>
      <c r="I192" s="8">
        <v>42088</v>
      </c>
      <c r="J192" s="1">
        <v>0.72916666666666663</v>
      </c>
      <c r="K192">
        <v>14915</v>
      </c>
      <c r="L192">
        <v>1</v>
      </c>
      <c r="M192" t="s">
        <v>851</v>
      </c>
      <c r="O192" t="s">
        <v>15</v>
      </c>
      <c r="P192" t="s">
        <v>852</v>
      </c>
      <c r="Q192">
        <v>30710043619</v>
      </c>
      <c r="R192" t="s">
        <v>853</v>
      </c>
      <c r="S192" t="s">
        <v>1707</v>
      </c>
      <c r="T192" t="s">
        <v>3546</v>
      </c>
      <c r="U192">
        <v>3362</v>
      </c>
      <c r="V192" t="s">
        <v>6</v>
      </c>
      <c r="W192" t="s">
        <v>7</v>
      </c>
      <c r="X192">
        <v>3755</v>
      </c>
      <c r="Y192">
        <v>405737</v>
      </c>
      <c r="AA192">
        <v>9</v>
      </c>
      <c r="AB192">
        <v>48471</v>
      </c>
      <c r="AC192">
        <v>92095</v>
      </c>
      <c r="AD192">
        <v>0</v>
      </c>
      <c r="AE192">
        <v>190</v>
      </c>
      <c r="AF192">
        <v>517857</v>
      </c>
      <c r="AG192">
        <v>0</v>
      </c>
      <c r="AH192" t="s">
        <v>1213</v>
      </c>
      <c r="AI192" t="s">
        <v>10</v>
      </c>
    </row>
    <row r="193" spans="1:35" x14ac:dyDescent="0.25">
      <c r="A193">
        <v>21326</v>
      </c>
      <c r="B193" t="s">
        <v>1636</v>
      </c>
      <c r="C193" t="s">
        <v>1159</v>
      </c>
      <c r="D193">
        <v>2012</v>
      </c>
      <c r="E193" t="s">
        <v>1128</v>
      </c>
      <c r="F193" s="8">
        <v>42114</v>
      </c>
      <c r="G193" s="1">
        <v>0.33333333333333331</v>
      </c>
      <c r="H193">
        <v>48041</v>
      </c>
      <c r="I193" s="8">
        <v>42114</v>
      </c>
      <c r="J193" s="1">
        <v>0.54166666666666663</v>
      </c>
      <c r="K193">
        <v>48041</v>
      </c>
      <c r="L193">
        <v>1</v>
      </c>
      <c r="M193" t="s">
        <v>3547</v>
      </c>
      <c r="N193" t="s">
        <v>3548</v>
      </c>
      <c r="O193" t="s">
        <v>3549</v>
      </c>
      <c r="P193" t="s">
        <v>581</v>
      </c>
      <c r="Q193">
        <v>27231891779</v>
      </c>
      <c r="R193" t="s">
        <v>1637</v>
      </c>
      <c r="S193" t="s">
        <v>1634</v>
      </c>
      <c r="T193" t="s">
        <v>3550</v>
      </c>
      <c r="U193">
        <v>3362</v>
      </c>
      <c r="V193" t="s">
        <v>6</v>
      </c>
      <c r="W193" t="s">
        <v>7</v>
      </c>
      <c r="X193">
        <v>3755</v>
      </c>
      <c r="Y193">
        <v>499060</v>
      </c>
      <c r="AA193">
        <v>9</v>
      </c>
      <c r="AB193">
        <v>42727</v>
      </c>
      <c r="AC193">
        <v>123908</v>
      </c>
      <c r="AD193">
        <v>0</v>
      </c>
      <c r="AE193">
        <v>290</v>
      </c>
      <c r="AF193">
        <v>255221</v>
      </c>
      <c r="AG193">
        <v>0</v>
      </c>
      <c r="AH193" t="s">
        <v>1213</v>
      </c>
      <c r="AI193" t="s">
        <v>10</v>
      </c>
    </row>
    <row r="194" spans="1:35" x14ac:dyDescent="0.25">
      <c r="A194">
        <v>21630</v>
      </c>
      <c r="B194" t="s">
        <v>1633</v>
      </c>
      <c r="C194" t="s">
        <v>1168</v>
      </c>
      <c r="D194">
        <v>2011</v>
      </c>
      <c r="E194" t="s">
        <v>1128</v>
      </c>
      <c r="F194" s="8">
        <v>42159</v>
      </c>
      <c r="G194" s="1">
        <v>0.375</v>
      </c>
      <c r="H194">
        <v>71353</v>
      </c>
      <c r="I194" s="8">
        <v>42159</v>
      </c>
      <c r="J194" s="1">
        <v>0.47916666666666669</v>
      </c>
      <c r="K194">
        <v>71353</v>
      </c>
      <c r="L194">
        <v>1</v>
      </c>
      <c r="M194" t="s">
        <v>122</v>
      </c>
      <c r="O194" t="s">
        <v>15</v>
      </c>
      <c r="P194" t="s">
        <v>123</v>
      </c>
      <c r="Q194">
        <v>20205249185</v>
      </c>
      <c r="R194" t="s">
        <v>124</v>
      </c>
      <c r="S194" t="s">
        <v>1634</v>
      </c>
      <c r="T194" t="s">
        <v>3550</v>
      </c>
      <c r="U194">
        <v>3362</v>
      </c>
      <c r="V194" t="s">
        <v>6</v>
      </c>
      <c r="W194" t="s">
        <v>7</v>
      </c>
      <c r="X194">
        <v>3755</v>
      </c>
      <c r="Y194">
        <v>15651425</v>
      </c>
      <c r="Z194" t="s">
        <v>1635</v>
      </c>
      <c r="AA194">
        <v>9</v>
      </c>
      <c r="AB194">
        <v>48471</v>
      </c>
      <c r="AC194">
        <v>111483</v>
      </c>
      <c r="AD194">
        <v>0</v>
      </c>
      <c r="AE194">
        <v>230</v>
      </c>
      <c r="AF194">
        <v>205382</v>
      </c>
      <c r="AG194">
        <v>0</v>
      </c>
      <c r="AH194" t="s">
        <v>1213</v>
      </c>
      <c r="AI194" t="s">
        <v>10</v>
      </c>
    </row>
    <row r="195" spans="1:35" x14ac:dyDescent="0.25">
      <c r="A195">
        <v>21687</v>
      </c>
      <c r="B195" t="s">
        <v>1480</v>
      </c>
      <c r="C195" t="s">
        <v>1145</v>
      </c>
      <c r="D195">
        <v>2011</v>
      </c>
      <c r="E195" t="s">
        <v>1128</v>
      </c>
      <c r="F195" s="8">
        <v>42166</v>
      </c>
      <c r="G195" s="1">
        <v>0.72361111111111109</v>
      </c>
      <c r="H195">
        <v>77480</v>
      </c>
      <c r="I195" s="8">
        <v>42167</v>
      </c>
      <c r="J195" s="1">
        <v>0.75</v>
      </c>
      <c r="K195">
        <v>77480</v>
      </c>
      <c r="L195">
        <v>1</v>
      </c>
      <c r="M195" t="s">
        <v>550</v>
      </c>
      <c r="O195" t="s">
        <v>15</v>
      </c>
      <c r="P195" t="s">
        <v>551</v>
      </c>
      <c r="Q195">
        <v>30547499952</v>
      </c>
      <c r="R195" t="s">
        <v>552</v>
      </c>
      <c r="S195" t="s">
        <v>45</v>
      </c>
      <c r="U195">
        <v>3362</v>
      </c>
      <c r="V195" t="s">
        <v>6</v>
      </c>
      <c r="W195" t="s">
        <v>7</v>
      </c>
      <c r="X195">
        <v>3757</v>
      </c>
      <c r="Y195">
        <v>15672040</v>
      </c>
      <c r="AA195">
        <v>9</v>
      </c>
      <c r="AB195">
        <v>48471</v>
      </c>
      <c r="AC195">
        <v>106636</v>
      </c>
      <c r="AD195">
        <v>0</v>
      </c>
      <c r="AE195">
        <v>220</v>
      </c>
      <c r="AF195">
        <v>786078</v>
      </c>
      <c r="AG195">
        <v>0</v>
      </c>
      <c r="AH195" t="s">
        <v>1213</v>
      </c>
      <c r="AI195" t="s">
        <v>10</v>
      </c>
    </row>
    <row r="196" spans="1:35" x14ac:dyDescent="0.25">
      <c r="A196">
        <v>21409</v>
      </c>
      <c r="B196" t="s">
        <v>1688</v>
      </c>
      <c r="C196" t="s">
        <v>1137</v>
      </c>
      <c r="D196">
        <v>2013</v>
      </c>
      <c r="E196" t="s">
        <v>1128</v>
      </c>
      <c r="F196" s="8">
        <v>42123</v>
      </c>
      <c r="G196" s="1">
        <v>0.58333333333333337</v>
      </c>
      <c r="H196">
        <v>41924</v>
      </c>
      <c r="I196" s="8">
        <v>42123</v>
      </c>
      <c r="J196" s="1">
        <v>0.64583333333333337</v>
      </c>
      <c r="K196">
        <v>41924</v>
      </c>
      <c r="L196">
        <v>1</v>
      </c>
      <c r="M196" t="s">
        <v>275</v>
      </c>
      <c r="O196" t="s">
        <v>15</v>
      </c>
      <c r="P196" t="s">
        <v>276</v>
      </c>
      <c r="Q196">
        <v>20128483277</v>
      </c>
      <c r="R196" t="s">
        <v>1689</v>
      </c>
      <c r="S196" t="s">
        <v>1474</v>
      </c>
      <c r="T196" t="s">
        <v>3552</v>
      </c>
      <c r="U196">
        <v>3364</v>
      </c>
      <c r="V196" t="s">
        <v>6</v>
      </c>
      <c r="W196" t="s">
        <v>7</v>
      </c>
      <c r="X196">
        <v>3755</v>
      </c>
      <c r="Y196">
        <v>15683547</v>
      </c>
      <c r="AA196">
        <v>9</v>
      </c>
      <c r="AB196">
        <v>42727</v>
      </c>
      <c r="AC196">
        <v>29909</v>
      </c>
      <c r="AD196">
        <v>0</v>
      </c>
      <c r="AE196">
        <v>70</v>
      </c>
      <c r="AF196">
        <v>372667</v>
      </c>
      <c r="AG196">
        <v>0</v>
      </c>
      <c r="AH196" t="s">
        <v>1213</v>
      </c>
      <c r="AI196" t="s">
        <v>10</v>
      </c>
    </row>
    <row r="197" spans="1:35" x14ac:dyDescent="0.25">
      <c r="A197">
        <v>21515</v>
      </c>
      <c r="B197" t="s">
        <v>1468</v>
      </c>
      <c r="C197" t="s">
        <v>1140</v>
      </c>
      <c r="D197">
        <v>2008</v>
      </c>
      <c r="E197" t="s">
        <v>1128</v>
      </c>
      <c r="F197" s="8">
        <v>42143</v>
      </c>
      <c r="G197" s="1">
        <v>0.52361111111111114</v>
      </c>
      <c r="H197">
        <v>182502</v>
      </c>
      <c r="I197" s="8">
        <v>42143</v>
      </c>
      <c r="J197" s="1">
        <v>0.7319444444444444</v>
      </c>
      <c r="K197">
        <v>182502</v>
      </c>
      <c r="L197">
        <v>1</v>
      </c>
      <c r="M197" t="s">
        <v>555</v>
      </c>
      <c r="O197" t="s">
        <v>15</v>
      </c>
      <c r="P197" t="s">
        <v>200</v>
      </c>
      <c r="Q197">
        <v>30708383712</v>
      </c>
      <c r="R197" t="s">
        <v>201</v>
      </c>
      <c r="S197" t="s">
        <v>1465</v>
      </c>
      <c r="T197" t="s">
        <v>3554</v>
      </c>
      <c r="U197">
        <v>3364</v>
      </c>
      <c r="V197" t="s">
        <v>6</v>
      </c>
      <c r="W197" t="s">
        <v>7</v>
      </c>
      <c r="X197">
        <v>3755</v>
      </c>
      <c r="Y197">
        <v>470179470</v>
      </c>
      <c r="AA197">
        <v>9</v>
      </c>
      <c r="AB197">
        <v>48471</v>
      </c>
      <c r="AC197">
        <v>208425</v>
      </c>
      <c r="AD197">
        <v>0</v>
      </c>
      <c r="AE197">
        <v>430</v>
      </c>
      <c r="AF197">
        <v>1409005</v>
      </c>
      <c r="AG197">
        <v>0</v>
      </c>
      <c r="AH197" t="s">
        <v>1213</v>
      </c>
      <c r="AI197" t="s">
        <v>10</v>
      </c>
    </row>
    <row r="198" spans="1:35" x14ac:dyDescent="0.25">
      <c r="A198">
        <v>21253</v>
      </c>
      <c r="B198" t="s">
        <v>1613</v>
      </c>
      <c r="C198" t="s">
        <v>1159</v>
      </c>
      <c r="D198">
        <v>2011</v>
      </c>
      <c r="E198" t="s">
        <v>1128</v>
      </c>
      <c r="F198" s="8">
        <v>42102</v>
      </c>
      <c r="G198" s="1">
        <v>0.4375</v>
      </c>
      <c r="H198">
        <v>33124</v>
      </c>
      <c r="I198" s="8">
        <v>42102</v>
      </c>
      <c r="J198" s="1">
        <v>0.54166666666666663</v>
      </c>
      <c r="K198">
        <v>33124</v>
      </c>
      <c r="L198">
        <v>1</v>
      </c>
      <c r="M198" t="s">
        <v>165</v>
      </c>
      <c r="O198" t="s">
        <v>2</v>
      </c>
      <c r="P198" t="s">
        <v>871</v>
      </c>
      <c r="Q198">
        <v>10955315</v>
      </c>
      <c r="R198" t="s">
        <v>872</v>
      </c>
      <c r="S198" t="s">
        <v>1474</v>
      </c>
      <c r="T198" t="s">
        <v>3552</v>
      </c>
      <c r="U198">
        <v>3364</v>
      </c>
      <c r="V198" t="s">
        <v>6</v>
      </c>
      <c r="W198" t="s">
        <v>7</v>
      </c>
      <c r="X198">
        <v>3755</v>
      </c>
      <c r="Y198">
        <v>15696016</v>
      </c>
      <c r="AA198">
        <v>9</v>
      </c>
      <c r="AB198">
        <v>42727</v>
      </c>
      <c r="AC198">
        <v>76909</v>
      </c>
      <c r="AD198">
        <v>0</v>
      </c>
      <c r="AE198">
        <v>180</v>
      </c>
      <c r="AF198">
        <v>242122</v>
      </c>
      <c r="AG198">
        <v>0</v>
      </c>
      <c r="AH198" t="s">
        <v>1213</v>
      </c>
      <c r="AI198" t="s">
        <v>10</v>
      </c>
    </row>
    <row r="199" spans="1:35" x14ac:dyDescent="0.25">
      <c r="A199">
        <v>21354</v>
      </c>
      <c r="B199" t="s">
        <v>1677</v>
      </c>
      <c r="C199" t="s">
        <v>1175</v>
      </c>
      <c r="D199">
        <v>2012</v>
      </c>
      <c r="E199" t="s">
        <v>1128</v>
      </c>
      <c r="F199" s="8">
        <v>42117</v>
      </c>
      <c r="G199" s="1">
        <v>0.34375</v>
      </c>
      <c r="H199">
        <v>70403</v>
      </c>
      <c r="I199" s="8">
        <v>42117</v>
      </c>
      <c r="J199" s="1">
        <v>0.75</v>
      </c>
      <c r="K199">
        <v>70403</v>
      </c>
      <c r="L199">
        <v>1</v>
      </c>
      <c r="M199" t="s">
        <v>956</v>
      </c>
      <c r="O199" t="s">
        <v>15</v>
      </c>
      <c r="P199" t="s">
        <v>953</v>
      </c>
      <c r="Q199">
        <v>30712127240</v>
      </c>
      <c r="R199" t="s">
        <v>954</v>
      </c>
      <c r="S199" t="s">
        <v>1465</v>
      </c>
      <c r="T199" t="s">
        <v>3554</v>
      </c>
      <c r="U199">
        <v>3364</v>
      </c>
      <c r="V199" t="s">
        <v>6</v>
      </c>
      <c r="W199" t="s">
        <v>7</v>
      </c>
      <c r="X199">
        <v>3755</v>
      </c>
      <c r="Y199">
        <v>460152</v>
      </c>
      <c r="AA199">
        <v>9</v>
      </c>
      <c r="AB199">
        <v>42727</v>
      </c>
      <c r="AC199">
        <v>153817</v>
      </c>
      <c r="AD199">
        <v>58516</v>
      </c>
      <c r="AE199">
        <v>360</v>
      </c>
      <c r="AF199">
        <v>814220</v>
      </c>
      <c r="AG199">
        <v>0</v>
      </c>
      <c r="AH199" t="s">
        <v>1213</v>
      </c>
      <c r="AI199" t="s">
        <v>10</v>
      </c>
    </row>
    <row r="200" spans="1:35" x14ac:dyDescent="0.25">
      <c r="A200">
        <v>21768</v>
      </c>
      <c r="B200" t="s">
        <v>1472</v>
      </c>
      <c r="C200" t="s">
        <v>1142</v>
      </c>
      <c r="D200">
        <v>2011</v>
      </c>
      <c r="E200" t="s">
        <v>1128</v>
      </c>
      <c r="F200" s="8">
        <v>42179</v>
      </c>
      <c r="G200" s="1">
        <v>0.58333333333333337</v>
      </c>
      <c r="H200">
        <v>140213</v>
      </c>
      <c r="I200" s="8">
        <v>42179</v>
      </c>
      <c r="J200" s="1">
        <v>0.75</v>
      </c>
      <c r="K200">
        <v>140213</v>
      </c>
      <c r="L200">
        <v>1</v>
      </c>
      <c r="M200" t="s">
        <v>21</v>
      </c>
      <c r="O200" t="s">
        <v>15</v>
      </c>
      <c r="P200" t="s">
        <v>559</v>
      </c>
      <c r="Q200">
        <v>20204959774</v>
      </c>
      <c r="R200" t="s">
        <v>560</v>
      </c>
      <c r="S200" t="s">
        <v>1465</v>
      </c>
      <c r="T200" t="s">
        <v>3554</v>
      </c>
      <c r="U200">
        <v>3364</v>
      </c>
      <c r="V200" t="s">
        <v>6</v>
      </c>
      <c r="W200" t="s">
        <v>7</v>
      </c>
      <c r="X200">
        <v>3755</v>
      </c>
      <c r="Y200">
        <v>154709564</v>
      </c>
      <c r="AA200">
        <v>9</v>
      </c>
      <c r="AB200">
        <v>48471</v>
      </c>
      <c r="AC200">
        <v>126025</v>
      </c>
      <c r="AD200">
        <v>0</v>
      </c>
      <c r="AE200">
        <v>260</v>
      </c>
      <c r="AF200">
        <v>843643</v>
      </c>
      <c r="AG200">
        <v>0</v>
      </c>
      <c r="AH200" t="s">
        <v>1213</v>
      </c>
      <c r="AI200" t="s">
        <v>10</v>
      </c>
    </row>
    <row r="201" spans="1:35" x14ac:dyDescent="0.25">
      <c r="A201">
        <v>21542</v>
      </c>
      <c r="B201" t="s">
        <v>1586</v>
      </c>
      <c r="C201" t="s">
        <v>1161</v>
      </c>
      <c r="D201">
        <v>2013</v>
      </c>
      <c r="E201" t="s">
        <v>1128</v>
      </c>
      <c r="F201" s="8">
        <v>42146</v>
      </c>
      <c r="G201" s="1">
        <v>0.42083333333333334</v>
      </c>
      <c r="H201">
        <v>24468</v>
      </c>
      <c r="I201" s="8">
        <v>42146</v>
      </c>
      <c r="J201" s="1">
        <v>0.5</v>
      </c>
      <c r="K201">
        <v>24468</v>
      </c>
      <c r="L201">
        <v>1</v>
      </c>
      <c r="M201" t="s">
        <v>21</v>
      </c>
      <c r="O201" t="s">
        <v>15</v>
      </c>
      <c r="P201" t="s">
        <v>200</v>
      </c>
      <c r="Q201">
        <v>30708383712</v>
      </c>
      <c r="R201" t="s">
        <v>201</v>
      </c>
      <c r="S201" t="s">
        <v>1465</v>
      </c>
      <c r="T201" t="s">
        <v>3554</v>
      </c>
      <c r="U201">
        <v>3364</v>
      </c>
      <c r="V201" t="s">
        <v>6</v>
      </c>
      <c r="W201" t="s">
        <v>7</v>
      </c>
      <c r="X201">
        <v>3755</v>
      </c>
      <c r="Y201">
        <v>470179470</v>
      </c>
      <c r="AA201">
        <v>9</v>
      </c>
      <c r="AB201">
        <v>48471</v>
      </c>
      <c r="AC201">
        <v>92095</v>
      </c>
      <c r="AD201">
        <v>0</v>
      </c>
      <c r="AE201">
        <v>190</v>
      </c>
      <c r="AF201">
        <v>388953</v>
      </c>
      <c r="AG201">
        <v>0</v>
      </c>
      <c r="AH201" t="s">
        <v>1213</v>
      </c>
      <c r="AI201" t="s">
        <v>10</v>
      </c>
    </row>
    <row r="202" spans="1:35" x14ac:dyDescent="0.25">
      <c r="A202">
        <v>21027</v>
      </c>
      <c r="B202" t="s">
        <v>1473</v>
      </c>
      <c r="C202" t="s">
        <v>1143</v>
      </c>
      <c r="D202">
        <v>2010</v>
      </c>
      <c r="E202" t="s">
        <v>1128</v>
      </c>
      <c r="F202" s="8">
        <v>42067</v>
      </c>
      <c r="G202" s="1">
        <v>0.625</v>
      </c>
      <c r="H202">
        <v>207196</v>
      </c>
      <c r="I202" s="8">
        <v>42067</v>
      </c>
      <c r="J202" s="1">
        <v>0.75</v>
      </c>
      <c r="K202">
        <v>207196</v>
      </c>
      <c r="L202">
        <v>1</v>
      </c>
      <c r="M202" t="s">
        <v>368</v>
      </c>
      <c r="O202" t="s">
        <v>15</v>
      </c>
      <c r="P202" t="s">
        <v>369</v>
      </c>
      <c r="Q202">
        <v>30687917282</v>
      </c>
      <c r="R202" t="s">
        <v>370</v>
      </c>
      <c r="S202" t="s">
        <v>1474</v>
      </c>
      <c r="T202" t="s">
        <v>3552</v>
      </c>
      <c r="U202">
        <v>3364</v>
      </c>
      <c r="V202" t="s">
        <v>6</v>
      </c>
      <c r="W202" t="s">
        <v>7</v>
      </c>
      <c r="X202">
        <v>3755</v>
      </c>
      <c r="Y202">
        <v>460677</v>
      </c>
      <c r="Z202" t="s">
        <v>1475</v>
      </c>
      <c r="AA202">
        <v>9</v>
      </c>
      <c r="AB202">
        <v>48471</v>
      </c>
      <c r="AC202">
        <v>33930</v>
      </c>
      <c r="AD202">
        <v>0</v>
      </c>
      <c r="AE202">
        <v>70</v>
      </c>
      <c r="AF202">
        <v>1526352</v>
      </c>
      <c r="AG202">
        <v>0</v>
      </c>
      <c r="AH202" t="s">
        <v>1213</v>
      </c>
      <c r="AI202" t="s">
        <v>10</v>
      </c>
    </row>
    <row r="203" spans="1:35" x14ac:dyDescent="0.25">
      <c r="A203">
        <v>21343</v>
      </c>
      <c r="B203" t="s">
        <v>1473</v>
      </c>
      <c r="C203" t="s">
        <v>1143</v>
      </c>
      <c r="D203">
        <v>2010</v>
      </c>
      <c r="E203" t="s">
        <v>1128</v>
      </c>
      <c r="F203" s="8">
        <v>42115</v>
      </c>
      <c r="G203" s="1">
        <v>0.60625000000000007</v>
      </c>
      <c r="H203">
        <v>207196</v>
      </c>
      <c r="I203" s="8">
        <v>42115</v>
      </c>
      <c r="J203" s="1">
        <v>0.70833333333333337</v>
      </c>
      <c r="K203">
        <v>207196</v>
      </c>
      <c r="L203">
        <v>1</v>
      </c>
      <c r="M203" t="s">
        <v>199</v>
      </c>
      <c r="O203" t="s">
        <v>15</v>
      </c>
      <c r="P203" t="s">
        <v>369</v>
      </c>
      <c r="Q203">
        <v>30687917282</v>
      </c>
      <c r="R203" t="s">
        <v>370</v>
      </c>
      <c r="S203" t="s">
        <v>1474</v>
      </c>
      <c r="T203" t="s">
        <v>3552</v>
      </c>
      <c r="U203">
        <v>3364</v>
      </c>
      <c r="V203" t="s">
        <v>6</v>
      </c>
      <c r="W203" t="s">
        <v>7</v>
      </c>
      <c r="X203">
        <v>3755</v>
      </c>
      <c r="Y203">
        <v>460677</v>
      </c>
      <c r="Z203" t="s">
        <v>1475</v>
      </c>
      <c r="AA203">
        <v>9</v>
      </c>
      <c r="AB203">
        <v>48471</v>
      </c>
      <c r="AC203">
        <v>67859</v>
      </c>
      <c r="AD203">
        <v>0</v>
      </c>
      <c r="AE203">
        <v>140</v>
      </c>
      <c r="AF203">
        <v>405768</v>
      </c>
      <c r="AG203">
        <v>0</v>
      </c>
      <c r="AH203" t="s">
        <v>1213</v>
      </c>
      <c r="AI203" t="s">
        <v>10</v>
      </c>
    </row>
    <row r="204" spans="1:35" x14ac:dyDescent="0.25">
      <c r="A204">
        <v>21129</v>
      </c>
      <c r="B204" t="s">
        <v>1640</v>
      </c>
      <c r="C204" t="s">
        <v>1169</v>
      </c>
      <c r="D204">
        <v>2012</v>
      </c>
      <c r="E204" t="s">
        <v>1128</v>
      </c>
      <c r="F204" s="8">
        <v>42080</v>
      </c>
      <c r="G204" s="1">
        <v>0.33333333333333331</v>
      </c>
      <c r="H204">
        <v>81315</v>
      </c>
      <c r="I204" s="8">
        <v>42080</v>
      </c>
      <c r="J204" s="1">
        <v>0.36527777777777781</v>
      </c>
      <c r="K204">
        <v>81315</v>
      </c>
      <c r="L204">
        <v>1</v>
      </c>
      <c r="M204" t="s">
        <v>165</v>
      </c>
      <c r="O204" t="s">
        <v>2</v>
      </c>
      <c r="P204" t="s">
        <v>758</v>
      </c>
      <c r="Q204">
        <v>20238972</v>
      </c>
      <c r="R204" t="s">
        <v>759</v>
      </c>
      <c r="S204" t="s">
        <v>1474</v>
      </c>
      <c r="T204" t="s">
        <v>3552</v>
      </c>
      <c r="U204">
        <v>3364</v>
      </c>
      <c r="V204" t="s">
        <v>6</v>
      </c>
      <c r="W204" t="s">
        <v>7</v>
      </c>
      <c r="X204">
        <v>3755</v>
      </c>
      <c r="Y204">
        <v>460673</v>
      </c>
      <c r="AA204">
        <v>9</v>
      </c>
      <c r="AB204">
        <v>48471</v>
      </c>
      <c r="AC204">
        <v>96942</v>
      </c>
      <c r="AD204">
        <v>0</v>
      </c>
      <c r="AE204">
        <v>200</v>
      </c>
      <c r="AF204">
        <v>413321</v>
      </c>
      <c r="AG204">
        <v>0</v>
      </c>
      <c r="AH204" t="s">
        <v>1213</v>
      </c>
      <c r="AI204" t="s">
        <v>10</v>
      </c>
    </row>
    <row r="205" spans="1:35" x14ac:dyDescent="0.25">
      <c r="A205">
        <v>21012</v>
      </c>
      <c r="B205" t="s">
        <v>1640</v>
      </c>
      <c r="C205" t="s">
        <v>1169</v>
      </c>
      <c r="D205">
        <v>2012</v>
      </c>
      <c r="E205" t="s">
        <v>1128</v>
      </c>
      <c r="F205" s="8">
        <v>42073</v>
      </c>
      <c r="G205" s="1">
        <v>0.33333333333333331</v>
      </c>
      <c r="H205">
        <v>81315</v>
      </c>
      <c r="I205" s="8">
        <v>42073</v>
      </c>
      <c r="J205" s="1">
        <v>0.5</v>
      </c>
      <c r="K205">
        <v>81315</v>
      </c>
      <c r="L205">
        <v>1</v>
      </c>
      <c r="M205" t="s">
        <v>76</v>
      </c>
      <c r="O205" t="s">
        <v>2</v>
      </c>
      <c r="P205" t="s">
        <v>758</v>
      </c>
      <c r="Q205">
        <v>20238972</v>
      </c>
      <c r="R205" t="s">
        <v>759</v>
      </c>
      <c r="S205" t="s">
        <v>1474</v>
      </c>
      <c r="T205" t="s">
        <v>3552</v>
      </c>
      <c r="U205">
        <v>3364</v>
      </c>
      <c r="V205" t="s">
        <v>6</v>
      </c>
      <c r="W205" t="s">
        <v>7</v>
      </c>
      <c r="X205">
        <v>3755</v>
      </c>
      <c r="Y205">
        <v>460673</v>
      </c>
      <c r="AA205">
        <v>9</v>
      </c>
      <c r="AB205">
        <v>48471</v>
      </c>
      <c r="AC205">
        <v>48471</v>
      </c>
      <c r="AD205">
        <v>0</v>
      </c>
      <c r="AE205">
        <v>100</v>
      </c>
      <c r="AF205">
        <v>0</v>
      </c>
      <c r="AG205">
        <v>0</v>
      </c>
      <c r="AH205" t="s">
        <v>1213</v>
      </c>
      <c r="AI205" t="s">
        <v>10</v>
      </c>
    </row>
    <row r="206" spans="1:35" x14ac:dyDescent="0.25">
      <c r="A206">
        <v>21519</v>
      </c>
      <c r="B206" t="s">
        <v>1677</v>
      </c>
      <c r="C206" t="s">
        <v>1175</v>
      </c>
      <c r="D206">
        <v>2012</v>
      </c>
      <c r="E206" t="s">
        <v>1128</v>
      </c>
      <c r="F206" s="8">
        <v>42143</v>
      </c>
      <c r="G206" s="1">
        <v>0.60138888888888886</v>
      </c>
      <c r="H206">
        <v>70403</v>
      </c>
      <c r="I206" s="8">
        <v>42143</v>
      </c>
      <c r="J206" s="1">
        <v>0.60138888888888886</v>
      </c>
      <c r="K206">
        <v>70403</v>
      </c>
      <c r="L206">
        <v>1</v>
      </c>
      <c r="M206" t="s">
        <v>952</v>
      </c>
      <c r="O206" t="s">
        <v>15</v>
      </c>
      <c r="P206" t="s">
        <v>953</v>
      </c>
      <c r="Q206">
        <v>30712127240</v>
      </c>
      <c r="R206" t="s">
        <v>954</v>
      </c>
      <c r="S206" t="s">
        <v>1465</v>
      </c>
      <c r="T206" t="s">
        <v>3554</v>
      </c>
      <c r="U206">
        <v>3364</v>
      </c>
      <c r="V206" t="s">
        <v>6</v>
      </c>
      <c r="W206" t="s">
        <v>7</v>
      </c>
      <c r="X206">
        <v>3755</v>
      </c>
      <c r="Y206">
        <v>460152</v>
      </c>
      <c r="AA206">
        <v>9</v>
      </c>
      <c r="AB206">
        <v>42727</v>
      </c>
      <c r="AC206">
        <v>367452</v>
      </c>
      <c r="AD206">
        <v>465850</v>
      </c>
      <c r="AE206">
        <v>860</v>
      </c>
      <c r="AF206">
        <v>23652840</v>
      </c>
      <c r="AG206">
        <v>0</v>
      </c>
      <c r="AH206" t="s">
        <v>1213</v>
      </c>
      <c r="AI206" t="s">
        <v>10</v>
      </c>
    </row>
    <row r="207" spans="1:35" x14ac:dyDescent="0.25">
      <c r="A207">
        <v>21006</v>
      </c>
      <c r="B207" t="s">
        <v>1464</v>
      </c>
      <c r="C207" t="s">
        <v>1139</v>
      </c>
      <c r="D207">
        <v>2005</v>
      </c>
      <c r="E207" t="s">
        <v>1128</v>
      </c>
      <c r="F207" s="8">
        <v>42065</v>
      </c>
      <c r="G207" s="1">
        <v>0.60138888888888886</v>
      </c>
      <c r="H207">
        <v>303757</v>
      </c>
      <c r="I207" s="8">
        <v>42065</v>
      </c>
      <c r="J207" s="1">
        <v>0.60138888888888886</v>
      </c>
      <c r="K207">
        <v>303757</v>
      </c>
      <c r="L207">
        <v>1</v>
      </c>
      <c r="M207" t="s">
        <v>512</v>
      </c>
      <c r="O207" t="s">
        <v>15</v>
      </c>
      <c r="P207" t="s">
        <v>2656</v>
      </c>
      <c r="Q207">
        <v>20167489231</v>
      </c>
      <c r="R207" t="s">
        <v>514</v>
      </c>
      <c r="S207" t="s">
        <v>1465</v>
      </c>
      <c r="T207" t="s">
        <v>3554</v>
      </c>
      <c r="U207">
        <v>3364</v>
      </c>
      <c r="V207" t="s">
        <v>6</v>
      </c>
      <c r="W207" t="s">
        <v>7</v>
      </c>
      <c r="X207">
        <v>3755</v>
      </c>
      <c r="Y207">
        <v>438986</v>
      </c>
      <c r="Z207" t="s">
        <v>1466</v>
      </c>
      <c r="AA207">
        <v>9</v>
      </c>
      <c r="AB207">
        <v>48471</v>
      </c>
      <c r="AC207">
        <v>19388</v>
      </c>
      <c r="AD207">
        <v>0</v>
      </c>
      <c r="AE207">
        <v>40</v>
      </c>
      <c r="AF207">
        <v>0</v>
      </c>
      <c r="AG207">
        <v>0</v>
      </c>
      <c r="AH207" t="s">
        <v>1213</v>
      </c>
      <c r="AI207" t="s">
        <v>10</v>
      </c>
    </row>
    <row r="208" spans="1:35" x14ac:dyDescent="0.25">
      <c r="A208">
        <v>21244</v>
      </c>
      <c r="B208" t="s">
        <v>1464</v>
      </c>
      <c r="C208" t="s">
        <v>1139</v>
      </c>
      <c r="D208">
        <v>2005</v>
      </c>
      <c r="E208" t="s">
        <v>1128</v>
      </c>
      <c r="F208" s="8">
        <v>42101</v>
      </c>
      <c r="G208" s="1">
        <v>0.58333333333333337</v>
      </c>
      <c r="H208">
        <v>303757</v>
      </c>
      <c r="I208" s="8">
        <v>42101</v>
      </c>
      <c r="J208" s="1">
        <v>0.625</v>
      </c>
      <c r="K208">
        <v>303757</v>
      </c>
      <c r="L208">
        <v>1</v>
      </c>
      <c r="M208" t="s">
        <v>518</v>
      </c>
      <c r="O208" t="s">
        <v>15</v>
      </c>
      <c r="P208" t="s">
        <v>2656</v>
      </c>
      <c r="Q208">
        <v>20167489231</v>
      </c>
      <c r="R208" t="s">
        <v>514</v>
      </c>
      <c r="S208" t="s">
        <v>1465</v>
      </c>
      <c r="T208" t="s">
        <v>3554</v>
      </c>
      <c r="U208">
        <v>3364</v>
      </c>
      <c r="V208" t="s">
        <v>6</v>
      </c>
      <c r="W208" t="s">
        <v>7</v>
      </c>
      <c r="X208">
        <v>3755</v>
      </c>
      <c r="Y208">
        <v>438986</v>
      </c>
      <c r="Z208" t="s">
        <v>1466</v>
      </c>
      <c r="AA208">
        <v>9</v>
      </c>
      <c r="AB208">
        <v>48471</v>
      </c>
      <c r="AC208">
        <v>24236</v>
      </c>
      <c r="AD208">
        <v>0</v>
      </c>
      <c r="AE208">
        <v>50</v>
      </c>
      <c r="AF208">
        <v>35163</v>
      </c>
      <c r="AG208">
        <v>0</v>
      </c>
      <c r="AH208" t="s">
        <v>1213</v>
      </c>
      <c r="AI208" t="s">
        <v>10</v>
      </c>
    </row>
    <row r="209" spans="1:35" x14ac:dyDescent="0.25">
      <c r="A209">
        <v>21356</v>
      </c>
      <c r="B209" t="s">
        <v>1502</v>
      </c>
      <c r="C209" t="s">
        <v>1147</v>
      </c>
      <c r="D209">
        <v>2012</v>
      </c>
      <c r="E209" t="s">
        <v>1128</v>
      </c>
      <c r="F209" s="8">
        <v>42117</v>
      </c>
      <c r="G209" s="1">
        <v>0.46527777777777773</v>
      </c>
      <c r="H209">
        <v>64579</v>
      </c>
      <c r="I209" s="8">
        <v>42117</v>
      </c>
      <c r="J209" s="1">
        <v>0.5</v>
      </c>
      <c r="K209">
        <v>64579</v>
      </c>
      <c r="L209">
        <v>1</v>
      </c>
      <c r="M209" t="s">
        <v>206</v>
      </c>
      <c r="O209" t="s">
        <v>15</v>
      </c>
      <c r="P209" t="s">
        <v>207</v>
      </c>
      <c r="Q209">
        <v>30709748064</v>
      </c>
      <c r="R209" t="s">
        <v>208</v>
      </c>
      <c r="S209" t="s">
        <v>1503</v>
      </c>
      <c r="T209" t="s">
        <v>3570</v>
      </c>
      <c r="U209">
        <v>3364</v>
      </c>
      <c r="V209" t="s">
        <v>6</v>
      </c>
      <c r="W209" t="s">
        <v>7</v>
      </c>
      <c r="X209">
        <v>3755</v>
      </c>
      <c r="Y209">
        <v>495031</v>
      </c>
      <c r="AA209">
        <v>9</v>
      </c>
      <c r="AB209">
        <v>42727</v>
      </c>
      <c r="AC209">
        <v>21364</v>
      </c>
      <c r="AD209">
        <v>0</v>
      </c>
      <c r="AE209">
        <v>50</v>
      </c>
      <c r="AF209">
        <v>0</v>
      </c>
      <c r="AG209">
        <v>0</v>
      </c>
      <c r="AH209" t="s">
        <v>1213</v>
      </c>
      <c r="AI209" t="s">
        <v>10</v>
      </c>
    </row>
    <row r="210" spans="1:35" x14ac:dyDescent="0.25">
      <c r="A210">
        <v>22001</v>
      </c>
      <c r="B210" t="s">
        <v>1638</v>
      </c>
      <c r="C210" t="s">
        <v>1169</v>
      </c>
      <c r="D210">
        <v>2015</v>
      </c>
      <c r="E210" t="s">
        <v>1128</v>
      </c>
      <c r="F210" s="8">
        <v>42215</v>
      </c>
      <c r="G210" s="1">
        <v>0.35347222222222219</v>
      </c>
      <c r="H210">
        <v>28567</v>
      </c>
      <c r="I210" s="8">
        <v>42215</v>
      </c>
      <c r="J210" s="1">
        <v>0.45833333333333331</v>
      </c>
      <c r="K210">
        <v>28567</v>
      </c>
      <c r="L210">
        <v>1</v>
      </c>
      <c r="M210" t="s">
        <v>54</v>
      </c>
      <c r="O210" t="s">
        <v>15</v>
      </c>
      <c r="P210" t="s">
        <v>49</v>
      </c>
      <c r="Q210">
        <v>20085454898</v>
      </c>
      <c r="R210" t="s">
        <v>50</v>
      </c>
      <c r="S210" t="s">
        <v>1639</v>
      </c>
      <c r="T210" t="s">
        <v>3571</v>
      </c>
      <c r="U210">
        <v>3364</v>
      </c>
      <c r="V210" t="s">
        <v>6</v>
      </c>
      <c r="W210" t="s">
        <v>7</v>
      </c>
      <c r="X210">
        <v>3757</v>
      </c>
      <c r="Y210">
        <v>15506321</v>
      </c>
      <c r="AA210">
        <v>9</v>
      </c>
      <c r="AB210">
        <v>42727</v>
      </c>
      <c r="AC210">
        <v>8545</v>
      </c>
      <c r="AD210">
        <v>0</v>
      </c>
      <c r="AE210">
        <v>20</v>
      </c>
      <c r="AF210">
        <v>241885</v>
      </c>
      <c r="AG210">
        <v>0</v>
      </c>
      <c r="AH210" t="s">
        <v>1213</v>
      </c>
      <c r="AI210" t="s">
        <v>10</v>
      </c>
    </row>
    <row r="211" spans="1:35" x14ac:dyDescent="0.25">
      <c r="A211">
        <v>21674</v>
      </c>
      <c r="B211" t="s">
        <v>1638</v>
      </c>
      <c r="C211" t="s">
        <v>1169</v>
      </c>
      <c r="D211">
        <v>2013</v>
      </c>
      <c r="E211" t="s">
        <v>1128</v>
      </c>
      <c r="F211" s="8">
        <v>42165</v>
      </c>
      <c r="G211" s="1">
        <v>0.375</v>
      </c>
      <c r="H211">
        <v>28567</v>
      </c>
      <c r="I211" s="8">
        <v>42165</v>
      </c>
      <c r="J211" s="1">
        <v>0.54166666666666663</v>
      </c>
      <c r="K211">
        <v>28567</v>
      </c>
      <c r="L211">
        <v>1</v>
      </c>
      <c r="M211" t="s">
        <v>48</v>
      </c>
      <c r="O211" t="s">
        <v>15</v>
      </c>
      <c r="P211" t="s">
        <v>49</v>
      </c>
      <c r="Q211">
        <v>20085454898</v>
      </c>
      <c r="R211" t="s">
        <v>50</v>
      </c>
      <c r="S211" t="s">
        <v>1639</v>
      </c>
      <c r="T211" t="s">
        <v>3571</v>
      </c>
      <c r="U211">
        <v>3364</v>
      </c>
      <c r="V211" t="s">
        <v>6</v>
      </c>
      <c r="W211" t="s">
        <v>7</v>
      </c>
      <c r="X211">
        <v>3757</v>
      </c>
      <c r="Y211">
        <v>15506321</v>
      </c>
      <c r="AA211">
        <v>9</v>
      </c>
      <c r="AB211">
        <v>48471</v>
      </c>
      <c r="AC211">
        <v>101789</v>
      </c>
      <c r="AD211">
        <v>0</v>
      </c>
      <c r="AE211">
        <v>210</v>
      </c>
      <c r="AF211">
        <v>388953</v>
      </c>
      <c r="AG211">
        <v>0</v>
      </c>
      <c r="AH211" t="s">
        <v>1213</v>
      </c>
      <c r="AI211" t="s">
        <v>10</v>
      </c>
    </row>
    <row r="212" spans="1:35" x14ac:dyDescent="0.25">
      <c r="A212">
        <v>21424</v>
      </c>
      <c r="B212" t="s">
        <v>1552</v>
      </c>
      <c r="C212" t="s">
        <v>1155</v>
      </c>
      <c r="D212">
        <v>2015</v>
      </c>
      <c r="E212" t="s">
        <v>1128</v>
      </c>
      <c r="F212" s="8">
        <v>42128</v>
      </c>
      <c r="G212" s="1">
        <v>0.33333333333333331</v>
      </c>
      <c r="H212">
        <v>19432</v>
      </c>
      <c r="I212" s="8">
        <v>42128</v>
      </c>
      <c r="J212" s="1">
        <v>0.54166666666666663</v>
      </c>
      <c r="K212">
        <v>19432</v>
      </c>
      <c r="L212">
        <v>1</v>
      </c>
      <c r="M212" t="s">
        <v>966</v>
      </c>
      <c r="O212" t="s">
        <v>2</v>
      </c>
      <c r="P212" t="s">
        <v>967</v>
      </c>
      <c r="Q212">
        <v>14207914</v>
      </c>
      <c r="R212" t="s">
        <v>1553</v>
      </c>
      <c r="S212" t="s">
        <v>1465</v>
      </c>
      <c r="T212" t="s">
        <v>3554</v>
      </c>
      <c r="U212">
        <v>3364</v>
      </c>
      <c r="V212" t="s">
        <v>6</v>
      </c>
      <c r="W212" t="s">
        <v>7</v>
      </c>
      <c r="X212">
        <v>3758</v>
      </c>
      <c r="Y212">
        <v>15521414</v>
      </c>
      <c r="AA212">
        <v>9</v>
      </c>
      <c r="AB212">
        <v>48471</v>
      </c>
      <c r="AC212">
        <v>92095</v>
      </c>
      <c r="AD212">
        <v>0</v>
      </c>
      <c r="AE212">
        <v>190</v>
      </c>
      <c r="AF212">
        <v>174583</v>
      </c>
      <c r="AG212">
        <v>0</v>
      </c>
      <c r="AH212" t="s">
        <v>1213</v>
      </c>
      <c r="AI212" t="s">
        <v>10</v>
      </c>
    </row>
    <row r="213" spans="1:35" x14ac:dyDescent="0.25">
      <c r="A213">
        <v>21286</v>
      </c>
      <c r="B213" t="s">
        <v>1502</v>
      </c>
      <c r="C213" t="s">
        <v>1147</v>
      </c>
      <c r="D213">
        <v>2012</v>
      </c>
      <c r="E213" t="s">
        <v>1128</v>
      </c>
      <c r="F213" s="8">
        <v>42107</v>
      </c>
      <c r="G213" s="1">
        <v>0.41666666666666669</v>
      </c>
      <c r="H213">
        <v>64579</v>
      </c>
      <c r="I213" s="8">
        <v>42107</v>
      </c>
      <c r="J213" s="1">
        <v>0.75</v>
      </c>
      <c r="K213">
        <v>64579</v>
      </c>
      <c r="L213">
        <v>1</v>
      </c>
      <c r="M213" t="s">
        <v>212</v>
      </c>
      <c r="O213" t="s">
        <v>15</v>
      </c>
      <c r="P213" t="s">
        <v>207</v>
      </c>
      <c r="Q213">
        <v>30709748064</v>
      </c>
      <c r="R213" t="s">
        <v>208</v>
      </c>
      <c r="S213" t="s">
        <v>1503</v>
      </c>
      <c r="T213" t="s">
        <v>3570</v>
      </c>
      <c r="U213">
        <v>3364</v>
      </c>
      <c r="V213" t="s">
        <v>6</v>
      </c>
      <c r="W213" t="s">
        <v>7</v>
      </c>
      <c r="X213">
        <v>3755</v>
      </c>
      <c r="Y213">
        <v>495031</v>
      </c>
      <c r="AA213">
        <v>9</v>
      </c>
      <c r="AB213">
        <v>42727</v>
      </c>
      <c r="AC213">
        <v>85454</v>
      </c>
      <c r="AD213">
        <v>83199</v>
      </c>
      <c r="AE213">
        <v>200</v>
      </c>
      <c r="AF213">
        <v>4148274</v>
      </c>
      <c r="AG213">
        <v>0</v>
      </c>
      <c r="AH213" t="s">
        <v>1213</v>
      </c>
      <c r="AI213" t="s">
        <v>10</v>
      </c>
    </row>
    <row r="214" spans="1:35" x14ac:dyDescent="0.25">
      <c r="A214">
        <v>21065</v>
      </c>
      <c r="B214" t="s">
        <v>1534</v>
      </c>
      <c r="C214" t="s">
        <v>1149</v>
      </c>
      <c r="D214">
        <v>2013</v>
      </c>
      <c r="E214" t="s">
        <v>1128</v>
      </c>
      <c r="F214" s="8">
        <v>42072</v>
      </c>
      <c r="G214" s="1">
        <v>0.58333333333333337</v>
      </c>
      <c r="H214">
        <v>48451</v>
      </c>
      <c r="I214" s="8">
        <v>42072</v>
      </c>
      <c r="J214" s="1">
        <v>0.72916666666666663</v>
      </c>
      <c r="K214">
        <v>48451</v>
      </c>
      <c r="L214">
        <v>1</v>
      </c>
      <c r="M214" t="s">
        <v>76</v>
      </c>
      <c r="O214" t="s">
        <v>2</v>
      </c>
      <c r="P214" t="s">
        <v>585</v>
      </c>
      <c r="Q214">
        <v>14136532</v>
      </c>
      <c r="R214" t="s">
        <v>586</v>
      </c>
      <c r="S214" t="s">
        <v>1535</v>
      </c>
      <c r="T214" t="s">
        <v>3572</v>
      </c>
      <c r="U214">
        <v>3364</v>
      </c>
      <c r="V214" t="s">
        <v>6</v>
      </c>
      <c r="W214" t="s">
        <v>7</v>
      </c>
      <c r="X214">
        <v>3755</v>
      </c>
      <c r="Y214">
        <v>15582476</v>
      </c>
      <c r="Z214" t="s">
        <v>1536</v>
      </c>
      <c r="AA214">
        <v>9</v>
      </c>
      <c r="AB214">
        <v>48471</v>
      </c>
      <c r="AC214">
        <v>58165</v>
      </c>
      <c r="AD214">
        <v>0</v>
      </c>
      <c r="AE214">
        <v>120</v>
      </c>
      <c r="AF214">
        <v>245527</v>
      </c>
      <c r="AG214">
        <v>0</v>
      </c>
      <c r="AH214" t="s">
        <v>1213</v>
      </c>
      <c r="AI214" t="s">
        <v>10</v>
      </c>
    </row>
    <row r="215" spans="1:35" x14ac:dyDescent="0.25">
      <c r="A215">
        <v>21141</v>
      </c>
      <c r="B215" t="s">
        <v>1505</v>
      </c>
      <c r="C215" t="s">
        <v>1147</v>
      </c>
      <c r="D215">
        <v>2012</v>
      </c>
      <c r="E215" t="s">
        <v>1128</v>
      </c>
      <c r="F215" s="8">
        <v>42081</v>
      </c>
      <c r="G215" s="1">
        <v>0.33333333333333331</v>
      </c>
      <c r="H215">
        <v>93897</v>
      </c>
      <c r="I215" s="8">
        <v>42081</v>
      </c>
      <c r="J215" s="1">
        <v>0.5</v>
      </c>
      <c r="K215">
        <v>93897</v>
      </c>
      <c r="L215">
        <v>1</v>
      </c>
      <c r="M215" t="s">
        <v>199</v>
      </c>
      <c r="O215" t="s">
        <v>15</v>
      </c>
      <c r="P215" t="s">
        <v>200</v>
      </c>
      <c r="Q215">
        <v>30708383712</v>
      </c>
      <c r="R215" t="s">
        <v>201</v>
      </c>
      <c r="S215" t="s">
        <v>1465</v>
      </c>
      <c r="T215" t="s">
        <v>3554</v>
      </c>
      <c r="U215">
        <v>3364</v>
      </c>
      <c r="V215" t="s">
        <v>6</v>
      </c>
      <c r="W215" t="s">
        <v>7</v>
      </c>
      <c r="X215">
        <v>3755</v>
      </c>
      <c r="Y215">
        <v>470179470</v>
      </c>
      <c r="AA215">
        <v>9</v>
      </c>
      <c r="AB215">
        <v>42727</v>
      </c>
      <c r="AC215">
        <v>64091</v>
      </c>
      <c r="AD215">
        <v>0</v>
      </c>
      <c r="AE215">
        <v>150</v>
      </c>
      <c r="AF215">
        <v>694146</v>
      </c>
      <c r="AG215">
        <v>0</v>
      </c>
      <c r="AH215" t="s">
        <v>1213</v>
      </c>
      <c r="AI215" t="s">
        <v>10</v>
      </c>
    </row>
    <row r="216" spans="1:35" x14ac:dyDescent="0.25">
      <c r="A216">
        <v>21667</v>
      </c>
      <c r="B216" t="s">
        <v>1473</v>
      </c>
      <c r="C216" t="s">
        <v>1143</v>
      </c>
      <c r="D216">
        <v>2010</v>
      </c>
      <c r="E216" t="s">
        <v>1128</v>
      </c>
      <c r="F216" s="8">
        <v>42164</v>
      </c>
      <c r="G216" s="1">
        <v>0.64374999999999993</v>
      </c>
      <c r="H216">
        <v>207196</v>
      </c>
      <c r="I216" s="8">
        <v>42166</v>
      </c>
      <c r="J216" s="1">
        <v>0.70833333333333337</v>
      </c>
      <c r="K216">
        <v>207196</v>
      </c>
      <c r="L216">
        <v>1</v>
      </c>
      <c r="M216" t="s">
        <v>376</v>
      </c>
      <c r="O216" t="s">
        <v>15</v>
      </c>
      <c r="P216" t="s">
        <v>369</v>
      </c>
      <c r="Q216">
        <v>30687917282</v>
      </c>
      <c r="R216" t="s">
        <v>370</v>
      </c>
      <c r="S216" t="s">
        <v>1474</v>
      </c>
      <c r="T216" t="s">
        <v>3552</v>
      </c>
      <c r="U216">
        <v>3364</v>
      </c>
      <c r="V216" t="s">
        <v>6</v>
      </c>
      <c r="W216" t="s">
        <v>7</v>
      </c>
      <c r="X216">
        <v>3755</v>
      </c>
      <c r="Y216">
        <v>460677</v>
      </c>
      <c r="Z216" t="s">
        <v>1475</v>
      </c>
      <c r="AA216">
        <v>9</v>
      </c>
      <c r="AB216">
        <v>48471</v>
      </c>
      <c r="AC216">
        <v>290826</v>
      </c>
      <c r="AD216">
        <v>0</v>
      </c>
      <c r="AE216">
        <v>600</v>
      </c>
      <c r="AF216">
        <v>3494144</v>
      </c>
      <c r="AG216">
        <v>0</v>
      </c>
      <c r="AH216" t="s">
        <v>1213</v>
      </c>
      <c r="AI216" t="s">
        <v>10</v>
      </c>
    </row>
    <row r="217" spans="1:35" x14ac:dyDescent="0.25">
      <c r="A217">
        <v>21375</v>
      </c>
      <c r="B217" t="s">
        <v>1537</v>
      </c>
      <c r="C217" t="s">
        <v>1150</v>
      </c>
      <c r="D217">
        <v>2013</v>
      </c>
      <c r="E217" t="s">
        <v>1128</v>
      </c>
      <c r="F217" s="8">
        <v>42121</v>
      </c>
      <c r="G217" s="1">
        <v>0.33333333333333331</v>
      </c>
      <c r="H217">
        <v>34782</v>
      </c>
      <c r="I217" s="8">
        <v>42121</v>
      </c>
      <c r="J217" s="1">
        <v>0.75</v>
      </c>
      <c r="K217">
        <v>34782</v>
      </c>
      <c r="L217">
        <v>1</v>
      </c>
      <c r="M217" t="s">
        <v>689</v>
      </c>
      <c r="O217" t="s">
        <v>15</v>
      </c>
      <c r="P217" t="s">
        <v>686</v>
      </c>
      <c r="Q217">
        <v>20107076345</v>
      </c>
      <c r="R217" t="s">
        <v>1538</v>
      </c>
      <c r="S217" t="s">
        <v>45</v>
      </c>
      <c r="U217">
        <v>3370</v>
      </c>
      <c r="V217" t="s">
        <v>6</v>
      </c>
      <c r="W217" t="s">
        <v>7</v>
      </c>
      <c r="X217">
        <v>376</v>
      </c>
      <c r="Y217">
        <v>15551003</v>
      </c>
      <c r="AA217">
        <v>9</v>
      </c>
      <c r="AB217">
        <v>42727</v>
      </c>
      <c r="AC217">
        <v>51272</v>
      </c>
      <c r="AD217">
        <v>0</v>
      </c>
      <c r="AE217">
        <v>120</v>
      </c>
      <c r="AF217">
        <v>1414505</v>
      </c>
      <c r="AG217">
        <v>0</v>
      </c>
      <c r="AH217" t="s">
        <v>1213</v>
      </c>
      <c r="AI217" t="s">
        <v>10</v>
      </c>
    </row>
    <row r="218" spans="1:35" x14ac:dyDescent="0.25">
      <c r="A218">
        <v>21646</v>
      </c>
      <c r="B218" t="s">
        <v>1619</v>
      </c>
      <c r="C218" t="s">
        <v>1167</v>
      </c>
      <c r="D218">
        <v>2014</v>
      </c>
      <c r="E218" t="s">
        <v>1128</v>
      </c>
      <c r="F218" s="8">
        <v>42160</v>
      </c>
      <c r="G218" s="1">
        <v>0.375</v>
      </c>
      <c r="H218">
        <v>76128</v>
      </c>
      <c r="I218" s="8">
        <v>42160</v>
      </c>
      <c r="J218" s="1">
        <v>0.54166666666666663</v>
      </c>
      <c r="K218">
        <v>76128</v>
      </c>
      <c r="L218">
        <v>1</v>
      </c>
      <c r="M218" t="s">
        <v>131</v>
      </c>
      <c r="O218" t="s">
        <v>2</v>
      </c>
      <c r="P218" t="s">
        <v>132</v>
      </c>
      <c r="Q218">
        <v>24663900</v>
      </c>
      <c r="R218" t="s">
        <v>1620</v>
      </c>
      <c r="S218" t="s">
        <v>45</v>
      </c>
      <c r="U218">
        <v>3370</v>
      </c>
      <c r="V218" t="s">
        <v>6</v>
      </c>
      <c r="W218" t="s">
        <v>7</v>
      </c>
      <c r="X218">
        <v>3757</v>
      </c>
      <c r="Y218">
        <v>15551073</v>
      </c>
      <c r="Z218" t="s">
        <v>1621</v>
      </c>
      <c r="AA218">
        <v>9</v>
      </c>
      <c r="AB218">
        <v>48471</v>
      </c>
      <c r="AC218">
        <v>58165</v>
      </c>
      <c r="AD218">
        <v>0</v>
      </c>
      <c r="AE218">
        <v>120</v>
      </c>
      <c r="AF218">
        <v>373182</v>
      </c>
      <c r="AG218">
        <v>0</v>
      </c>
      <c r="AH218" t="s">
        <v>1213</v>
      </c>
      <c r="AI218" t="s">
        <v>10</v>
      </c>
    </row>
    <row r="219" spans="1:35" x14ac:dyDescent="0.25">
      <c r="A219">
        <v>21633</v>
      </c>
      <c r="B219" t="s">
        <v>1492</v>
      </c>
      <c r="C219" t="s">
        <v>1146</v>
      </c>
      <c r="D219">
        <v>2013</v>
      </c>
      <c r="E219" t="s">
        <v>1128</v>
      </c>
      <c r="F219" s="8">
        <v>42159</v>
      </c>
      <c r="G219" s="1">
        <v>0.43263888888888885</v>
      </c>
      <c r="H219">
        <v>85106</v>
      </c>
      <c r="I219" s="8">
        <v>42159</v>
      </c>
      <c r="J219" s="1">
        <v>0.52083333333333337</v>
      </c>
      <c r="K219">
        <v>85106</v>
      </c>
      <c r="L219">
        <v>1</v>
      </c>
      <c r="M219" t="s">
        <v>42</v>
      </c>
      <c r="O219" t="s">
        <v>2</v>
      </c>
      <c r="P219" t="s">
        <v>43</v>
      </c>
      <c r="Q219">
        <v>94016455</v>
      </c>
      <c r="R219" t="s">
        <v>44</v>
      </c>
      <c r="S219" t="s">
        <v>45</v>
      </c>
      <c r="U219">
        <v>3370</v>
      </c>
      <c r="V219" t="s">
        <v>6</v>
      </c>
      <c r="W219" t="s">
        <v>7</v>
      </c>
      <c r="X219">
        <v>3757</v>
      </c>
      <c r="Y219">
        <v>15435510</v>
      </c>
      <c r="AA219">
        <v>9</v>
      </c>
      <c r="AB219">
        <v>48471</v>
      </c>
      <c r="AC219">
        <v>140566</v>
      </c>
      <c r="AD219">
        <v>0</v>
      </c>
      <c r="AE219">
        <v>290</v>
      </c>
      <c r="AF219">
        <v>887319</v>
      </c>
      <c r="AG219">
        <v>0</v>
      </c>
      <c r="AH219" t="s">
        <v>1213</v>
      </c>
      <c r="AI219" t="s">
        <v>10</v>
      </c>
    </row>
    <row r="220" spans="1:35" x14ac:dyDescent="0.25">
      <c r="A220">
        <v>21929</v>
      </c>
      <c r="B220" t="s">
        <v>1484</v>
      </c>
      <c r="C220" t="s">
        <v>1145</v>
      </c>
      <c r="D220">
        <v>2010</v>
      </c>
      <c r="E220" t="s">
        <v>1128</v>
      </c>
      <c r="F220" s="8">
        <v>42201</v>
      </c>
      <c r="G220" s="1">
        <v>0.38541666666666669</v>
      </c>
      <c r="H220">
        <v>43608</v>
      </c>
      <c r="I220" s="8">
        <v>42201</v>
      </c>
      <c r="J220" s="1">
        <v>0.54166666666666663</v>
      </c>
      <c r="K220">
        <v>43608</v>
      </c>
      <c r="L220">
        <v>1</v>
      </c>
      <c r="M220" t="s">
        <v>795</v>
      </c>
      <c r="O220" t="s">
        <v>15</v>
      </c>
      <c r="P220" t="s">
        <v>398</v>
      </c>
      <c r="Q220">
        <v>27187004239</v>
      </c>
      <c r="R220" t="s">
        <v>399</v>
      </c>
      <c r="S220" t="s">
        <v>45</v>
      </c>
      <c r="U220">
        <v>3370</v>
      </c>
      <c r="V220" t="s">
        <v>6</v>
      </c>
      <c r="W220" t="s">
        <v>7</v>
      </c>
      <c r="X220">
        <v>3757</v>
      </c>
      <c r="Y220">
        <v>15672283</v>
      </c>
      <c r="AA220">
        <v>9</v>
      </c>
      <c r="AB220">
        <v>48471</v>
      </c>
      <c r="AC220">
        <v>82401</v>
      </c>
      <c r="AD220">
        <v>0</v>
      </c>
      <c r="AE220">
        <v>170</v>
      </c>
      <c r="AF220">
        <v>634151</v>
      </c>
      <c r="AG220">
        <v>0</v>
      </c>
      <c r="AH220" t="s">
        <v>1213</v>
      </c>
      <c r="AI220" t="s">
        <v>10</v>
      </c>
    </row>
    <row r="221" spans="1:35" x14ac:dyDescent="0.25">
      <c r="A221">
        <v>21996</v>
      </c>
      <c r="B221" t="s">
        <v>1484</v>
      </c>
      <c r="C221" t="s">
        <v>1145</v>
      </c>
      <c r="D221">
        <v>2010</v>
      </c>
      <c r="E221" t="s">
        <v>1128</v>
      </c>
      <c r="F221" s="8">
        <v>42212</v>
      </c>
      <c r="G221" s="1">
        <v>0.38541666666666669</v>
      </c>
      <c r="H221">
        <v>43608</v>
      </c>
      <c r="I221" s="8">
        <v>42214</v>
      </c>
      <c r="J221" s="1">
        <v>0.36249999999999999</v>
      </c>
      <c r="K221">
        <v>43608</v>
      </c>
      <c r="L221">
        <v>1</v>
      </c>
      <c r="M221" t="s">
        <v>797</v>
      </c>
      <c r="O221" t="s">
        <v>15</v>
      </c>
      <c r="P221" t="s">
        <v>398</v>
      </c>
      <c r="Q221">
        <v>27187004239</v>
      </c>
      <c r="R221" t="s">
        <v>399</v>
      </c>
      <c r="S221" t="s">
        <v>45</v>
      </c>
      <c r="U221">
        <v>3370</v>
      </c>
      <c r="V221" t="s">
        <v>6</v>
      </c>
      <c r="W221" t="s">
        <v>7</v>
      </c>
      <c r="X221">
        <v>3757</v>
      </c>
      <c r="Y221">
        <v>15672283</v>
      </c>
      <c r="AA221">
        <v>9</v>
      </c>
      <c r="AB221">
        <v>48471</v>
      </c>
      <c r="AC221">
        <v>184190</v>
      </c>
      <c r="AD221">
        <v>32500</v>
      </c>
      <c r="AE221">
        <v>380</v>
      </c>
      <c r="AF221">
        <v>1752452</v>
      </c>
      <c r="AG221">
        <v>0</v>
      </c>
      <c r="AH221" t="s">
        <v>1213</v>
      </c>
      <c r="AI221" t="s">
        <v>10</v>
      </c>
    </row>
    <row r="222" spans="1:35" x14ac:dyDescent="0.25">
      <c r="A222">
        <v>21514</v>
      </c>
      <c r="B222" t="s">
        <v>1533</v>
      </c>
      <c r="C222" t="s">
        <v>1149</v>
      </c>
      <c r="D222">
        <v>2014</v>
      </c>
      <c r="E222" t="s">
        <v>1128</v>
      </c>
      <c r="F222" s="8">
        <v>42143</v>
      </c>
      <c r="G222" s="1">
        <v>0.375</v>
      </c>
      <c r="H222">
        <v>13148</v>
      </c>
      <c r="I222" s="8">
        <v>42143</v>
      </c>
      <c r="J222" s="1">
        <v>0.54166666666666663</v>
      </c>
      <c r="K222">
        <v>13148</v>
      </c>
      <c r="L222">
        <v>1</v>
      </c>
      <c r="M222" t="s">
        <v>199</v>
      </c>
      <c r="O222" t="s">
        <v>2</v>
      </c>
      <c r="P222" t="s">
        <v>604</v>
      </c>
      <c r="Q222">
        <v>27281628505</v>
      </c>
      <c r="R222" t="s">
        <v>605</v>
      </c>
      <c r="U222">
        <v>3370</v>
      </c>
      <c r="V222" t="s">
        <v>6</v>
      </c>
      <c r="W222" t="s">
        <v>7</v>
      </c>
      <c r="X222">
        <v>3764</v>
      </c>
      <c r="Y222">
        <v>270838</v>
      </c>
      <c r="AA222">
        <v>9</v>
      </c>
      <c r="AB222">
        <v>48471</v>
      </c>
      <c r="AC222">
        <v>58165</v>
      </c>
      <c r="AD222">
        <v>0</v>
      </c>
      <c r="AE222">
        <v>120</v>
      </c>
      <c r="AF222">
        <v>245527</v>
      </c>
      <c r="AG222">
        <v>0</v>
      </c>
      <c r="AH222" t="s">
        <v>1213</v>
      </c>
      <c r="AI222" t="s">
        <v>10</v>
      </c>
    </row>
    <row r="223" spans="1:35" x14ac:dyDescent="0.25">
      <c r="A223">
        <v>21103</v>
      </c>
      <c r="B223" t="s">
        <v>1537</v>
      </c>
      <c r="C223" t="s">
        <v>1150</v>
      </c>
      <c r="D223">
        <v>2013</v>
      </c>
      <c r="E223" t="s">
        <v>1128</v>
      </c>
      <c r="F223" s="8">
        <v>42076</v>
      </c>
      <c r="G223" s="1">
        <v>0.33333333333333331</v>
      </c>
      <c r="H223">
        <v>34782</v>
      </c>
      <c r="I223" s="8">
        <v>42076</v>
      </c>
      <c r="J223" s="1">
        <v>0.5</v>
      </c>
      <c r="K223">
        <v>34782</v>
      </c>
      <c r="L223">
        <v>1</v>
      </c>
      <c r="M223" t="s">
        <v>685</v>
      </c>
      <c r="O223" t="s">
        <v>15</v>
      </c>
      <c r="P223" t="s">
        <v>686</v>
      </c>
      <c r="Q223">
        <v>20107076345</v>
      </c>
      <c r="R223" t="s">
        <v>1538</v>
      </c>
      <c r="S223" t="s">
        <v>45</v>
      </c>
      <c r="U223">
        <v>3370</v>
      </c>
      <c r="V223" t="s">
        <v>6</v>
      </c>
      <c r="W223" t="s">
        <v>7</v>
      </c>
      <c r="X223">
        <v>376</v>
      </c>
      <c r="Y223">
        <v>15551003</v>
      </c>
      <c r="AA223">
        <v>9</v>
      </c>
      <c r="AB223">
        <v>42727</v>
      </c>
      <c r="AC223">
        <v>136726</v>
      </c>
      <c r="AD223">
        <v>0</v>
      </c>
      <c r="AE223">
        <v>320</v>
      </c>
      <c r="AF223">
        <v>690331</v>
      </c>
      <c r="AG223">
        <v>0</v>
      </c>
      <c r="AH223" t="s">
        <v>1213</v>
      </c>
      <c r="AI223" t="s">
        <v>10</v>
      </c>
    </row>
    <row r="224" spans="1:35" x14ac:dyDescent="0.25">
      <c r="A224">
        <v>21951</v>
      </c>
      <c r="B224" t="s">
        <v>1683</v>
      </c>
      <c r="C224" t="s">
        <v>1179</v>
      </c>
      <c r="D224">
        <v>2010</v>
      </c>
      <c r="E224" t="s">
        <v>1128</v>
      </c>
      <c r="F224" s="8">
        <v>42206</v>
      </c>
      <c r="G224" s="1">
        <v>0.625</v>
      </c>
      <c r="H224">
        <v>95710</v>
      </c>
      <c r="I224" s="8">
        <v>42207</v>
      </c>
      <c r="J224" s="1">
        <v>0.66666666666666663</v>
      </c>
      <c r="K224">
        <v>95710</v>
      </c>
      <c r="L224">
        <v>1</v>
      </c>
      <c r="M224" t="s">
        <v>403</v>
      </c>
      <c r="O224" t="s">
        <v>15</v>
      </c>
      <c r="P224" t="s">
        <v>398</v>
      </c>
      <c r="Q224">
        <v>27187004239</v>
      </c>
      <c r="R224" t="s">
        <v>399</v>
      </c>
      <c r="S224" t="s">
        <v>45</v>
      </c>
      <c r="U224">
        <v>3370</v>
      </c>
      <c r="V224" t="s">
        <v>6</v>
      </c>
      <c r="W224" t="s">
        <v>7</v>
      </c>
      <c r="X224">
        <v>3757</v>
      </c>
      <c r="Y224">
        <v>15672283</v>
      </c>
      <c r="AA224">
        <v>9</v>
      </c>
      <c r="AB224">
        <v>42727</v>
      </c>
      <c r="AC224">
        <v>0</v>
      </c>
      <c r="AD224">
        <v>349993</v>
      </c>
      <c r="AE224">
        <v>0</v>
      </c>
      <c r="AF224">
        <v>1751058</v>
      </c>
      <c r="AG224">
        <v>0</v>
      </c>
      <c r="AH224" t="s">
        <v>1213</v>
      </c>
      <c r="AI224" t="s">
        <v>10</v>
      </c>
    </row>
    <row r="225" spans="1:35" x14ac:dyDescent="0.25">
      <c r="A225">
        <v>21481</v>
      </c>
      <c r="B225" t="s">
        <v>1683</v>
      </c>
      <c r="C225" t="s">
        <v>1179</v>
      </c>
      <c r="D225">
        <v>2010</v>
      </c>
      <c r="E225" t="s">
        <v>1128</v>
      </c>
      <c r="F225" s="8">
        <v>42137</v>
      </c>
      <c r="G225" s="1">
        <v>0.33333333333333331</v>
      </c>
      <c r="H225">
        <v>95710</v>
      </c>
      <c r="I225" s="8">
        <v>42137</v>
      </c>
      <c r="J225" s="1">
        <v>0.625</v>
      </c>
      <c r="K225">
        <v>95710</v>
      </c>
      <c r="L225">
        <v>1</v>
      </c>
      <c r="M225" t="s">
        <v>21</v>
      </c>
      <c r="O225" t="s">
        <v>15</v>
      </c>
      <c r="P225" t="s">
        <v>398</v>
      </c>
      <c r="Q225">
        <v>27187004239</v>
      </c>
      <c r="R225" t="s">
        <v>399</v>
      </c>
      <c r="S225" t="s">
        <v>45</v>
      </c>
      <c r="U225">
        <v>3370</v>
      </c>
      <c r="V225" t="s">
        <v>6</v>
      </c>
      <c r="W225" t="s">
        <v>7</v>
      </c>
      <c r="X225">
        <v>3757</v>
      </c>
      <c r="Y225">
        <v>15672283</v>
      </c>
      <c r="AA225">
        <v>9</v>
      </c>
      <c r="AB225">
        <v>42727</v>
      </c>
      <c r="AC225">
        <v>89727</v>
      </c>
      <c r="AD225">
        <v>0</v>
      </c>
      <c r="AE225">
        <v>210</v>
      </c>
      <c r="AF225">
        <v>468944</v>
      </c>
      <c r="AG225">
        <v>0</v>
      </c>
      <c r="AH225" t="s">
        <v>1213</v>
      </c>
      <c r="AI225" t="s">
        <v>10</v>
      </c>
    </row>
    <row r="226" spans="1:35" x14ac:dyDescent="0.25">
      <c r="A226">
        <v>21547</v>
      </c>
      <c r="B226" t="s">
        <v>1660</v>
      </c>
      <c r="C226" t="s">
        <v>1164</v>
      </c>
      <c r="D226">
        <v>2012</v>
      </c>
      <c r="E226" t="s">
        <v>1128</v>
      </c>
      <c r="F226" s="8">
        <v>42146</v>
      </c>
      <c r="G226" s="1">
        <v>0.6479166666666667</v>
      </c>
      <c r="H226">
        <v>46444</v>
      </c>
      <c r="I226" s="8">
        <v>42146</v>
      </c>
      <c r="J226" s="1">
        <v>0.6479166666666667</v>
      </c>
      <c r="K226">
        <v>46444</v>
      </c>
      <c r="L226">
        <v>1</v>
      </c>
      <c r="M226" t="s">
        <v>337</v>
      </c>
      <c r="O226" t="s">
        <v>15</v>
      </c>
      <c r="P226" t="s">
        <v>338</v>
      </c>
      <c r="Q226">
        <v>30698151796</v>
      </c>
      <c r="R226" t="s">
        <v>339</v>
      </c>
      <c r="S226" t="s">
        <v>1661</v>
      </c>
      <c r="T226" t="s">
        <v>3605</v>
      </c>
      <c r="U226">
        <v>3376</v>
      </c>
      <c r="V226" t="s">
        <v>6</v>
      </c>
      <c r="W226" t="s">
        <v>7</v>
      </c>
      <c r="X226">
        <v>3757</v>
      </c>
      <c r="Y226">
        <v>470355</v>
      </c>
      <c r="Z226" t="s">
        <v>1662</v>
      </c>
      <c r="AA226">
        <v>9</v>
      </c>
      <c r="AB226">
        <v>42727</v>
      </c>
      <c r="AC226">
        <v>0</v>
      </c>
      <c r="AD226">
        <v>0</v>
      </c>
      <c r="AE226">
        <v>0</v>
      </c>
      <c r="AF226">
        <v>0</v>
      </c>
      <c r="AG226">
        <v>0</v>
      </c>
      <c r="AH226" t="s">
        <v>1213</v>
      </c>
      <c r="AI226" t="s">
        <v>10</v>
      </c>
    </row>
    <row r="227" spans="1:35" x14ac:dyDescent="0.25">
      <c r="A227">
        <v>21449</v>
      </c>
      <c r="B227" t="s">
        <v>1560</v>
      </c>
      <c r="C227" t="s">
        <v>1158</v>
      </c>
      <c r="D227">
        <v>2012</v>
      </c>
      <c r="E227" t="s">
        <v>1128</v>
      </c>
      <c r="F227" s="8">
        <v>42130</v>
      </c>
      <c r="G227" s="1">
        <v>0.58333333333333337</v>
      </c>
      <c r="H227">
        <v>46917</v>
      </c>
      <c r="I227" s="8">
        <v>42130</v>
      </c>
      <c r="J227" s="1">
        <v>0.66666666666666663</v>
      </c>
      <c r="K227">
        <v>46917</v>
      </c>
      <c r="L227">
        <v>1</v>
      </c>
      <c r="M227" t="s">
        <v>596</v>
      </c>
      <c r="O227" t="s">
        <v>15</v>
      </c>
      <c r="P227" t="s">
        <v>597</v>
      </c>
      <c r="Q227">
        <v>30672463668</v>
      </c>
      <c r="R227" t="s">
        <v>598</v>
      </c>
      <c r="S227" t="s">
        <v>1527</v>
      </c>
      <c r="T227" t="s">
        <v>172</v>
      </c>
      <c r="U227">
        <v>3380</v>
      </c>
      <c r="V227" t="s">
        <v>6</v>
      </c>
      <c r="W227" t="s">
        <v>7</v>
      </c>
      <c r="X227">
        <v>3751</v>
      </c>
      <c r="Y227">
        <v>429970</v>
      </c>
      <c r="AA227">
        <v>9</v>
      </c>
      <c r="AB227">
        <v>42727</v>
      </c>
      <c r="AC227">
        <v>162363</v>
      </c>
      <c r="AD227">
        <v>0</v>
      </c>
      <c r="AE227">
        <v>380</v>
      </c>
      <c r="AF227">
        <v>1796650</v>
      </c>
      <c r="AG227">
        <v>0</v>
      </c>
      <c r="AH227" t="s">
        <v>1213</v>
      </c>
      <c r="AI227" t="s">
        <v>10</v>
      </c>
    </row>
    <row r="228" spans="1:35" x14ac:dyDescent="0.25">
      <c r="A228">
        <v>21769</v>
      </c>
      <c r="B228" t="s">
        <v>1648</v>
      </c>
      <c r="C228" t="s">
        <v>1170</v>
      </c>
      <c r="D228">
        <v>2008</v>
      </c>
      <c r="E228" t="s">
        <v>1128</v>
      </c>
      <c r="F228" s="8">
        <v>42179</v>
      </c>
      <c r="G228" s="1">
        <v>0.58333333333333337</v>
      </c>
      <c r="H228">
        <v>117932</v>
      </c>
      <c r="I228" s="8">
        <v>42179</v>
      </c>
      <c r="J228" s="1">
        <v>0.66666666666666663</v>
      </c>
      <c r="K228">
        <v>117932</v>
      </c>
      <c r="L228">
        <v>1</v>
      </c>
      <c r="M228" t="s">
        <v>63</v>
      </c>
      <c r="O228" t="s">
        <v>15</v>
      </c>
      <c r="P228" t="s">
        <v>620</v>
      </c>
      <c r="Q228">
        <v>20216972725</v>
      </c>
      <c r="R228" t="s">
        <v>621</v>
      </c>
      <c r="S228" t="s">
        <v>1527</v>
      </c>
      <c r="T228" t="s">
        <v>172</v>
      </c>
      <c r="U228">
        <v>3380</v>
      </c>
      <c r="V228" t="s">
        <v>6</v>
      </c>
      <c r="W228" t="s">
        <v>7</v>
      </c>
      <c r="X228">
        <v>3751</v>
      </c>
      <c r="Y228">
        <v>15543178</v>
      </c>
      <c r="AA228">
        <v>9</v>
      </c>
      <c r="AB228">
        <v>48471</v>
      </c>
      <c r="AC228">
        <v>48471</v>
      </c>
      <c r="AD228">
        <v>0</v>
      </c>
      <c r="AE228">
        <v>100</v>
      </c>
      <c r="AF228">
        <v>0</v>
      </c>
      <c r="AG228">
        <v>0</v>
      </c>
      <c r="AH228" t="s">
        <v>1213</v>
      </c>
      <c r="AI228" t="s">
        <v>10</v>
      </c>
    </row>
    <row r="229" spans="1:35" x14ac:dyDescent="0.25">
      <c r="A229">
        <v>21304</v>
      </c>
      <c r="B229" t="s">
        <v>1648</v>
      </c>
      <c r="C229" t="s">
        <v>1170</v>
      </c>
      <c r="D229">
        <v>2008</v>
      </c>
      <c r="E229" t="s">
        <v>1128</v>
      </c>
      <c r="F229" s="8">
        <v>42109</v>
      </c>
      <c r="G229" s="1">
        <v>0.58333333333333337</v>
      </c>
      <c r="H229">
        <v>117932</v>
      </c>
      <c r="I229" s="8">
        <v>42109</v>
      </c>
      <c r="J229" s="1">
        <v>0.70833333333333337</v>
      </c>
      <c r="K229">
        <v>117932</v>
      </c>
      <c r="L229">
        <v>1</v>
      </c>
      <c r="M229" t="s">
        <v>619</v>
      </c>
      <c r="O229" t="s">
        <v>15</v>
      </c>
      <c r="P229" t="s">
        <v>620</v>
      </c>
      <c r="Q229">
        <v>20216972725</v>
      </c>
      <c r="R229" t="s">
        <v>621</v>
      </c>
      <c r="S229" t="s">
        <v>1527</v>
      </c>
      <c r="T229" t="s">
        <v>172</v>
      </c>
      <c r="U229">
        <v>3380</v>
      </c>
      <c r="V229" t="s">
        <v>6</v>
      </c>
      <c r="W229" t="s">
        <v>7</v>
      </c>
      <c r="X229">
        <v>3751</v>
      </c>
      <c r="Y229">
        <v>15543178</v>
      </c>
      <c r="AA229">
        <v>9</v>
      </c>
      <c r="AB229">
        <v>48471</v>
      </c>
      <c r="AC229">
        <v>96942</v>
      </c>
      <c r="AD229">
        <v>1914485</v>
      </c>
      <c r="AE229">
        <v>200</v>
      </c>
      <c r="AF229">
        <v>6624616</v>
      </c>
      <c r="AG229">
        <v>0</v>
      </c>
      <c r="AH229" t="s">
        <v>1213</v>
      </c>
      <c r="AI229" t="s">
        <v>10</v>
      </c>
    </row>
    <row r="230" spans="1:35" x14ac:dyDescent="0.25">
      <c r="A230">
        <v>21155</v>
      </c>
      <c r="B230" t="s">
        <v>1648</v>
      </c>
      <c r="C230" t="s">
        <v>1170</v>
      </c>
      <c r="D230">
        <v>2008</v>
      </c>
      <c r="E230" t="s">
        <v>1128</v>
      </c>
      <c r="F230" s="8">
        <v>42083</v>
      </c>
      <c r="G230" s="1">
        <v>0.52083333333333337</v>
      </c>
      <c r="H230">
        <v>117932</v>
      </c>
      <c r="I230" s="8">
        <v>42083</v>
      </c>
      <c r="J230" s="1">
        <v>0.52083333333333337</v>
      </c>
      <c r="K230">
        <v>117932</v>
      </c>
      <c r="L230">
        <v>1</v>
      </c>
      <c r="M230" t="s">
        <v>199</v>
      </c>
      <c r="O230" t="s">
        <v>15</v>
      </c>
      <c r="P230" t="s">
        <v>620</v>
      </c>
      <c r="Q230">
        <v>20216972725</v>
      </c>
      <c r="R230" t="s">
        <v>621</v>
      </c>
      <c r="S230" t="s">
        <v>1527</v>
      </c>
      <c r="T230" t="s">
        <v>172</v>
      </c>
      <c r="U230">
        <v>3380</v>
      </c>
      <c r="V230" t="s">
        <v>6</v>
      </c>
      <c r="W230" t="s">
        <v>7</v>
      </c>
      <c r="X230">
        <v>3751</v>
      </c>
      <c r="Y230">
        <v>15543178</v>
      </c>
      <c r="AA230">
        <v>9</v>
      </c>
      <c r="AB230">
        <v>48471</v>
      </c>
      <c r="AC230">
        <v>67859</v>
      </c>
      <c r="AD230">
        <v>0</v>
      </c>
      <c r="AE230">
        <v>140</v>
      </c>
      <c r="AF230">
        <v>587094</v>
      </c>
      <c r="AG230">
        <v>0</v>
      </c>
      <c r="AH230" t="s">
        <v>1213</v>
      </c>
      <c r="AI230" t="s">
        <v>10</v>
      </c>
    </row>
    <row r="231" spans="1:35" x14ac:dyDescent="0.25">
      <c r="A231">
        <v>21276</v>
      </c>
      <c r="B231" t="s">
        <v>1629</v>
      </c>
      <c r="C231" t="s">
        <v>1159</v>
      </c>
      <c r="D231">
        <v>2015</v>
      </c>
      <c r="E231" t="s">
        <v>1128</v>
      </c>
      <c r="F231" s="8">
        <v>42104</v>
      </c>
      <c r="G231" s="1">
        <v>0.33333333333333331</v>
      </c>
      <c r="H231">
        <v>22655</v>
      </c>
      <c r="I231" s="8">
        <v>42104</v>
      </c>
      <c r="J231" s="1">
        <v>0.54166666666666663</v>
      </c>
      <c r="K231">
        <v>22655</v>
      </c>
      <c r="L231">
        <v>1</v>
      </c>
      <c r="M231" t="s">
        <v>76</v>
      </c>
      <c r="O231" t="s">
        <v>2</v>
      </c>
      <c r="P231" t="s">
        <v>882</v>
      </c>
      <c r="Q231">
        <v>17170869</v>
      </c>
      <c r="R231" t="s">
        <v>1630</v>
      </c>
      <c r="S231" t="s">
        <v>1527</v>
      </c>
      <c r="T231" t="s">
        <v>172</v>
      </c>
      <c r="U231">
        <v>3380</v>
      </c>
      <c r="V231" t="s">
        <v>6</v>
      </c>
      <c r="W231" t="s">
        <v>7</v>
      </c>
      <c r="X231">
        <v>35115</v>
      </c>
      <c r="Y231">
        <v>500151</v>
      </c>
      <c r="AA231">
        <v>9</v>
      </c>
      <c r="AB231">
        <v>42727</v>
      </c>
      <c r="AC231">
        <v>76909</v>
      </c>
      <c r="AD231">
        <v>0</v>
      </c>
      <c r="AE231">
        <v>180</v>
      </c>
      <c r="AF231">
        <v>348953</v>
      </c>
      <c r="AG231">
        <v>0</v>
      </c>
      <c r="AH231" t="s">
        <v>1213</v>
      </c>
      <c r="AI231" t="s">
        <v>10</v>
      </c>
    </row>
    <row r="232" spans="1:35" x14ac:dyDescent="0.25">
      <c r="A232">
        <v>21680</v>
      </c>
      <c r="B232" t="s">
        <v>1525</v>
      </c>
      <c r="C232" t="s">
        <v>1147</v>
      </c>
      <c r="D232">
        <v>2014</v>
      </c>
      <c r="E232" t="s">
        <v>1128</v>
      </c>
      <c r="F232" s="8">
        <v>42166</v>
      </c>
      <c r="G232" s="1">
        <v>0.33333333333333331</v>
      </c>
      <c r="H232">
        <v>9111</v>
      </c>
      <c r="I232" s="8">
        <v>42166</v>
      </c>
      <c r="J232" s="1">
        <v>0.54166666666666663</v>
      </c>
      <c r="K232">
        <v>9111</v>
      </c>
      <c r="L232">
        <v>1</v>
      </c>
      <c r="M232" t="s">
        <v>96</v>
      </c>
      <c r="O232" t="s">
        <v>2</v>
      </c>
      <c r="P232" t="s">
        <v>97</v>
      </c>
      <c r="Q232">
        <v>10434700</v>
      </c>
      <c r="R232" t="s">
        <v>1526</v>
      </c>
      <c r="S232" t="s">
        <v>1527</v>
      </c>
      <c r="T232" t="s">
        <v>172</v>
      </c>
      <c r="U232">
        <v>3380</v>
      </c>
      <c r="V232" t="s">
        <v>6</v>
      </c>
      <c r="W232" t="s">
        <v>7</v>
      </c>
      <c r="X232">
        <v>376</v>
      </c>
      <c r="Y232">
        <v>154295129</v>
      </c>
      <c r="Z232" t="s">
        <v>100</v>
      </c>
      <c r="AA232">
        <v>9</v>
      </c>
      <c r="AB232">
        <v>48471</v>
      </c>
      <c r="AC232">
        <v>77554</v>
      </c>
      <c r="AD232">
        <v>0</v>
      </c>
      <c r="AE232">
        <v>160</v>
      </c>
      <c r="AF232">
        <v>271357</v>
      </c>
      <c r="AG232">
        <v>0</v>
      </c>
      <c r="AH232" t="s">
        <v>1213</v>
      </c>
      <c r="AI232" t="s">
        <v>101</v>
      </c>
    </row>
    <row r="233" spans="1:35" x14ac:dyDescent="0.25">
      <c r="A233">
        <v>21971</v>
      </c>
      <c r="B233" t="s">
        <v>1560</v>
      </c>
      <c r="C233" t="s">
        <v>1158</v>
      </c>
      <c r="D233">
        <v>2012</v>
      </c>
      <c r="E233" t="s">
        <v>1128</v>
      </c>
      <c r="F233" s="8">
        <v>42209</v>
      </c>
      <c r="G233" s="1">
        <v>0.45833333333333331</v>
      </c>
      <c r="H233">
        <v>46917</v>
      </c>
      <c r="I233" s="8">
        <v>42209</v>
      </c>
      <c r="J233" s="1">
        <v>0.72916666666666663</v>
      </c>
      <c r="K233">
        <v>46917</v>
      </c>
      <c r="L233">
        <v>1</v>
      </c>
      <c r="M233" t="s">
        <v>3656</v>
      </c>
      <c r="N233" t="s">
        <v>3657</v>
      </c>
      <c r="O233" t="s">
        <v>15</v>
      </c>
      <c r="P233" t="s">
        <v>597</v>
      </c>
      <c r="Q233">
        <v>30672463668</v>
      </c>
      <c r="R233" t="s">
        <v>598</v>
      </c>
      <c r="S233" t="s">
        <v>1527</v>
      </c>
      <c r="T233" t="s">
        <v>172</v>
      </c>
      <c r="U233">
        <v>3380</v>
      </c>
      <c r="V233" t="s">
        <v>6</v>
      </c>
      <c r="W233" t="s">
        <v>7</v>
      </c>
      <c r="X233">
        <v>3751</v>
      </c>
      <c r="Y233">
        <v>429970</v>
      </c>
      <c r="AA233">
        <v>9</v>
      </c>
      <c r="AB233">
        <v>42727</v>
      </c>
      <c r="AC233">
        <v>128181</v>
      </c>
      <c r="AD233">
        <v>0</v>
      </c>
      <c r="AE233">
        <v>300</v>
      </c>
      <c r="AF233">
        <v>241885</v>
      </c>
      <c r="AG233">
        <v>0</v>
      </c>
      <c r="AH233" t="s">
        <v>1213</v>
      </c>
      <c r="AI233" t="s">
        <v>10</v>
      </c>
    </row>
    <row r="234" spans="1:35" x14ac:dyDescent="0.25">
      <c r="A234">
        <v>21444</v>
      </c>
      <c r="B234" t="s">
        <v>1675</v>
      </c>
      <c r="C234" t="s">
        <v>1176</v>
      </c>
      <c r="D234">
        <v>2012</v>
      </c>
      <c r="E234" t="s">
        <v>1128</v>
      </c>
      <c r="F234" s="8">
        <v>42130</v>
      </c>
      <c r="G234" s="1">
        <v>0.41666666666666669</v>
      </c>
      <c r="H234">
        <v>102664</v>
      </c>
      <c r="I234" s="8">
        <v>42130</v>
      </c>
      <c r="J234" s="1">
        <v>0.54166666666666663</v>
      </c>
      <c r="K234">
        <v>102664</v>
      </c>
      <c r="L234">
        <v>1</v>
      </c>
      <c r="M234" t="s">
        <v>710</v>
      </c>
      <c r="O234" t="s">
        <v>15</v>
      </c>
      <c r="P234" t="s">
        <v>706</v>
      </c>
      <c r="Q234">
        <v>30672491505</v>
      </c>
      <c r="R234" t="s">
        <v>707</v>
      </c>
      <c r="S234" t="s">
        <v>1676</v>
      </c>
      <c r="T234" t="s">
        <v>3670</v>
      </c>
      <c r="U234">
        <v>3384</v>
      </c>
      <c r="V234" t="s">
        <v>6</v>
      </c>
      <c r="W234" t="s">
        <v>7</v>
      </c>
      <c r="X234">
        <v>3751</v>
      </c>
      <c r="Y234">
        <v>15663647</v>
      </c>
      <c r="AA234">
        <v>9</v>
      </c>
      <c r="AB234">
        <v>48471</v>
      </c>
      <c r="AC234">
        <v>87248</v>
      </c>
      <c r="AD234">
        <v>0</v>
      </c>
      <c r="AE234">
        <v>180</v>
      </c>
      <c r="AF234">
        <v>239316</v>
      </c>
      <c r="AG234">
        <v>0</v>
      </c>
      <c r="AH234" t="s">
        <v>1213</v>
      </c>
      <c r="AI234" t="s">
        <v>10</v>
      </c>
    </row>
    <row r="235" spans="1:35" x14ac:dyDescent="0.25">
      <c r="A235">
        <v>21513</v>
      </c>
      <c r="B235" t="s">
        <v>1675</v>
      </c>
      <c r="C235" t="s">
        <v>1176</v>
      </c>
      <c r="D235">
        <v>2012</v>
      </c>
      <c r="E235" t="s">
        <v>1128</v>
      </c>
      <c r="F235" s="8">
        <v>42143</v>
      </c>
      <c r="G235" s="1">
        <v>0.33333333333333331</v>
      </c>
      <c r="H235">
        <v>102664</v>
      </c>
      <c r="I235" s="8">
        <v>42143</v>
      </c>
      <c r="J235" s="1">
        <v>0.54166666666666663</v>
      </c>
      <c r="K235">
        <v>102664</v>
      </c>
      <c r="L235">
        <v>1</v>
      </c>
      <c r="M235" t="s">
        <v>705</v>
      </c>
      <c r="O235" t="s">
        <v>15</v>
      </c>
      <c r="P235" t="s">
        <v>706</v>
      </c>
      <c r="Q235">
        <v>30672491505</v>
      </c>
      <c r="R235" t="s">
        <v>707</v>
      </c>
      <c r="S235" t="s">
        <v>1676</v>
      </c>
      <c r="T235" t="s">
        <v>3670</v>
      </c>
      <c r="U235">
        <v>3384</v>
      </c>
      <c r="V235" t="s">
        <v>6</v>
      </c>
      <c r="W235" t="s">
        <v>7</v>
      </c>
      <c r="X235">
        <v>3751</v>
      </c>
      <c r="Y235">
        <v>15663647</v>
      </c>
      <c r="AA235">
        <v>9</v>
      </c>
      <c r="AB235">
        <v>48471</v>
      </c>
      <c r="AC235">
        <v>193884</v>
      </c>
      <c r="AD235">
        <v>0</v>
      </c>
      <c r="AE235">
        <v>400</v>
      </c>
      <c r="AF235">
        <v>1945194</v>
      </c>
      <c r="AG235">
        <v>0</v>
      </c>
      <c r="AH235" t="s">
        <v>1213</v>
      </c>
      <c r="AI235" t="s">
        <v>10</v>
      </c>
    </row>
    <row r="236" spans="1:35" x14ac:dyDescent="0.25">
      <c r="A236">
        <v>21297</v>
      </c>
      <c r="B236" t="s">
        <v>1547</v>
      </c>
      <c r="C236" t="s">
        <v>1153</v>
      </c>
      <c r="D236">
        <v>2013</v>
      </c>
      <c r="E236" t="s">
        <v>1128</v>
      </c>
      <c r="F236" s="8">
        <v>42108</v>
      </c>
      <c r="G236" s="1">
        <v>0.62847222222222221</v>
      </c>
      <c r="H236">
        <v>16608</v>
      </c>
      <c r="I236" s="8">
        <v>42108</v>
      </c>
      <c r="J236" s="1">
        <v>0.62847222222222221</v>
      </c>
      <c r="K236">
        <v>16608</v>
      </c>
      <c r="L236">
        <v>1</v>
      </c>
      <c r="M236" t="s">
        <v>21</v>
      </c>
      <c r="O236" t="s">
        <v>2</v>
      </c>
      <c r="P236" t="s">
        <v>329</v>
      </c>
      <c r="Q236">
        <v>35491990</v>
      </c>
      <c r="R236" t="s">
        <v>330</v>
      </c>
      <c r="S236" t="s">
        <v>1548</v>
      </c>
      <c r="T236" t="s">
        <v>3681</v>
      </c>
      <c r="U236">
        <v>3400</v>
      </c>
      <c r="V236" t="s">
        <v>88</v>
      </c>
      <c r="W236" t="s">
        <v>7</v>
      </c>
      <c r="X236">
        <v>379</v>
      </c>
      <c r="Y236">
        <v>154614304</v>
      </c>
      <c r="Z236" t="s">
        <v>332</v>
      </c>
      <c r="AA236">
        <v>9</v>
      </c>
      <c r="AB236">
        <v>48471</v>
      </c>
      <c r="AC236">
        <v>87248</v>
      </c>
      <c r="AD236">
        <v>0</v>
      </c>
      <c r="AE236">
        <v>180</v>
      </c>
      <c r="AF236">
        <v>245527</v>
      </c>
      <c r="AG236">
        <v>0</v>
      </c>
      <c r="AH236" t="s">
        <v>1213</v>
      </c>
      <c r="AI236" t="s">
        <v>10</v>
      </c>
    </row>
    <row r="237" spans="1:35" x14ac:dyDescent="0.25">
      <c r="A237">
        <v>21075</v>
      </c>
      <c r="B237" t="s">
        <v>1547</v>
      </c>
      <c r="C237" t="s">
        <v>1153</v>
      </c>
      <c r="D237">
        <v>2013</v>
      </c>
      <c r="E237" t="s">
        <v>1128</v>
      </c>
      <c r="F237" s="8">
        <v>42073</v>
      </c>
      <c r="G237" s="1">
        <v>0.45833333333333331</v>
      </c>
      <c r="H237">
        <v>16608</v>
      </c>
      <c r="I237" s="8">
        <v>42073</v>
      </c>
      <c r="J237" s="1">
        <v>0.54166666666666663</v>
      </c>
      <c r="K237">
        <v>16608</v>
      </c>
      <c r="L237">
        <v>1</v>
      </c>
      <c r="M237" t="s">
        <v>328</v>
      </c>
      <c r="O237" t="s">
        <v>2</v>
      </c>
      <c r="P237" t="s">
        <v>329</v>
      </c>
      <c r="Q237">
        <v>35491990</v>
      </c>
      <c r="R237" t="s">
        <v>330</v>
      </c>
      <c r="S237" t="s">
        <v>1548</v>
      </c>
      <c r="T237" t="s">
        <v>3681</v>
      </c>
      <c r="U237">
        <v>3400</v>
      </c>
      <c r="V237" t="s">
        <v>88</v>
      </c>
      <c r="W237" t="s">
        <v>7</v>
      </c>
      <c r="X237">
        <v>379</v>
      </c>
      <c r="Y237">
        <v>154614304</v>
      </c>
      <c r="Z237" t="s">
        <v>332</v>
      </c>
      <c r="AA237">
        <v>9</v>
      </c>
      <c r="AB237">
        <v>42727</v>
      </c>
      <c r="AC237">
        <v>8545</v>
      </c>
      <c r="AD237">
        <v>0</v>
      </c>
      <c r="AE237">
        <v>20</v>
      </c>
      <c r="AF237">
        <v>0</v>
      </c>
      <c r="AG237">
        <v>0</v>
      </c>
      <c r="AH237" t="s">
        <v>1213</v>
      </c>
      <c r="AI237" t="s">
        <v>10</v>
      </c>
    </row>
    <row r="238" spans="1:35" x14ac:dyDescent="0.25">
      <c r="A238">
        <v>21984</v>
      </c>
      <c r="B238" t="s">
        <v>1614</v>
      </c>
      <c r="C238" t="s">
        <v>1159</v>
      </c>
      <c r="D238">
        <v>2011</v>
      </c>
      <c r="E238" t="s">
        <v>1128</v>
      </c>
      <c r="F238" s="8">
        <v>42213</v>
      </c>
      <c r="G238" s="1">
        <v>0.33333333333333331</v>
      </c>
      <c r="H238">
        <v>64695</v>
      </c>
      <c r="I238" s="8">
        <v>42213</v>
      </c>
      <c r="J238" s="1">
        <v>0.54166666666666663</v>
      </c>
      <c r="K238">
        <v>64695</v>
      </c>
      <c r="L238">
        <v>1</v>
      </c>
      <c r="M238" t="s">
        <v>391</v>
      </c>
      <c r="O238" t="s">
        <v>15</v>
      </c>
      <c r="P238" t="s">
        <v>392</v>
      </c>
      <c r="Q238">
        <v>30687935957</v>
      </c>
      <c r="R238" t="s">
        <v>393</v>
      </c>
      <c r="S238" t="s">
        <v>1548</v>
      </c>
      <c r="T238" t="s">
        <v>3681</v>
      </c>
      <c r="U238">
        <v>3400</v>
      </c>
      <c r="V238" t="s">
        <v>394</v>
      </c>
      <c r="W238" t="s">
        <v>7</v>
      </c>
      <c r="X238">
        <v>3974</v>
      </c>
      <c r="Y238">
        <v>638529</v>
      </c>
      <c r="Z238" t="s">
        <v>1455</v>
      </c>
      <c r="AA238">
        <v>9</v>
      </c>
      <c r="AB238">
        <v>48471</v>
      </c>
      <c r="AC238">
        <v>24236</v>
      </c>
      <c r="AD238">
        <v>0</v>
      </c>
      <c r="AE238">
        <v>50</v>
      </c>
      <c r="AF238">
        <v>349459</v>
      </c>
      <c r="AG238">
        <v>0</v>
      </c>
      <c r="AH238" t="s">
        <v>1213</v>
      </c>
      <c r="AI238" t="s">
        <v>10</v>
      </c>
    </row>
    <row r="239" spans="1:35" x14ac:dyDescent="0.25">
      <c r="A239">
        <v>21271</v>
      </c>
      <c r="B239" t="s">
        <v>1499</v>
      </c>
      <c r="C239" t="s">
        <v>1147</v>
      </c>
      <c r="D239">
        <v>2014</v>
      </c>
      <c r="E239" t="s">
        <v>1128</v>
      </c>
      <c r="F239" s="8">
        <v>42103</v>
      </c>
      <c r="G239" s="1">
        <v>0.45833333333333331</v>
      </c>
      <c r="H239">
        <v>67281</v>
      </c>
      <c r="I239" s="8">
        <v>42103</v>
      </c>
      <c r="J239" s="1">
        <v>0.70833333333333337</v>
      </c>
      <c r="K239">
        <v>67281</v>
      </c>
      <c r="L239">
        <v>1</v>
      </c>
      <c r="M239" t="s">
        <v>665</v>
      </c>
      <c r="O239" t="s">
        <v>2</v>
      </c>
      <c r="P239" t="s">
        <v>666</v>
      </c>
      <c r="Q239">
        <v>14013309</v>
      </c>
      <c r="R239" t="s">
        <v>667</v>
      </c>
      <c r="S239" t="s">
        <v>1500</v>
      </c>
      <c r="T239" t="s">
        <v>172</v>
      </c>
      <c r="U239">
        <v>3401</v>
      </c>
      <c r="V239" t="s">
        <v>88</v>
      </c>
      <c r="W239" t="s">
        <v>7</v>
      </c>
      <c r="X239">
        <v>3758</v>
      </c>
      <c r="Y239">
        <v>15453372</v>
      </c>
      <c r="Z239" t="s">
        <v>669</v>
      </c>
      <c r="AA239">
        <v>9</v>
      </c>
      <c r="AB239">
        <v>42727</v>
      </c>
      <c r="AC239">
        <v>93999</v>
      </c>
      <c r="AD239">
        <v>0</v>
      </c>
      <c r="AE239">
        <v>220</v>
      </c>
      <c r="AF239">
        <v>519982</v>
      </c>
      <c r="AG239">
        <v>0</v>
      </c>
      <c r="AH239" t="s">
        <v>1213</v>
      </c>
      <c r="AI239" t="s">
        <v>10</v>
      </c>
    </row>
    <row r="240" spans="1:35" x14ac:dyDescent="0.25">
      <c r="A240">
        <v>21026</v>
      </c>
      <c r="B240" t="s">
        <v>1453</v>
      </c>
      <c r="C240" t="s">
        <v>1133</v>
      </c>
      <c r="D240">
        <v>2000</v>
      </c>
      <c r="E240" t="s">
        <v>1128</v>
      </c>
      <c r="F240" s="8">
        <v>42067</v>
      </c>
      <c r="G240" s="1">
        <v>0.33333333333333331</v>
      </c>
      <c r="H240">
        <v>234906</v>
      </c>
      <c r="I240" s="8">
        <v>42067</v>
      </c>
      <c r="J240" s="1">
        <v>0.75</v>
      </c>
      <c r="K240">
        <v>234906</v>
      </c>
      <c r="L240">
        <v>1</v>
      </c>
      <c r="O240" t="s">
        <v>15</v>
      </c>
      <c r="P240" t="s">
        <v>770</v>
      </c>
      <c r="Q240">
        <v>20078527987</v>
      </c>
      <c r="R240" t="s">
        <v>771</v>
      </c>
      <c r="S240" t="s">
        <v>1454</v>
      </c>
      <c r="T240" t="s">
        <v>3691</v>
      </c>
      <c r="U240">
        <v>3500</v>
      </c>
      <c r="V240" t="s">
        <v>773</v>
      </c>
      <c r="W240" t="s">
        <v>7</v>
      </c>
      <c r="X240">
        <v>3624</v>
      </c>
      <c r="Y240">
        <v>15656000</v>
      </c>
      <c r="Z240" t="s">
        <v>1455</v>
      </c>
      <c r="AA240">
        <v>9</v>
      </c>
      <c r="AB240">
        <v>48471</v>
      </c>
      <c r="AC240">
        <v>63012</v>
      </c>
      <c r="AD240">
        <v>68099</v>
      </c>
      <c r="AE240">
        <v>130</v>
      </c>
      <c r="AF240">
        <v>1332422</v>
      </c>
      <c r="AG240">
        <v>0</v>
      </c>
      <c r="AH240" t="s">
        <v>1213</v>
      </c>
      <c r="AI240" t="s">
        <v>10</v>
      </c>
    </row>
    <row r="241" spans="1:35" x14ac:dyDescent="0.25">
      <c r="A241">
        <v>21740</v>
      </c>
      <c r="B241" t="s">
        <v>1482</v>
      </c>
      <c r="C241" t="s">
        <v>1142</v>
      </c>
      <c r="D241">
        <v>2011</v>
      </c>
      <c r="E241" t="s">
        <v>1128</v>
      </c>
      <c r="F241" s="8">
        <v>42174</v>
      </c>
      <c r="G241" s="1">
        <v>0.33333333333333331</v>
      </c>
      <c r="H241">
        <v>153882</v>
      </c>
      <c r="I241" s="8">
        <v>42174</v>
      </c>
      <c r="J241" s="1">
        <v>0.52083333333333337</v>
      </c>
      <c r="K241">
        <v>153882</v>
      </c>
      <c r="L241">
        <v>1</v>
      </c>
      <c r="M241" t="s">
        <v>76</v>
      </c>
      <c r="O241" t="s">
        <v>15</v>
      </c>
      <c r="P241" t="s">
        <v>263</v>
      </c>
      <c r="Q241">
        <v>27200880485</v>
      </c>
      <c r="R241" t="s">
        <v>264</v>
      </c>
      <c r="S241" t="s">
        <v>1483</v>
      </c>
      <c r="T241" t="s">
        <v>3698</v>
      </c>
      <c r="U241">
        <v>3580</v>
      </c>
      <c r="V241" t="s">
        <v>266</v>
      </c>
      <c r="W241" t="s">
        <v>7</v>
      </c>
      <c r="X241">
        <v>376</v>
      </c>
      <c r="Y241">
        <v>154843854</v>
      </c>
      <c r="Z241" t="s">
        <v>267</v>
      </c>
      <c r="AA241">
        <v>9</v>
      </c>
      <c r="AB241">
        <v>48471</v>
      </c>
      <c r="AC241">
        <v>82401</v>
      </c>
      <c r="AD241">
        <v>0</v>
      </c>
      <c r="AE241">
        <v>170</v>
      </c>
      <c r="AF241">
        <v>867664</v>
      </c>
      <c r="AG241">
        <v>0</v>
      </c>
      <c r="AH241" t="s">
        <v>1213</v>
      </c>
      <c r="AI241" t="s">
        <v>10</v>
      </c>
    </row>
    <row r="242" spans="1:35" x14ac:dyDescent="0.25">
      <c r="A242">
        <v>21198</v>
      </c>
      <c r="B242" t="s">
        <v>1482</v>
      </c>
      <c r="C242" t="s">
        <v>1142</v>
      </c>
      <c r="D242">
        <v>2011</v>
      </c>
      <c r="E242" t="s">
        <v>1128</v>
      </c>
      <c r="F242" s="8">
        <v>42093</v>
      </c>
      <c r="G242" s="1">
        <v>0.33333333333333331</v>
      </c>
      <c r="H242">
        <v>153882</v>
      </c>
      <c r="I242" s="8">
        <v>42093</v>
      </c>
      <c r="J242" s="1">
        <v>0.47222222222222227</v>
      </c>
      <c r="K242">
        <v>153882</v>
      </c>
      <c r="L242">
        <v>1</v>
      </c>
      <c r="M242" t="s">
        <v>21</v>
      </c>
      <c r="O242" t="s">
        <v>15</v>
      </c>
      <c r="P242" t="s">
        <v>263</v>
      </c>
      <c r="Q242">
        <v>27200880485</v>
      </c>
      <c r="R242" t="s">
        <v>264</v>
      </c>
      <c r="S242" t="s">
        <v>1483</v>
      </c>
      <c r="T242" t="s">
        <v>3698</v>
      </c>
      <c r="U242">
        <v>3580</v>
      </c>
      <c r="V242" t="s">
        <v>266</v>
      </c>
      <c r="W242" t="s">
        <v>7</v>
      </c>
      <c r="X242">
        <v>376</v>
      </c>
      <c r="Y242">
        <v>154843854</v>
      </c>
      <c r="Z242" t="s">
        <v>267</v>
      </c>
      <c r="AA242">
        <v>9</v>
      </c>
      <c r="AB242">
        <v>48471</v>
      </c>
      <c r="AC242">
        <v>111483</v>
      </c>
      <c r="AD242">
        <v>0</v>
      </c>
      <c r="AE242">
        <v>230</v>
      </c>
      <c r="AF242">
        <v>502576</v>
      </c>
      <c r="AG242">
        <v>0</v>
      </c>
      <c r="AH242" t="s">
        <v>1213</v>
      </c>
      <c r="AI242" t="s">
        <v>10</v>
      </c>
    </row>
    <row r="243" spans="1:35" x14ac:dyDescent="0.25">
      <c r="A243">
        <v>21439</v>
      </c>
      <c r="B243" t="s">
        <v>1482</v>
      </c>
      <c r="C243" t="s">
        <v>1142</v>
      </c>
      <c r="D243">
        <v>2011</v>
      </c>
      <c r="E243" t="s">
        <v>1128</v>
      </c>
      <c r="F243" s="8">
        <v>42129</v>
      </c>
      <c r="G243" s="1">
        <v>0.625</v>
      </c>
      <c r="H243">
        <v>153882</v>
      </c>
      <c r="I243" s="8">
        <v>42129</v>
      </c>
      <c r="J243" s="1">
        <v>0.75</v>
      </c>
      <c r="K243">
        <v>153882</v>
      </c>
      <c r="L243">
        <v>1</v>
      </c>
      <c r="M243" t="s">
        <v>262</v>
      </c>
      <c r="O243" t="s">
        <v>15</v>
      </c>
      <c r="P243" t="s">
        <v>263</v>
      </c>
      <c r="Q243">
        <v>27200880485</v>
      </c>
      <c r="R243" t="s">
        <v>264</v>
      </c>
      <c r="S243" t="s">
        <v>1483</v>
      </c>
      <c r="T243" t="s">
        <v>3698</v>
      </c>
      <c r="U243">
        <v>3580</v>
      </c>
      <c r="V243" t="s">
        <v>266</v>
      </c>
      <c r="W243" t="s">
        <v>7</v>
      </c>
      <c r="X243">
        <v>376</v>
      </c>
      <c r="Y243">
        <v>154843854</v>
      </c>
      <c r="Z243" t="s">
        <v>267</v>
      </c>
      <c r="AA243">
        <v>9</v>
      </c>
      <c r="AB243">
        <v>48471</v>
      </c>
      <c r="AC243">
        <v>203578</v>
      </c>
      <c r="AD243">
        <v>0</v>
      </c>
      <c r="AE243">
        <v>420</v>
      </c>
      <c r="AF243">
        <v>1172459</v>
      </c>
      <c r="AG243">
        <v>0</v>
      </c>
      <c r="AH243" t="s">
        <v>1213</v>
      </c>
      <c r="AI243" t="s">
        <v>10</v>
      </c>
    </row>
    <row r="244" spans="1:35" x14ac:dyDescent="0.25">
      <c r="A244">
        <v>21836</v>
      </c>
      <c r="B244" t="s">
        <v>1564</v>
      </c>
      <c r="C244" t="s">
        <v>1157</v>
      </c>
      <c r="D244">
        <v>2014</v>
      </c>
      <c r="E244" t="s">
        <v>1128</v>
      </c>
      <c r="F244" s="8">
        <v>42187</v>
      </c>
      <c r="G244" s="1">
        <v>0.58333333333333337</v>
      </c>
      <c r="H244">
        <v>99471</v>
      </c>
      <c r="I244" s="8">
        <v>42187</v>
      </c>
      <c r="J244" s="1">
        <v>0.73958333333333337</v>
      </c>
      <c r="K244">
        <v>99471</v>
      </c>
      <c r="L244">
        <v>1</v>
      </c>
      <c r="M244" t="s">
        <v>1033</v>
      </c>
      <c r="O244" t="s">
        <v>15</v>
      </c>
      <c r="P244" t="s">
        <v>1026</v>
      </c>
      <c r="Q244">
        <v>23148989729</v>
      </c>
      <c r="R244" t="s">
        <v>1027</v>
      </c>
      <c r="S244" t="s">
        <v>1565</v>
      </c>
      <c r="T244" t="s">
        <v>3707</v>
      </c>
      <c r="U244">
        <v>5730</v>
      </c>
      <c r="V244" t="s">
        <v>1029</v>
      </c>
      <c r="W244" t="s">
        <v>7</v>
      </c>
      <c r="X244">
        <v>2657</v>
      </c>
      <c r="Y244">
        <v>15400643</v>
      </c>
      <c r="Z244" t="s">
        <v>1566</v>
      </c>
      <c r="AA244">
        <v>9</v>
      </c>
      <c r="AB244">
        <v>48471</v>
      </c>
      <c r="AC244">
        <v>203578</v>
      </c>
      <c r="AD244">
        <v>0</v>
      </c>
      <c r="AE244">
        <v>420</v>
      </c>
      <c r="AF244">
        <v>79967</v>
      </c>
      <c r="AG244">
        <v>0</v>
      </c>
      <c r="AH244" t="s">
        <v>1213</v>
      </c>
      <c r="AI244" t="s">
        <v>10</v>
      </c>
    </row>
    <row r="245" spans="1:35" x14ac:dyDescent="0.25">
      <c r="A245">
        <v>21801</v>
      </c>
      <c r="B245" t="s">
        <v>1564</v>
      </c>
      <c r="C245" t="s">
        <v>1157</v>
      </c>
      <c r="D245">
        <v>2014</v>
      </c>
      <c r="E245" t="s">
        <v>1128</v>
      </c>
      <c r="F245" s="8">
        <v>42184</v>
      </c>
      <c r="G245" s="1">
        <v>0.33333333333333331</v>
      </c>
      <c r="H245">
        <v>99471</v>
      </c>
      <c r="I245" s="8">
        <v>42185</v>
      </c>
      <c r="J245" s="1">
        <v>0.75</v>
      </c>
      <c r="K245">
        <v>99471</v>
      </c>
      <c r="L245">
        <v>1</v>
      </c>
      <c r="M245" t="s">
        <v>1025</v>
      </c>
      <c r="O245" t="s">
        <v>15</v>
      </c>
      <c r="P245" t="s">
        <v>1026</v>
      </c>
      <c r="Q245">
        <v>23148989729</v>
      </c>
      <c r="R245" t="s">
        <v>1027</v>
      </c>
      <c r="S245" t="s">
        <v>1565</v>
      </c>
      <c r="T245" t="s">
        <v>3707</v>
      </c>
      <c r="U245">
        <v>5730</v>
      </c>
      <c r="V245" t="s">
        <v>1029</v>
      </c>
      <c r="W245" t="s">
        <v>7</v>
      </c>
      <c r="X245">
        <v>2657</v>
      </c>
      <c r="Y245">
        <v>15400643</v>
      </c>
      <c r="Z245" t="s">
        <v>1566</v>
      </c>
      <c r="AA245">
        <v>9</v>
      </c>
      <c r="AB245">
        <v>42727</v>
      </c>
      <c r="AC245">
        <v>286271</v>
      </c>
      <c r="AD245">
        <v>0</v>
      </c>
      <c r="AE245">
        <v>670</v>
      </c>
      <c r="AF245">
        <v>220536</v>
      </c>
      <c r="AG245">
        <v>0</v>
      </c>
      <c r="AH245" t="s">
        <v>1213</v>
      </c>
      <c r="AI245" t="s">
        <v>10</v>
      </c>
    </row>
    <row r="246" spans="1:35" x14ac:dyDescent="0.25">
      <c r="A246">
        <v>21757</v>
      </c>
      <c r="B246" t="s">
        <v>1506</v>
      </c>
      <c r="C246" t="s">
        <v>1147</v>
      </c>
      <c r="D246">
        <v>2013</v>
      </c>
      <c r="E246" t="s">
        <v>1128</v>
      </c>
      <c r="F246" s="8">
        <v>42178</v>
      </c>
      <c r="G246" s="1">
        <v>0.375</v>
      </c>
      <c r="H246">
        <v>90716</v>
      </c>
      <c r="I246" s="8">
        <v>42178</v>
      </c>
      <c r="J246" s="1">
        <v>0.66666666666666663</v>
      </c>
      <c r="K246">
        <v>90716</v>
      </c>
      <c r="L246">
        <v>1</v>
      </c>
      <c r="M246" t="s">
        <v>105</v>
      </c>
      <c r="O246" t="s">
        <v>15</v>
      </c>
      <c r="P246" t="s">
        <v>106</v>
      </c>
      <c r="Q246">
        <v>33710504399</v>
      </c>
      <c r="R246" t="s">
        <v>107</v>
      </c>
      <c r="S246" t="s">
        <v>1507</v>
      </c>
      <c r="T246" t="s">
        <v>3708</v>
      </c>
      <c r="U246">
        <v>9017</v>
      </c>
      <c r="V246" t="s">
        <v>109</v>
      </c>
      <c r="W246" t="s">
        <v>7</v>
      </c>
      <c r="X246">
        <v>-297</v>
      </c>
      <c r="Y246">
        <v>154935299</v>
      </c>
      <c r="Z246" t="s">
        <v>110</v>
      </c>
      <c r="AA246">
        <v>9</v>
      </c>
      <c r="AB246">
        <v>48471</v>
      </c>
      <c r="AC246">
        <v>101789</v>
      </c>
      <c r="AD246">
        <v>0</v>
      </c>
      <c r="AE246">
        <v>210</v>
      </c>
      <c r="AF246">
        <v>573357</v>
      </c>
      <c r="AG246">
        <v>0</v>
      </c>
      <c r="AH246" t="s">
        <v>1213</v>
      </c>
      <c r="AI246" t="s">
        <v>10</v>
      </c>
    </row>
  </sheetData>
  <autoFilter ref="M1:M246">
    <filterColumn colId="0">
      <filters blank="1">
        <filter val="ACCION DE SERVICIO"/>
        <filter val="Actualizacion de GPS"/>
        <filter val="aire ac. deja de tirar aire, se corta  y no enfria"/>
        <filter val="AL ABRIR EL PORTON TRASERO HACE RUIDOS"/>
        <filter val="AL ARRANCAR FALLA Y SE QUIRE APAGAR"/>
        <filter val="ALERTA EN EL TABLERO SOBRE EL SISTEMA DEL AIRBA, ANTERIORMENTE SE REEMPLAZO UNIDAD DE CONTROL DEL AIRBAG, Y EN LA ULTIMA ENTRADA SE CONTROLO CABLEADO Y FUSIBLES, SE LIMPIARON LOS CONTACTOS Y SE CAMBIARON"/>
        <filter val="Cambio de aceite y filtro de caja aut."/>
        <filter val="Cambio de aceite y filtro de caja aut., pendiente en servicio anterior"/>
        <filter val="CODIFICAR DUPLICADO DE LLAVE"/>
        <filter val="COLOCAR ACCESORIOS DE LOS PEDALES, AL PONERLO EN MARCHA LUEGO DE QUE ESTE MUCHO TIEMPO PARADO LARGA UN HUMO CELESTITO A GRIS VERIFICAR"/>
        <filter val="COLOCAR ALFOMBRE EN CORTESIA"/>
        <filter val="Control de temperatura de motor, falta de potencia luz del.quemada"/>
        <filter val="CONTROL PROMO CHECK GLK"/>
        <filter val="CORRESPONDE A O.R.20540"/>
        <filter val="CUESTA ACELERAR, TESTIGO BAS ENCENDIDO EN EL TABLERO, SALE OLOR A QUEMADO DEL INTERIOR DEL TABLERO"/>
        <filter val="DAIGNOSTICO DE FALLA POR TESTIGO DEL CHECK ENCENDI"/>
        <filter val="Despues de realizar la accion de servicio comenzo a indicar falla en los airbag delanteros, ya tuvo varias entradas para solucionar este problema, verificar funcionamiento del comnado para cambiar las em"/>
        <filter val="EMBRAGUE MUY PESADO Y LARGA OLOR A QUEMADO"/>
        <filter val="EMPEZO A HACER RUIDO EL MOTOR DE LA NADA, AL ACELERAR EMPEORABA, LUEGO SE APAGO Y NO ENCENDIO MAS"/>
        <filter val="EN EL TABLERO INDICA:  ABS ESP NO FUNCIONA, SUPERVISION PRESION INFLADO DE NEUMETICOS NO FUNCIONA Y TEMPOMAT Y SPEEDTRONIC NO FUNCIONA, REALIZAR DIAGNOSTICO DE FALLA, REGULAR LUCES, PROGRAMAR CIERRE DE E"/>
        <filter val="FALLA DE CAJA"/>
        <filter val="FALLA, NO ARRANCA, REALIZAR SOLO DIAGNOSTICO DE FALLA"/>
        <filter val="FALTA DE POTENCIA DE MOTOR EN ALTA VELOCIDAD, ESTO SUCEDIO DESPUES DE HABER CARGADO COMBUSTIBLE EN SALTA, PONE VELOCIDAD CRUCERO A 170KM/H Y LLEGA A LAS 4000RPM Y NO SUPERA LAS 150KM/H, ACOMODAR LA PARRI"/>
        <filter val="GOLPEA EL MOTOR, EMPEZO A HACERLO DE LA NADA"/>
        <filter val="HUMEA MUCHO POR ESCAPE EN FRIO POR LAS MAÑANAS O CUANDO ESTA PARADO Y CON MOTOR REGULANDO, HUMO COLOR CELESTE"/>
        <filter val="Iba circulando y comenzo a fallar hasta que se apago, luego de eso no quizo arrancar mas, realizar un diagnostico y presupuesto por reparacion."/>
        <filter val="LAMPARAS QUEMADAS"/>
        <filter val="LE SUSTRAJERON LA LLAVE, QUIERE ELIMINAR ESA LLAVE DE LA MEMORIA DEL AUTO PARA QUE NO LA PUEDAN UTILIZAR, REEMPLAZAR PILA DE LLAVE"/>
        <filter val="Llamado a revision"/>
        <filter val="LOS FAROS SE LLENAN DE HUMEDAD CUANDO LLUEVE"/>
        <filter val="Luz de cruce izq. quemada, moldura de volante cromada despegada"/>
        <filter val="LUZ DE GIRO DERECHO NO FUNCIONA,FARO TR.IZQ. ROTO, CINTURONES TRASEROS NO CIERRA"/>
        <filter val="MANGUERA DE ENTRADA DE ADMISION ROTA, TESTIGO EN EL TABLERO ENCENDIDO"/>
        <filter val="NO ABRE EL TECHO PANORAMICO"/>
        <filter val="NO ARRANCA"/>
        <filter val="NO PASAN LOS CAMBIOS"/>
        <filter val="NO RECONOCE LA LLAVE, NO PONE EN CONTACTO, NO ARRANCA, EL CIERRE CENTRALIZADO FUNCIONA"/>
        <filter val="PARABRISAS ROTO"/>
        <filter val="Paragolpe trasero roto"/>
        <filter val="PARRILLA DEL. Y GUARDA PLAST DEL.IZQ. ROTO"/>
        <filter val="Parte baja toca en ciertos caminos que no tocaba  antes, bateria de llaves agotadas, ruidos en puerta o parante izq."/>
        <filter val="PASTILLAS DE FRENOS DEL. GASTADAS"/>
        <filter val="PERDIDA DE ACEITE DE MOTOR"/>
        <filter val="Perdidas de liquido lavaparbrisas, pastillas de frnos gastadas"/>
        <filter val="pintado de paragolpe trasero y tapa lava faros delanteros"/>
        <filter val="pintura de guardabarro del.izq. raspado, rayado"/>
        <filter val="Presupuestar reparacion por choque"/>
        <filter val="PRESUPUESTO DE REPARACION POR CHOQUE"/>
        <filter val="presupuesto por choque en paragolpes trasero y guardabarro trasero izq."/>
        <filter val="PROMO CHECK CLASE C"/>
        <filter val="PROMOCHECK, EL CIERRE CENTRALIZADO ABRE BIEN PERO ESTA COSTANDO CERRAR. VERIFICAR FUNCIONAMIENTO DEL ENCENDEDOR"/>
        <filter val="PROMOCHECK, VER AMORTIGUADORES HACEN RUIDO, VERIFICAR ALINEACIION Y DESGASTE DE CUBIERTAS"/>
        <filter val="REALIZAR PROMOCHECK Y PROGRAMAR ESPEJOS PARA QUE SE ARREBATAN CON EL CIERRE CENTRALIZADO DE LA LLAVE"/>
        <filter val="REALIZAR PROMOCHECK, SERVICIO DE MANTENIMIENTO B"/>
        <filter val="REALIZAR PROMOCHECK, VERIFICAR TREN TRASERO, SE ESCUCHA COMO SI HUBIERA ALGO SUELTO Y VIBRARA"/>
        <filter val="REALIZAR PROMOCHEK"/>
        <filter val="REALIZAR SERVICIO DE MANTENIMIENTO Y PRESUPUESTO POR REPARACION DEL BAJO DE MOTOR"/>
        <filter val="REALIZAR UN CONTROL GENERAL"/>
        <filter val="REEMPLAZAR AMORTIGUADORES"/>
        <filter val="REEMPLAZAR BATERIA AUXILIAR POR GARANTIA YA DIAGNOSTICADO EN ENTRADA ANTERIOR"/>
        <filter val="reemplazar cuerpo mariposa ya diagnosticado en entrada anterior"/>
        <filter val="REEMPLAZAR DISCOS Y PASTILLAS DE FRENOS DELANTEROS"/>
        <filter val="REEMPLAZAR LAMPARAS"/>
        <filter val="REEMPLAZAR LAMPARAS QUEMADAS"/>
        <filter val="REEMPLAZAR LAS 4 PASTILLAS DE FRENO, REACCIONA TARDE EN ACELERAR NO LO HACE SIEMPRE Y LO HACE ESTANDO EN FRIO O EN CALIENTE"/>
        <filter val="REEMPLAZAR LOS 4 NEUMATICOS, REALIZAR SERVICIO DE MANTENIMEINTO"/>
        <filter val="Reemplazar los amortiguadores delanteros hacen ruidos y tiene  perdidas de liquido, diagnosticados en orden de reparacion anterior"/>
        <filter val="REEMPLAZAR LOS AMORTIGUADORES TRASEROS"/>
        <filter val="REEMPLAZAR NEUMATICOS"/>
        <filter val="REEMPLAZAR OPTICAS DELANTERAS Y  PARABRISAS ROTO."/>
        <filter val="REEMPLAZAR PARABRISAS"/>
        <filter val="REEMPLAZAR PASTILLAS DE FRENOS DELANTERAS"/>
        <filter val="Reemplazar pastillas de frenos delanteras ya diagnosticado en el servicio de mantenimiento anterior, ruidos al reclinar el asiento del acompañante y marca en el tablero esporadicamente una señal, princip"/>
        <filter val="REEMPLAZAR PASTILLAS DE FRENOS DELANTERAS, PROGRAMAR EZS YA DIAGNOSTICADO EN ENTRADAS ANTERIORES AL TALLER, COLOCAR PLATICOS DE ABAJO MOTOR"/>
        <filter val="REEMPLAZAR PASTILLAS DELANTERAS Y TRASERAS, Y AMORTIGUADORES TRASEROS."/>
        <filter val="REEMPLAZAR SENSOR DE REVOLUCION DE RUEDA DELANTERA DERECHA YA DIAGNOSTICADO, REALIZAR PROMOCHECK, AL FRENAR O AL ACELERAR SE ESCUCHA COMO SI HUBIERA UN TORNILLO SUELTO EN LA ZONA DEL ASIENTO DEL CONDUCTO"/>
        <filter val="REEMPLAZO DE NEUMATICOS"/>
        <filter val="REEMPLAZO DEL PARABRISAS, AL DOBLAR TODO HACIA LA DERECHA HACE UN RUIDO, NO LO HACE SIEMPRE, SE ESCUCHA UN RUIDO EN LA RUEDA TRASERA IZQUIERDA COMO SI FUERA UN RESORTE SUELTO, PIERDE AGUA O CONSUME AGUA,"/>
        <filter val="REEMPLAZO PASTILLA DE FRENOS VERIFICAR CUAL YA QUE TIENE EL TESTIGO ENCENDIDO, SI ALCANZA EL TIEMPO HACER SERVICIO DE MANTENIMIENTO"/>
        <filter val="Reparacion por choque"/>
        <filter val="REPARACION POR SINIESTRO"/>
        <filter val="REPROGRAMAR PORTON TRASERO, Y REGULAR LUCES"/>
        <filter val="RUIDOS EN EJE DELANTERO AL SUBIR EN GARAGE O MANIOBRAR AL ESTACIONAR, SOBRE TODO CUANDO SE GIRA LA DIRECCION"/>
        <filter val="RUIDOS EN EJE TRASERO"/>
        <filter val="ruidos en el motor, direccion vibra, verificar tren delantero"/>
        <filter val="Ruidos en la direccion al doblar, comando de luces a veces se apaga"/>
        <filter val="RUIDOS EN TREN DEALANTERO DIRECCION"/>
        <filter val="RUIDOS Y FALLA DE CAJA DE SEGUANDA A TERCERA Y TERCERA A SEGUNDA VELOCIDAD"/>
        <filter val="RUIDOS Y GOLPES EN TREN DELANTERO"/>
        <filter val="Se cargo gas oil, Promo check clase C"/>
        <filter val="Se encendio el check y falla el motor"/>
        <filter val="SE ENCIENDE EL TESTIGO CHECK DEL MOTOR Y FALLA"/>
        <filter val="SENSOR DE ESTACIONAMIENTO NO FUNCIONA"/>
        <filter val="SERVICIO DE MANTENIEMINTO B1"/>
        <filter val="SERVICIO DE MANTENIENTO"/>
        <filter val="SERVICIO DE MANTENIIENTO B"/>
        <filter val="Servicio de mantenimeinto A, Luz de cruce Derecha quemada"/>
        <filter val="SERVICIO DE MANTENIMIENTO"/>
        <filter val="SERVICIO DE MANTENIMIENTO A"/>
        <filter val="SERVICIO DE MANTENIMIENTO A TESTIGO CHEK QUEDA ENCENDIDO EN EL TABLERO"/>
        <filter val="SERVICIO DE MANTENIMIENTO A, COLOCAR BULONES DE RUEDAS FALTANTE, COLOCAR CENTRO DE RUEDA"/>
        <filter val="SERVICIO DE MANTENIMIENTO A, MEDIDOR DE COMBUSTIBLE MARCA MAL"/>
        <filter val="SERVICIO DE MANTENIMIENTO A, REALIZAR PROMOCHECK"/>
        <filter val="Servicio de mantenimiento A, reemplazar pastillas de freno (todas), desde que se reemplazo el parabrisa a la noche permanece una constante fina capa de empañamiento del lado de afuera por mas que lo limp"/>
        <filter val="servicio de mantenimiento a, reparar paragolpe trasero a cargo del seguro"/>
        <filter val="SERVICIO DE MANTENIMIENTO A, SE ENCUENTRA ACELERADO MAS DE LO NORMAL"/>
        <filter val="SERVICIO DE MANTENIMIENTO A, TESTIGO DE FRENOS Y DEL CHECK SE ENCEIENDE EN EL TABLERO"/>
        <filter val="SERVICIO DE MANTENIMIENTO A. PROMO CHECK CLASE C"/>
        <filter val="SERVICIO DE MANTENIMIENTO A0"/>
        <filter val="SERVICIO DE MANTENIMIENTO A1"/>
        <filter val="SERVICIO DE MANTENIMIENTO A1, REEMPLAZAR PASTILLAS DE FRENOS (TODAS), REVISAR ESTADO DE AMORTIGUADORES, REVISION GENERAL SUSPENSION, VERIFICAR ESTADO DE LLANTAS Y ALINEACION"/>
        <filter val="SERVICIO DE MANTENIMIENTO A2"/>
        <filter val="SERVICIO DE MANTENIMIENTO A2 Y REEMPLAZAR PARABRISAS, REALIZAR PROMOCHECK"/>
        <filter val="SERVICIO DE MANTENIMIENTO A3, RUIDOS ,GOLPETEOS EN EL MOTOR PROBLABLEMENTE INYECCION,LUCES INTELIGENTE SE DESACTIVA,LA CAJA GOLPEA Y SACUDE DE 2DA A TERCERA Y CUARTA Y CUANDO HACE LOS REBAJES."/>
        <filter val="SERVICIO DE MANTENIMIENTO A5"/>
        <filter val="SERVICIO DE MANTENIMIENTO B"/>
        <filter val="SERVICIO DE MANTENIMIENTO B VERIFICAR DEPOSITO DEL LIQUIDO LAVACRISTALES PIERDE TODO EL LIQUIDOPARAGOLPE DELANTERO SE SALTO LA PINTURA, VERIFICAR"/>
        <filter val="SERVICIO DE MANTENIMIENTO B, CONTROL GENERAL"/>
        <filter val="SERVICIO DE MANTENIMIENTO B, CONTROLAR BATERIA PORQUE AVECES PARECIERA COMO QUE LE FORZA ARRANCAR, CONTROLAR CONSUMO DE COMBUSTIBLE, EN FRIO CONSUME 9 A 10 LITROS LUEGO DE UN TIMPO DE ANDAR BAJA DE 7 A 5"/>
        <filter val="SERVICIO DE MANTENIMIENTO B, HACE RUIDO LA PUERTA DEL.IZQ. AL ABRIRLA"/>
        <filter val="SERVICIO DE MANTENIMIENTO B, PORTON TRASERO NO CIERRA,SENSORES DE ESTACIONAMIENTO NO FUNCIONA, SE ENCIENDE ESP, SE APAGAN Y ENCIENDEN LAS LUCES SOLAS, LUZ DE GIRO Y STOP LADO DERECHO NO FUNCIONA"/>
        <filter val="SERVICIO DE MANTENIMIENTO B, PRESUPUESTO DE REPARACION POR CHOQUE PARTE TRASERA"/>
        <filter val="SERVICIO DE MANTENIMIENTO B, PROMO CHEK GLK"/>
        <filter val="SERVICIO DE MANTENIMIENTO B, REALIZAR DIAGNOSTICO DE FALLA, SE HABIA ENCENDIDO EL CONTROL DE TRACCION Y NO SE APAGABA MAS, RUIDOS EN RUEDA TRASERA DERECHA, COMO SI HUBIERA UNA CHAPA SUELTA, O UNA CHAPITA"/>
        <filter val="SERVICIO DE MANTENIMIENTO B, SRS ENCENDIDO"/>
        <filter val="SERVICIO DE MANTENIMIENTO B, TESTIGO DE ABS Y ESP QUEDA ENCEDIDO EN EL TABLERO"/>
        <filter val="SERVICIO DE MANTENIMIENTO B, VERICAR FRENO DE ESTACIONAMIENTO"/>
        <filter val="SERVICIO DE MANTENIMIENTO B, VERIFICAR CALIBRACION DE LOS NEUMATICOS"/>
        <filter val="SERVICIO DE MANTENIMIENTO B1"/>
        <filter val="SERVICIO DE MANTENIMIENTO B1º"/>
        <filter val="SERVICIO DE MANTENIMIENTO B3"/>
        <filter val="SERVICIO DE MANTENIMIENTO B5"/>
        <filter val="SERVICIO DE MANTENIMIENTO C"/>
        <filter val="Servicio de mantenimiento C, cinturones del asiento trasero no cierra, luz antiniebla del. derecho roto, pasa ruedas traseros rotos levanta cristal del.dercho no funciona."/>
        <filter val="SERVICIO DE MANTENIMIENTO PRE-ENTREGA"/>
        <filter val="SERVICIO DE MANTENIMIENTO REALIZAR"/>
        <filter val="SERVICIO DE MANTENIMIENTO, CONTROLAR LUCES PORQUE APUNTAN PARA OTRO LADO, ACOMODAR EL LIMPIAPARABRISAS PORQUE SE TOCAN, REALIZAR TRABAJOS DEL TREN DELANTERO QUE YA SE PRESUPUESTO"/>
        <filter val="SERVICIO DE MANTENIMIENTO, EL PORTON AVECES ABRE PERO NO SE LEVANTA"/>
        <filter val="SERVICIO DE MANTENIMIENTO, LUZ DE CRUCE DERECHA QUEMADA"/>
        <filter val="SERVICIO DE MANTENIMIENTO, REALIZAR DIAGNOSTICO DE FALLA POR AVERIAS QUE INDICA EN EL TABLERO, REALIZAR PRESUPUESTO POR BURLETES DE PUERTAS, REVESTIMIENTO DE TECHO, ESPEJO LATERAL IZQUIERDO, REPARACION G"/>
        <filter val="SERVICIO DE MANTENIMIENTO, REEMPLAZAR COMANDO DE LUCES YA DIAGNOSTICADO EN LA ENTRADA ANTERIOR (OR 20509), VERIFICAR TREN DELANTERO PORQUE GOLPEA DEL LADO DEL DERECHO LUEGO DE HABER PASADO POR UN POZO"/>
        <filter val="SERVICIO DE MANTENIMIENTO, REVISAR LA SUSPENSION PORQUE GOLPEA AVECES AL PASAR POR UN POZO O CIRCULAR POR CALLES DE EMPEDRADOS."/>
        <filter val="SERVICIO DE MANTENIMIENTO, SE DESCONECTA EL BLUETOOTH, ESPORADICAMENTE APARECEN RAYAS EN EL TABLERO DE LA RADIO, SE SIENTE MUCHO LOS OLORES DE MONOXIDO DE OTROS AUTOS, LA DIRECCION TIRA UN POCO PARA LA D"/>
        <filter val="SERVICIO DE MANTENIMIENTO, SE REEMPLAZO BATERIA Y SALTAN FALLAS EN EL TABLERO, REEMPLAZAR GUARDAPLAS LADO DERECHO"/>
        <filter val="SERVICIO DE MANTENIMIENTO, TESTIGO DE FRENOS EN EL TABLERO"/>
        <filter val="SERVICIO DE MANTENIMIENTO, TESTIGO EN EL TABLERO ENCENDIDO"/>
        <filter val="SERVICIO DE MANTENIMIENTO, TRANSPIRA ACEITE POR LA CAJA DE CAMBIOS, SI ES NECESARIO REEMPLAZAR ACEITE Y FILTRO DE CAJA, PRESUPUESTAR REPARACION POR CHOQUE"/>
        <filter val="Servicio de mantenimiento, verificar tren delantero del lado del acompañante porque al circular por calles de empedrado se escucha un golpeteo, regular freno de estacionamiento"/>
        <filter val="SERVICIO DE MANTENIMIENTO, VERIFICAR TREN DELANTERO PORQUE SE ESCUCHA UN PEQUEÑO GOLPE AL PASAR POR ALGUN LOMO DE BURRO O VADEN, VERIFICAR CALIBRACION DE LOS  NEUMATICOS"/>
        <filter val="SERVICO DE MANTENIMIENTO B REALIZAR"/>
        <filter val="TESTIGO ABS QUEDA ENCEDIDO EN TABLER"/>
        <filter val="TESTIGO CHECK QUEDA ENCENDIDO Y CUESTA ARRANCAR"/>
        <filter val="TESTIGO DE ESP Y ABS QUEDA ENCENDIDO EN EL TABLERO, PROMO CHECK CLASE C"/>
        <filter val="TESTIGO DE FRENO QUEDA ENCEIDO EN EL TABLERO"/>
        <filter val="TESTIGO DE FRENOS SE ENCIEND EN EL TABLERO"/>
        <filter val="Testigo de frenos se eniende en el tablero"/>
        <filter val="TESTIGO ESP QUEDA ENCEDIDO, REALIZAR PRESUPUESTO"/>
        <filter val="Testigo ESP queda encendido en tablero, optica del.izq. filtra agua, falta cromado de parafolpe del.izq."/>
        <filter val="TESTIGO ESP Y CHECK QUEDAN ENCEDIDOS EN TABLERO"/>
        <filter val="TESTIGO SRS QUEDA ENCENDIDO EN EL TABLERO"/>
        <filter val="TESTIGOS DE ABS ESP Y PRESION DE NEUMATICOS QUEDAN ENCENDIDOS EN EL TABLERO, ADEMAS NO SUNCIONA SISTEMA ECO"/>
        <filter val="TIENE MUCHAS LAMPARAS QUEMADAS, REALIZAR PROMOCHECK"/>
        <filter val="VENTILADOR DE MOTOR NO ACOPLA, MEDIDOR DE COMBUSTIBLE MARCA MAL CUANDO ESTA LLENO MARCA RESERVA"/>
        <filter val="VERIFICAR FUNCIONAMIENTO MOTOR, TESTIGO ENCENDIDO, SE ESCUCHO UN GOLPETEO, VIBRA MUCHO"/>
        <filter val="VERIFICAR LUCES PORQUE EN EL TABLERO INDICA QUE HAY LAMPARAS QUEMADAS, QUEDAN PRENDIDA LAS LUCES AVECES DE UN LATERAL Y AVECES DEL OTRO, VERIFICAR INTENSIDAD DE ILUMINACION DEL TABLERO"/>
        <filter val="VERIFICAR SISTEMA DE INYECCION POR FALTA DE POTENCIA"/>
        <filter val="VERIFICAR SUSPENSION DELANTERA Y TRASERA  PORQUE HACE RUIDO"/>
        <filter val="VIBRACIONES Y PATINA EL EMBRAGUE, FARO TRASERO DERECHO ROTO"/>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36"/>
  <sheetViews>
    <sheetView topLeftCell="J1" workbookViewId="0">
      <selection activeCell="T1" sqref="T1:T1048576"/>
    </sheetView>
  </sheetViews>
  <sheetFormatPr baseColWidth="10" defaultRowHeight="15" x14ac:dyDescent="0.25"/>
  <cols>
    <col min="2" max="2" width="21.7109375" bestFit="1" customWidth="1"/>
    <col min="3" max="3" width="30.85546875" bestFit="1" customWidth="1"/>
  </cols>
  <sheetData>
    <row r="1" spans="1:34" x14ac:dyDescent="0.25">
      <c r="A1">
        <v>21972</v>
      </c>
      <c r="B1" t="s">
        <v>1124</v>
      </c>
      <c r="C1" t="s">
        <v>1127</v>
      </c>
      <c r="D1">
        <v>2000</v>
      </c>
      <c r="E1" t="s">
        <v>1128</v>
      </c>
      <c r="F1" s="8">
        <v>42209</v>
      </c>
      <c r="G1" s="1">
        <v>0.35416666666666669</v>
      </c>
      <c r="H1">
        <v>111165</v>
      </c>
      <c r="I1" s="8">
        <v>42209</v>
      </c>
      <c r="J1" s="1">
        <v>0.73958333333333337</v>
      </c>
      <c r="K1">
        <v>111165</v>
      </c>
      <c r="L1">
        <v>1</v>
      </c>
      <c r="M1" t="s">
        <v>1087</v>
      </c>
      <c r="O1" t="s">
        <v>2</v>
      </c>
      <c r="P1" t="s">
        <v>1088</v>
      </c>
      <c r="Q1">
        <v>30136396</v>
      </c>
      <c r="R1" t="s">
        <v>1089</v>
      </c>
      <c r="S1" t="s">
        <v>1090</v>
      </c>
      <c r="T1">
        <v>1408</v>
      </c>
      <c r="U1" t="s">
        <v>117</v>
      </c>
      <c r="V1" t="s">
        <v>7</v>
      </c>
      <c r="W1" t="s">
        <v>118</v>
      </c>
      <c r="X1">
        <v>553466896</v>
      </c>
      <c r="Y1" t="s">
        <v>1091</v>
      </c>
      <c r="Z1">
        <v>9</v>
      </c>
      <c r="AA1">
        <v>48471</v>
      </c>
      <c r="AB1">
        <v>193884</v>
      </c>
      <c r="AC1">
        <v>0</v>
      </c>
      <c r="AD1">
        <v>400</v>
      </c>
      <c r="AE1">
        <v>690641</v>
      </c>
      <c r="AF1">
        <v>0</v>
      </c>
      <c r="AG1" t="s">
        <v>1213</v>
      </c>
      <c r="AH1" t="s">
        <v>10</v>
      </c>
    </row>
    <row r="2" spans="1:34" x14ac:dyDescent="0.25">
      <c r="A2">
        <v>21030</v>
      </c>
      <c r="B2" t="s">
        <v>1125</v>
      </c>
      <c r="C2" t="s">
        <v>1127</v>
      </c>
      <c r="D2">
        <v>2000</v>
      </c>
      <c r="E2" t="s">
        <v>1128</v>
      </c>
      <c r="F2" s="8">
        <v>42068</v>
      </c>
      <c r="G2" s="1">
        <v>0.375</v>
      </c>
      <c r="H2">
        <v>149599</v>
      </c>
      <c r="I2" s="8">
        <v>42068</v>
      </c>
      <c r="J2" s="1">
        <v>0.75</v>
      </c>
      <c r="K2">
        <v>149599</v>
      </c>
      <c r="L2">
        <v>1</v>
      </c>
      <c r="M2" t="s">
        <v>787</v>
      </c>
      <c r="O2" t="s">
        <v>2</v>
      </c>
      <c r="P2" t="s">
        <v>788</v>
      </c>
      <c r="Q2">
        <v>34275066</v>
      </c>
      <c r="R2" t="s">
        <v>789</v>
      </c>
      <c r="S2" t="s">
        <v>5</v>
      </c>
      <c r="T2">
        <v>3300</v>
      </c>
      <c r="U2" t="s">
        <v>6</v>
      </c>
      <c r="V2" t="s">
        <v>7</v>
      </c>
      <c r="W2">
        <v>376</v>
      </c>
      <c r="X2">
        <v>154335909</v>
      </c>
      <c r="Y2" t="s">
        <v>1215</v>
      </c>
      <c r="Z2">
        <v>9</v>
      </c>
      <c r="AA2">
        <v>48471</v>
      </c>
      <c r="AB2">
        <v>145413</v>
      </c>
      <c r="AC2">
        <v>0</v>
      </c>
      <c r="AD2">
        <v>300</v>
      </c>
      <c r="AE2">
        <v>486201</v>
      </c>
      <c r="AF2">
        <v>0</v>
      </c>
      <c r="AG2" t="s">
        <v>1213</v>
      </c>
      <c r="AH2" t="s">
        <v>10</v>
      </c>
    </row>
    <row r="3" spans="1:34" x14ac:dyDescent="0.25">
      <c r="A3">
        <v>21548</v>
      </c>
      <c r="B3" t="s">
        <v>1126</v>
      </c>
      <c r="C3" t="s">
        <v>1129</v>
      </c>
      <c r="D3">
        <v>2015</v>
      </c>
      <c r="E3" t="s">
        <v>1128</v>
      </c>
      <c r="F3" s="8">
        <v>42146</v>
      </c>
      <c r="G3" s="1">
        <v>0.33333333333333331</v>
      </c>
      <c r="H3">
        <v>12541</v>
      </c>
      <c r="I3" s="8">
        <v>42146</v>
      </c>
      <c r="J3" s="1">
        <v>0.75</v>
      </c>
      <c r="K3">
        <v>12541</v>
      </c>
      <c r="L3">
        <v>1</v>
      </c>
      <c r="M3" t="s">
        <v>1</v>
      </c>
      <c r="O3" t="s">
        <v>2</v>
      </c>
      <c r="P3" t="s">
        <v>3</v>
      </c>
      <c r="Q3">
        <v>12748905</v>
      </c>
      <c r="R3" t="s">
        <v>1216</v>
      </c>
      <c r="S3" t="s">
        <v>5</v>
      </c>
      <c r="T3">
        <v>3300</v>
      </c>
      <c r="U3" t="s">
        <v>6</v>
      </c>
      <c r="V3" t="s">
        <v>7</v>
      </c>
      <c r="W3">
        <v>376</v>
      </c>
      <c r="X3">
        <v>154821310</v>
      </c>
      <c r="Y3" t="s">
        <v>8</v>
      </c>
      <c r="Z3">
        <v>9</v>
      </c>
      <c r="AA3">
        <v>48471</v>
      </c>
      <c r="AB3">
        <v>193884</v>
      </c>
      <c r="AC3">
        <v>0</v>
      </c>
      <c r="AD3">
        <v>400</v>
      </c>
      <c r="AE3">
        <v>0</v>
      </c>
      <c r="AF3">
        <v>0</v>
      </c>
      <c r="AG3" t="s">
        <v>1213</v>
      </c>
      <c r="AH3" t="s">
        <v>10</v>
      </c>
    </row>
    <row r="4" spans="1:34" x14ac:dyDescent="0.25">
      <c r="A4">
        <v>21921</v>
      </c>
      <c r="B4" t="s">
        <v>1220</v>
      </c>
      <c r="C4" t="s">
        <v>1130</v>
      </c>
      <c r="D4">
        <v>2000</v>
      </c>
      <c r="E4" t="s">
        <v>1128</v>
      </c>
      <c r="F4" s="8">
        <v>42200</v>
      </c>
      <c r="G4" s="1">
        <v>0.33333333333333331</v>
      </c>
      <c r="H4">
        <v>197335</v>
      </c>
      <c r="I4" s="8">
        <v>42200</v>
      </c>
      <c r="J4" s="1">
        <v>0.5</v>
      </c>
      <c r="K4">
        <v>197335</v>
      </c>
      <c r="L4">
        <v>1</v>
      </c>
      <c r="M4" t="s">
        <v>1073</v>
      </c>
      <c r="O4" t="s">
        <v>15</v>
      </c>
      <c r="P4" t="s">
        <v>1074</v>
      </c>
      <c r="Q4">
        <v>30707912533</v>
      </c>
      <c r="R4" t="s">
        <v>1075</v>
      </c>
      <c r="S4" t="s">
        <v>5</v>
      </c>
      <c r="T4">
        <v>3300</v>
      </c>
      <c r="U4" t="s">
        <v>6</v>
      </c>
      <c r="V4" t="s">
        <v>7</v>
      </c>
      <c r="W4">
        <v>376</v>
      </c>
      <c r="X4">
        <v>154100524</v>
      </c>
      <c r="Y4" t="s">
        <v>1076</v>
      </c>
      <c r="Z4">
        <v>9</v>
      </c>
      <c r="AA4">
        <v>48471</v>
      </c>
      <c r="AB4">
        <v>24236</v>
      </c>
      <c r="AC4">
        <v>0</v>
      </c>
      <c r="AD4">
        <v>50</v>
      </c>
      <c r="AE4">
        <v>281969</v>
      </c>
      <c r="AF4">
        <v>0</v>
      </c>
      <c r="AG4" t="s">
        <v>1213</v>
      </c>
      <c r="AH4" t="s">
        <v>10</v>
      </c>
    </row>
    <row r="5" spans="1:34" x14ac:dyDescent="0.25">
      <c r="A5">
        <v>21406</v>
      </c>
      <c r="B5" t="s">
        <v>1222</v>
      </c>
      <c r="C5" t="s">
        <v>1131</v>
      </c>
      <c r="D5">
        <v>2012</v>
      </c>
      <c r="E5" t="s">
        <v>1128</v>
      </c>
      <c r="F5" s="8">
        <v>42123</v>
      </c>
      <c r="G5" s="1">
        <v>0.33333333333333331</v>
      </c>
      <c r="H5">
        <v>311451</v>
      </c>
      <c r="I5" s="8">
        <v>42123</v>
      </c>
      <c r="J5" s="1">
        <v>0.69236111111111109</v>
      </c>
      <c r="K5">
        <v>311451</v>
      </c>
      <c r="L5">
        <v>1</v>
      </c>
      <c r="M5" t="s">
        <v>971</v>
      </c>
      <c r="O5" t="s">
        <v>2</v>
      </c>
      <c r="P5" t="s">
        <v>972</v>
      </c>
      <c r="Q5">
        <v>18521565</v>
      </c>
      <c r="R5" t="s">
        <v>973</v>
      </c>
      <c r="S5" t="s">
        <v>79</v>
      </c>
      <c r="T5">
        <v>3360</v>
      </c>
      <c r="U5" t="s">
        <v>6</v>
      </c>
      <c r="V5" t="s">
        <v>7</v>
      </c>
      <c r="W5">
        <v>3755</v>
      </c>
      <c r="X5">
        <v>155813854</v>
      </c>
      <c r="Y5" t="s">
        <v>974</v>
      </c>
      <c r="Z5">
        <v>9</v>
      </c>
      <c r="AA5">
        <v>48471</v>
      </c>
      <c r="AB5">
        <v>290826</v>
      </c>
      <c r="AC5">
        <v>0</v>
      </c>
      <c r="AD5">
        <v>600</v>
      </c>
      <c r="AE5">
        <v>946631</v>
      </c>
      <c r="AF5">
        <v>0</v>
      </c>
      <c r="AG5" t="s">
        <v>1213</v>
      </c>
      <c r="AH5" t="s">
        <v>10</v>
      </c>
    </row>
    <row r="6" spans="1:34" x14ac:dyDescent="0.25">
      <c r="A6">
        <v>21600</v>
      </c>
      <c r="B6" t="s">
        <v>1224</v>
      </c>
      <c r="C6" t="s">
        <v>1132</v>
      </c>
      <c r="D6">
        <v>2014</v>
      </c>
      <c r="E6" t="s">
        <v>1128</v>
      </c>
      <c r="F6" s="8">
        <v>42156</v>
      </c>
      <c r="G6" s="1">
        <v>0.45763888888888887</v>
      </c>
      <c r="H6">
        <v>173366</v>
      </c>
      <c r="I6" s="8">
        <v>42156</v>
      </c>
      <c r="J6" s="1">
        <v>0.70833333333333337</v>
      </c>
      <c r="K6">
        <v>173366</v>
      </c>
      <c r="L6">
        <v>1</v>
      </c>
      <c r="M6" t="s">
        <v>14</v>
      </c>
      <c r="O6" t="s">
        <v>15</v>
      </c>
      <c r="P6" t="s">
        <v>16</v>
      </c>
      <c r="Q6">
        <v>20111877794</v>
      </c>
      <c r="R6" t="s">
        <v>17</v>
      </c>
      <c r="S6" t="s">
        <v>5</v>
      </c>
      <c r="T6">
        <v>3300</v>
      </c>
      <c r="U6" t="s">
        <v>6</v>
      </c>
      <c r="V6" t="s">
        <v>7</v>
      </c>
      <c r="W6">
        <v>376</v>
      </c>
      <c r="X6">
        <v>459709815</v>
      </c>
      <c r="Z6">
        <v>9</v>
      </c>
      <c r="AA6">
        <v>42727</v>
      </c>
      <c r="AB6">
        <v>115363</v>
      </c>
      <c r="AC6">
        <v>0</v>
      </c>
      <c r="AD6">
        <v>270</v>
      </c>
      <c r="AE6">
        <v>1023973</v>
      </c>
      <c r="AF6">
        <v>0</v>
      </c>
      <c r="AG6" t="s">
        <v>1213</v>
      </c>
      <c r="AH6" t="s">
        <v>10</v>
      </c>
    </row>
    <row r="7" spans="1:34" x14ac:dyDescent="0.25">
      <c r="A7">
        <v>21026</v>
      </c>
      <c r="B7" t="s">
        <v>1453</v>
      </c>
      <c r="C7" t="s">
        <v>1133</v>
      </c>
      <c r="D7">
        <v>2000</v>
      </c>
      <c r="E7" t="s">
        <v>1128</v>
      </c>
      <c r="F7" s="8">
        <v>42067</v>
      </c>
      <c r="G7" s="1">
        <v>0.33333333333333331</v>
      </c>
      <c r="H7">
        <v>234906</v>
      </c>
      <c r="I7" s="8">
        <v>42067</v>
      </c>
      <c r="J7" s="1">
        <v>0.75</v>
      </c>
      <c r="K7">
        <v>234906</v>
      </c>
      <c r="L7">
        <v>1</v>
      </c>
      <c r="O7" t="s">
        <v>15</v>
      </c>
      <c r="P7" t="s">
        <v>770</v>
      </c>
      <c r="Q7">
        <v>20078527987</v>
      </c>
      <c r="R7" t="s">
        <v>771</v>
      </c>
      <c r="S7" t="s">
        <v>1454</v>
      </c>
      <c r="T7">
        <v>3500</v>
      </c>
      <c r="U7" t="s">
        <v>773</v>
      </c>
      <c r="V7" t="s">
        <v>7</v>
      </c>
      <c r="W7">
        <v>3624</v>
      </c>
      <c r="X7">
        <v>15656000</v>
      </c>
      <c r="Y7" t="s">
        <v>1455</v>
      </c>
      <c r="Z7">
        <v>9</v>
      </c>
      <c r="AA7">
        <v>48471</v>
      </c>
      <c r="AB7">
        <v>63012</v>
      </c>
      <c r="AC7">
        <v>68099</v>
      </c>
      <c r="AD7">
        <v>130</v>
      </c>
      <c r="AE7">
        <v>1332422</v>
      </c>
      <c r="AF7">
        <v>0</v>
      </c>
      <c r="AG7" t="s">
        <v>1213</v>
      </c>
      <c r="AH7" t="s">
        <v>10</v>
      </c>
    </row>
    <row r="8" spans="1:34" x14ac:dyDescent="0.25">
      <c r="A8">
        <v>21904</v>
      </c>
      <c r="B8" t="s">
        <v>1456</v>
      </c>
      <c r="C8" t="s">
        <v>1134</v>
      </c>
      <c r="D8">
        <v>2013</v>
      </c>
      <c r="E8" t="s">
        <v>1128</v>
      </c>
      <c r="F8" s="8">
        <v>42199</v>
      </c>
      <c r="G8" s="1">
        <v>0.39097222222222222</v>
      </c>
      <c r="H8">
        <v>142347</v>
      </c>
      <c r="I8" s="8">
        <v>42199</v>
      </c>
      <c r="J8" s="1">
        <v>0.72916666666666663</v>
      </c>
      <c r="K8">
        <v>142347</v>
      </c>
      <c r="L8">
        <v>1</v>
      </c>
      <c r="M8" t="s">
        <v>76</v>
      </c>
      <c r="O8" t="s">
        <v>2</v>
      </c>
      <c r="P8" t="s">
        <v>1068</v>
      </c>
      <c r="Q8">
        <v>36058154</v>
      </c>
      <c r="R8" t="s">
        <v>1069</v>
      </c>
      <c r="S8" t="s">
        <v>5</v>
      </c>
      <c r="T8">
        <v>3300</v>
      </c>
      <c r="U8" t="s">
        <v>6</v>
      </c>
      <c r="V8" t="s">
        <v>7</v>
      </c>
      <c r="W8">
        <v>376</v>
      </c>
      <c r="X8">
        <v>4440052</v>
      </c>
      <c r="Y8" t="s">
        <v>1457</v>
      </c>
      <c r="Z8">
        <v>9</v>
      </c>
      <c r="AA8">
        <v>42727</v>
      </c>
      <c r="AB8">
        <v>98272</v>
      </c>
      <c r="AC8">
        <v>0</v>
      </c>
      <c r="AD8">
        <v>230</v>
      </c>
      <c r="AE8">
        <v>257868</v>
      </c>
      <c r="AF8">
        <v>0</v>
      </c>
      <c r="AG8" t="s">
        <v>1213</v>
      </c>
      <c r="AH8" t="s">
        <v>10</v>
      </c>
    </row>
    <row r="9" spans="1:34" x14ac:dyDescent="0.25">
      <c r="A9">
        <v>21717</v>
      </c>
      <c r="B9" t="s">
        <v>1458</v>
      </c>
      <c r="C9" t="s">
        <v>1135</v>
      </c>
      <c r="D9">
        <v>2013</v>
      </c>
      <c r="E9" t="s">
        <v>1128</v>
      </c>
      <c r="F9" s="8">
        <v>42171</v>
      </c>
      <c r="G9" s="1">
        <v>0.375</v>
      </c>
      <c r="H9">
        <v>131715</v>
      </c>
      <c r="I9" s="8">
        <v>42171</v>
      </c>
      <c r="J9" s="1">
        <v>0.75</v>
      </c>
      <c r="K9">
        <v>131715</v>
      </c>
      <c r="L9">
        <v>1</v>
      </c>
      <c r="M9" t="s">
        <v>3249</v>
      </c>
      <c r="N9" t="s">
        <v>3250</v>
      </c>
      <c r="O9" t="s">
        <v>3251</v>
      </c>
      <c r="P9" t="s">
        <v>68</v>
      </c>
      <c r="Q9">
        <v>20071423949</v>
      </c>
      <c r="R9" t="s">
        <v>69</v>
      </c>
      <c r="S9" t="s">
        <v>5</v>
      </c>
      <c r="T9">
        <v>3300</v>
      </c>
      <c r="U9" t="s">
        <v>6</v>
      </c>
      <c r="V9" t="s">
        <v>7</v>
      </c>
      <c r="W9">
        <v>376</v>
      </c>
      <c r="X9">
        <v>154427421</v>
      </c>
      <c r="Y9" t="s">
        <v>1459</v>
      </c>
      <c r="Z9">
        <v>9</v>
      </c>
      <c r="AA9">
        <v>48471</v>
      </c>
      <c r="AB9">
        <v>213272</v>
      </c>
      <c r="AC9">
        <v>0</v>
      </c>
      <c r="AD9">
        <v>440</v>
      </c>
      <c r="AE9">
        <v>474721</v>
      </c>
      <c r="AF9">
        <v>0</v>
      </c>
      <c r="AG9" t="s">
        <v>1213</v>
      </c>
      <c r="AH9" t="s">
        <v>10</v>
      </c>
    </row>
    <row r="10" spans="1:34" x14ac:dyDescent="0.25">
      <c r="A10">
        <v>21815</v>
      </c>
      <c r="B10" t="s">
        <v>1460</v>
      </c>
      <c r="C10" t="s">
        <v>1136</v>
      </c>
      <c r="D10">
        <v>2005</v>
      </c>
      <c r="E10" t="s">
        <v>1128</v>
      </c>
      <c r="F10" s="8">
        <v>42185</v>
      </c>
      <c r="G10" s="1">
        <v>0.35416666666666669</v>
      </c>
      <c r="H10">
        <v>121740</v>
      </c>
      <c r="I10" s="8">
        <v>42185</v>
      </c>
      <c r="J10" s="1">
        <v>0.54166666666666663</v>
      </c>
      <c r="K10">
        <v>121740</v>
      </c>
      <c r="L10">
        <v>1</v>
      </c>
      <c r="M10" t="s">
        <v>362</v>
      </c>
      <c r="O10" t="s">
        <v>2</v>
      </c>
      <c r="P10" t="s">
        <v>363</v>
      </c>
      <c r="Q10">
        <v>20050582</v>
      </c>
      <c r="R10" t="s">
        <v>364</v>
      </c>
      <c r="S10" t="s">
        <v>79</v>
      </c>
      <c r="T10">
        <v>3360</v>
      </c>
      <c r="U10" t="s">
        <v>6</v>
      </c>
      <c r="V10" t="s">
        <v>7</v>
      </c>
      <c r="W10">
        <v>3755</v>
      </c>
      <c r="X10">
        <v>15693964</v>
      </c>
      <c r="Z10">
        <v>9</v>
      </c>
      <c r="AA10">
        <v>48471</v>
      </c>
      <c r="AB10">
        <v>82401</v>
      </c>
      <c r="AC10">
        <v>0</v>
      </c>
      <c r="AD10">
        <v>170</v>
      </c>
      <c r="AE10">
        <v>331377</v>
      </c>
      <c r="AF10">
        <v>0</v>
      </c>
      <c r="AG10" t="s">
        <v>1213</v>
      </c>
      <c r="AH10" t="s">
        <v>10</v>
      </c>
    </row>
    <row r="11" spans="1:34" x14ac:dyDescent="0.25">
      <c r="A11">
        <v>21603</v>
      </c>
      <c r="B11" t="s">
        <v>1461</v>
      </c>
      <c r="C11" t="s">
        <v>1137</v>
      </c>
      <c r="D11">
        <v>2010</v>
      </c>
      <c r="E11" t="s">
        <v>1128</v>
      </c>
      <c r="F11" s="8">
        <v>42156</v>
      </c>
      <c r="G11" s="1">
        <v>0.60972222222222217</v>
      </c>
      <c r="H11">
        <v>95146</v>
      </c>
      <c r="I11" s="8">
        <v>42156</v>
      </c>
      <c r="J11" s="1">
        <v>0.66666666666666663</v>
      </c>
      <c r="K11">
        <v>95146</v>
      </c>
      <c r="L11">
        <v>1</v>
      </c>
      <c r="M11" t="s">
        <v>807</v>
      </c>
      <c r="O11" t="s">
        <v>15</v>
      </c>
      <c r="P11" t="s">
        <v>801</v>
      </c>
      <c r="Q11">
        <v>20146671137</v>
      </c>
      <c r="R11" t="s">
        <v>802</v>
      </c>
      <c r="S11" t="s">
        <v>1462</v>
      </c>
      <c r="T11">
        <v>3334</v>
      </c>
      <c r="U11" t="s">
        <v>6</v>
      </c>
      <c r="V11" t="s">
        <v>7</v>
      </c>
      <c r="W11">
        <v>3743</v>
      </c>
      <c r="X11">
        <v>420658</v>
      </c>
      <c r="Z11">
        <v>9</v>
      </c>
      <c r="AA11">
        <v>48471</v>
      </c>
      <c r="AB11">
        <v>135719</v>
      </c>
      <c r="AC11">
        <v>0</v>
      </c>
      <c r="AD11">
        <v>280</v>
      </c>
      <c r="AE11">
        <v>1790446</v>
      </c>
      <c r="AF11">
        <v>0</v>
      </c>
      <c r="AG11" t="s">
        <v>1213</v>
      </c>
      <c r="AH11" t="s">
        <v>10</v>
      </c>
    </row>
    <row r="12" spans="1:34" x14ac:dyDescent="0.25">
      <c r="A12">
        <v>21284</v>
      </c>
      <c r="B12" t="s">
        <v>1461</v>
      </c>
      <c r="C12" t="s">
        <v>1137</v>
      </c>
      <c r="D12">
        <v>2010</v>
      </c>
      <c r="E12" t="s">
        <v>1128</v>
      </c>
      <c r="F12" s="8">
        <v>42107</v>
      </c>
      <c r="G12" s="1">
        <v>0.33333333333333331</v>
      </c>
      <c r="H12">
        <v>95146</v>
      </c>
      <c r="I12" s="8">
        <v>42107</v>
      </c>
      <c r="J12" s="1">
        <v>0.41666666666666669</v>
      </c>
      <c r="K12">
        <v>95146</v>
      </c>
      <c r="L12">
        <v>1</v>
      </c>
      <c r="M12" t="s">
        <v>805</v>
      </c>
      <c r="O12" t="s">
        <v>15</v>
      </c>
      <c r="P12" t="s">
        <v>801</v>
      </c>
      <c r="Q12">
        <v>20146671137</v>
      </c>
      <c r="R12" t="s">
        <v>802</v>
      </c>
      <c r="S12" t="s">
        <v>1462</v>
      </c>
      <c r="T12">
        <v>3334</v>
      </c>
      <c r="U12" t="s">
        <v>6</v>
      </c>
      <c r="V12" t="s">
        <v>7</v>
      </c>
      <c r="W12">
        <v>3743</v>
      </c>
      <c r="X12">
        <v>420658</v>
      </c>
      <c r="Z12">
        <v>9</v>
      </c>
      <c r="AA12">
        <v>48471</v>
      </c>
      <c r="AB12">
        <v>96942</v>
      </c>
      <c r="AC12">
        <v>0</v>
      </c>
      <c r="AD12">
        <v>200</v>
      </c>
      <c r="AE12">
        <v>2066</v>
      </c>
      <c r="AF12">
        <v>0</v>
      </c>
      <c r="AG12" t="s">
        <v>1213</v>
      </c>
      <c r="AH12" t="s">
        <v>10</v>
      </c>
    </row>
    <row r="13" spans="1:34" x14ac:dyDescent="0.25">
      <c r="A13">
        <v>21076</v>
      </c>
      <c r="B13" t="s">
        <v>1461</v>
      </c>
      <c r="C13" t="s">
        <v>1137</v>
      </c>
      <c r="D13">
        <v>2010</v>
      </c>
      <c r="E13" t="s">
        <v>1128</v>
      </c>
      <c r="F13" s="8">
        <v>42073</v>
      </c>
      <c r="G13" s="1">
        <v>0.54166666666666663</v>
      </c>
      <c r="H13">
        <v>95146</v>
      </c>
      <c r="I13" s="8">
        <v>42073</v>
      </c>
      <c r="J13" s="1">
        <v>0.70833333333333337</v>
      </c>
      <c r="K13">
        <v>95146</v>
      </c>
      <c r="L13">
        <v>1</v>
      </c>
      <c r="M13" t="s">
        <v>800</v>
      </c>
      <c r="O13" t="s">
        <v>15</v>
      </c>
      <c r="P13" t="s">
        <v>801</v>
      </c>
      <c r="Q13">
        <v>20146671137</v>
      </c>
      <c r="R13" t="s">
        <v>802</v>
      </c>
      <c r="S13" t="s">
        <v>1462</v>
      </c>
      <c r="T13">
        <v>3334</v>
      </c>
      <c r="U13" t="s">
        <v>6</v>
      </c>
      <c r="V13" t="s">
        <v>7</v>
      </c>
      <c r="W13">
        <v>3743</v>
      </c>
      <c r="X13">
        <v>420658</v>
      </c>
      <c r="Z13">
        <v>9</v>
      </c>
      <c r="AA13">
        <v>48471</v>
      </c>
      <c r="AB13">
        <v>53318</v>
      </c>
      <c r="AC13">
        <v>0</v>
      </c>
      <c r="AD13">
        <v>110</v>
      </c>
      <c r="AE13">
        <v>989180</v>
      </c>
      <c r="AF13">
        <v>0</v>
      </c>
      <c r="AG13" t="s">
        <v>1213</v>
      </c>
      <c r="AH13" t="s">
        <v>10</v>
      </c>
    </row>
    <row r="14" spans="1:34" x14ac:dyDescent="0.25">
      <c r="A14">
        <v>21177</v>
      </c>
      <c r="B14" t="s">
        <v>1463</v>
      </c>
      <c r="C14" t="s">
        <v>1138</v>
      </c>
      <c r="D14">
        <v>2008</v>
      </c>
      <c r="E14" t="s">
        <v>1128</v>
      </c>
      <c r="F14" s="8">
        <v>42089</v>
      </c>
      <c r="G14" s="1">
        <v>0.4291666666666667</v>
      </c>
      <c r="H14">
        <v>29597</v>
      </c>
      <c r="I14" s="8">
        <v>42089</v>
      </c>
      <c r="J14" s="1">
        <v>0.4291666666666667</v>
      </c>
      <c r="K14">
        <v>29597</v>
      </c>
      <c r="L14">
        <v>1</v>
      </c>
      <c r="M14" t="s">
        <v>608</v>
      </c>
      <c r="O14" t="s">
        <v>2</v>
      </c>
      <c r="P14" t="s">
        <v>857</v>
      </c>
      <c r="Q14">
        <v>27054352862</v>
      </c>
      <c r="R14" t="s">
        <v>858</v>
      </c>
      <c r="S14" t="s">
        <v>5</v>
      </c>
      <c r="T14">
        <v>330</v>
      </c>
      <c r="U14" t="s">
        <v>6</v>
      </c>
      <c r="V14" t="s">
        <v>7</v>
      </c>
      <c r="W14">
        <v>376</v>
      </c>
      <c r="X14">
        <v>4431497</v>
      </c>
      <c r="Z14">
        <v>9</v>
      </c>
      <c r="AA14">
        <v>42727</v>
      </c>
      <c r="AB14">
        <v>81181</v>
      </c>
      <c r="AC14">
        <v>0</v>
      </c>
      <c r="AD14">
        <v>190</v>
      </c>
      <c r="AE14">
        <v>275131</v>
      </c>
      <c r="AF14">
        <v>0</v>
      </c>
      <c r="AG14" t="s">
        <v>1213</v>
      </c>
      <c r="AH14" t="s">
        <v>10</v>
      </c>
    </row>
    <row r="15" spans="1:34" x14ac:dyDescent="0.25">
      <c r="A15">
        <v>21006</v>
      </c>
      <c r="B15" t="s">
        <v>1464</v>
      </c>
      <c r="C15" t="s">
        <v>1139</v>
      </c>
      <c r="D15">
        <v>2005</v>
      </c>
      <c r="E15" t="s">
        <v>1128</v>
      </c>
      <c r="F15" s="8">
        <v>42065</v>
      </c>
      <c r="G15" s="1">
        <v>0.60138888888888886</v>
      </c>
      <c r="H15">
        <v>303757</v>
      </c>
      <c r="I15" s="8">
        <v>42065</v>
      </c>
      <c r="J15" s="1">
        <v>0.60138888888888886</v>
      </c>
      <c r="K15">
        <v>303757</v>
      </c>
      <c r="L15">
        <v>1</v>
      </c>
      <c r="M15" t="s">
        <v>512</v>
      </c>
      <c r="O15" t="s">
        <v>15</v>
      </c>
      <c r="P15" t="s">
        <v>2656</v>
      </c>
      <c r="Q15">
        <v>20167489231</v>
      </c>
      <c r="R15" t="s">
        <v>514</v>
      </c>
      <c r="S15" t="s">
        <v>1465</v>
      </c>
      <c r="T15">
        <v>3364</v>
      </c>
      <c r="U15" t="s">
        <v>6</v>
      </c>
      <c r="V15" t="s">
        <v>7</v>
      </c>
      <c r="W15">
        <v>3755</v>
      </c>
      <c r="X15">
        <v>438986</v>
      </c>
      <c r="Y15" t="s">
        <v>1466</v>
      </c>
      <c r="Z15">
        <v>9</v>
      </c>
      <c r="AA15">
        <v>48471</v>
      </c>
      <c r="AB15">
        <v>19388</v>
      </c>
      <c r="AC15">
        <v>0</v>
      </c>
      <c r="AD15">
        <v>40</v>
      </c>
      <c r="AE15">
        <v>0</v>
      </c>
      <c r="AF15">
        <v>0</v>
      </c>
      <c r="AG15" t="s">
        <v>1213</v>
      </c>
      <c r="AH15" t="s">
        <v>10</v>
      </c>
    </row>
    <row r="16" spans="1:34" x14ac:dyDescent="0.25">
      <c r="A16">
        <v>21244</v>
      </c>
      <c r="B16" t="s">
        <v>1464</v>
      </c>
      <c r="C16" t="s">
        <v>1139</v>
      </c>
      <c r="D16">
        <v>2005</v>
      </c>
      <c r="E16" t="s">
        <v>1128</v>
      </c>
      <c r="F16" s="8">
        <v>42101</v>
      </c>
      <c r="G16" s="1">
        <v>0.58333333333333337</v>
      </c>
      <c r="H16">
        <v>303757</v>
      </c>
      <c r="I16" s="8">
        <v>42101</v>
      </c>
      <c r="J16" s="1">
        <v>0.625</v>
      </c>
      <c r="K16">
        <v>303757</v>
      </c>
      <c r="L16">
        <v>1</v>
      </c>
      <c r="M16" t="s">
        <v>518</v>
      </c>
      <c r="O16" t="s">
        <v>15</v>
      </c>
      <c r="P16" t="s">
        <v>2656</v>
      </c>
      <c r="Q16">
        <v>20167489231</v>
      </c>
      <c r="R16" t="s">
        <v>514</v>
      </c>
      <c r="S16" t="s">
        <v>1465</v>
      </c>
      <c r="T16">
        <v>3364</v>
      </c>
      <c r="U16" t="s">
        <v>6</v>
      </c>
      <c r="V16" t="s">
        <v>7</v>
      </c>
      <c r="W16">
        <v>3755</v>
      </c>
      <c r="X16">
        <v>438986</v>
      </c>
      <c r="Y16" t="s">
        <v>1466</v>
      </c>
      <c r="Z16">
        <v>9</v>
      </c>
      <c r="AA16">
        <v>48471</v>
      </c>
      <c r="AB16">
        <v>24236</v>
      </c>
      <c r="AC16">
        <v>0</v>
      </c>
      <c r="AD16">
        <v>50</v>
      </c>
      <c r="AE16">
        <v>35163</v>
      </c>
      <c r="AF16">
        <v>0</v>
      </c>
      <c r="AG16" t="s">
        <v>1213</v>
      </c>
      <c r="AH16" t="s">
        <v>10</v>
      </c>
    </row>
    <row r="17" spans="1:34" x14ac:dyDescent="0.25">
      <c r="A17">
        <v>21666</v>
      </c>
      <c r="B17" t="s">
        <v>1467</v>
      </c>
      <c r="C17" t="s">
        <v>1139</v>
      </c>
      <c r="D17">
        <v>2012</v>
      </c>
      <c r="E17" t="s">
        <v>1128</v>
      </c>
      <c r="F17" s="8">
        <v>42164</v>
      </c>
      <c r="G17" s="1">
        <v>0.62291666666666667</v>
      </c>
      <c r="H17">
        <v>199328</v>
      </c>
      <c r="I17" s="8">
        <v>42164</v>
      </c>
      <c r="J17" s="1">
        <v>0.72916666666666663</v>
      </c>
      <c r="K17">
        <v>199328</v>
      </c>
      <c r="L17">
        <v>1</v>
      </c>
      <c r="M17" t="s">
        <v>27</v>
      </c>
      <c r="O17" t="s">
        <v>15</v>
      </c>
      <c r="P17" t="s">
        <v>28</v>
      </c>
      <c r="Q17">
        <v>30709850470</v>
      </c>
      <c r="R17" t="s">
        <v>29</v>
      </c>
      <c r="S17" t="s">
        <v>5</v>
      </c>
      <c r="T17">
        <v>3300</v>
      </c>
      <c r="U17" t="s">
        <v>6</v>
      </c>
      <c r="V17" t="s">
        <v>7</v>
      </c>
      <c r="W17">
        <v>376</v>
      </c>
      <c r="X17">
        <v>154224543</v>
      </c>
      <c r="Y17" t="s">
        <v>30</v>
      </c>
      <c r="Z17">
        <v>9</v>
      </c>
      <c r="AA17">
        <v>42727</v>
      </c>
      <c r="AB17">
        <v>183726</v>
      </c>
      <c r="AC17">
        <v>0</v>
      </c>
      <c r="AD17">
        <v>430</v>
      </c>
      <c r="AE17">
        <v>4541696</v>
      </c>
      <c r="AF17">
        <v>0</v>
      </c>
      <c r="AG17" t="s">
        <v>1213</v>
      </c>
      <c r="AH17" t="s">
        <v>10</v>
      </c>
    </row>
    <row r="18" spans="1:34" x14ac:dyDescent="0.25">
      <c r="A18">
        <v>21515</v>
      </c>
      <c r="B18" t="s">
        <v>1468</v>
      </c>
      <c r="C18" t="s">
        <v>1140</v>
      </c>
      <c r="D18">
        <v>2008</v>
      </c>
      <c r="E18" t="s">
        <v>1128</v>
      </c>
      <c r="F18" s="8">
        <v>42143</v>
      </c>
      <c r="G18" s="1">
        <v>0.52361111111111114</v>
      </c>
      <c r="H18">
        <v>182502</v>
      </c>
      <c r="I18" s="8">
        <v>42143</v>
      </c>
      <c r="J18" s="1">
        <v>0.7319444444444444</v>
      </c>
      <c r="K18">
        <v>182502</v>
      </c>
      <c r="L18">
        <v>1</v>
      </c>
      <c r="M18" t="s">
        <v>555</v>
      </c>
      <c r="O18" t="s">
        <v>15</v>
      </c>
      <c r="P18" t="s">
        <v>200</v>
      </c>
      <c r="Q18">
        <v>30708383712</v>
      </c>
      <c r="R18" t="s">
        <v>201</v>
      </c>
      <c r="S18" t="s">
        <v>1465</v>
      </c>
      <c r="T18">
        <v>3364</v>
      </c>
      <c r="U18" t="s">
        <v>6</v>
      </c>
      <c r="V18" t="s">
        <v>7</v>
      </c>
      <c r="W18">
        <v>3755</v>
      </c>
      <c r="X18">
        <v>470179470</v>
      </c>
      <c r="Z18">
        <v>9</v>
      </c>
      <c r="AA18">
        <v>48471</v>
      </c>
      <c r="AB18">
        <v>208425</v>
      </c>
      <c r="AC18">
        <v>0</v>
      </c>
      <c r="AD18">
        <v>430</v>
      </c>
      <c r="AE18">
        <v>1409005</v>
      </c>
      <c r="AF18">
        <v>0</v>
      </c>
      <c r="AG18" t="s">
        <v>1213</v>
      </c>
      <c r="AH18" t="s">
        <v>10</v>
      </c>
    </row>
    <row r="19" spans="1:34" x14ac:dyDescent="0.25">
      <c r="A19">
        <v>21490</v>
      </c>
      <c r="B19" t="s">
        <v>1469</v>
      </c>
      <c r="C19" t="s">
        <v>1141</v>
      </c>
      <c r="D19">
        <v>2013</v>
      </c>
      <c r="E19" t="s">
        <v>1128</v>
      </c>
      <c r="F19" s="8">
        <v>42138</v>
      </c>
      <c r="G19" s="1">
        <v>0.41666666666666669</v>
      </c>
      <c r="H19">
        <v>141182</v>
      </c>
      <c r="I19" s="8">
        <v>42138</v>
      </c>
      <c r="J19" s="1">
        <v>0.58333333333333337</v>
      </c>
      <c r="K19">
        <v>141182</v>
      </c>
      <c r="L19">
        <v>1</v>
      </c>
      <c r="M19" t="s">
        <v>21</v>
      </c>
      <c r="O19" t="s">
        <v>2</v>
      </c>
      <c r="P19" t="s">
        <v>85</v>
      </c>
      <c r="Q19">
        <v>7546759</v>
      </c>
      <c r="R19" t="s">
        <v>1470</v>
      </c>
      <c r="S19" t="s">
        <v>1471</v>
      </c>
      <c r="T19">
        <v>3306</v>
      </c>
      <c r="U19" t="s">
        <v>88</v>
      </c>
      <c r="V19" t="s">
        <v>7</v>
      </c>
      <c r="W19">
        <v>376</v>
      </c>
      <c r="X19">
        <v>154691348</v>
      </c>
      <c r="Z19">
        <v>9</v>
      </c>
      <c r="AA19">
        <v>48471</v>
      </c>
      <c r="AB19">
        <v>92095</v>
      </c>
      <c r="AC19">
        <v>0</v>
      </c>
      <c r="AD19">
        <v>190</v>
      </c>
      <c r="AE19">
        <v>530656</v>
      </c>
      <c r="AF19">
        <v>0</v>
      </c>
      <c r="AG19" t="s">
        <v>1213</v>
      </c>
      <c r="AH19" t="s">
        <v>10</v>
      </c>
    </row>
    <row r="20" spans="1:34" x14ac:dyDescent="0.25">
      <c r="A20">
        <v>21768</v>
      </c>
      <c r="B20" t="s">
        <v>1472</v>
      </c>
      <c r="C20" t="s">
        <v>1142</v>
      </c>
      <c r="D20">
        <v>2011</v>
      </c>
      <c r="E20" t="s">
        <v>1128</v>
      </c>
      <c r="F20" s="8">
        <v>42179</v>
      </c>
      <c r="G20" s="1">
        <v>0.58333333333333337</v>
      </c>
      <c r="H20">
        <v>140213</v>
      </c>
      <c r="I20" s="8">
        <v>42179</v>
      </c>
      <c r="J20" s="1">
        <v>0.75</v>
      </c>
      <c r="K20">
        <v>140213</v>
      </c>
      <c r="L20">
        <v>1</v>
      </c>
      <c r="M20" t="s">
        <v>21</v>
      </c>
      <c r="O20" t="s">
        <v>15</v>
      </c>
      <c r="P20" t="s">
        <v>559</v>
      </c>
      <c r="Q20">
        <v>20204959774</v>
      </c>
      <c r="R20" t="s">
        <v>560</v>
      </c>
      <c r="S20" t="s">
        <v>1465</v>
      </c>
      <c r="T20">
        <v>3364</v>
      </c>
      <c r="U20" t="s">
        <v>6</v>
      </c>
      <c r="V20" t="s">
        <v>7</v>
      </c>
      <c r="W20">
        <v>3755</v>
      </c>
      <c r="X20">
        <v>154709564</v>
      </c>
      <c r="Z20">
        <v>9</v>
      </c>
      <c r="AA20">
        <v>48471</v>
      </c>
      <c r="AB20">
        <v>126025</v>
      </c>
      <c r="AC20">
        <v>0</v>
      </c>
      <c r="AD20">
        <v>260</v>
      </c>
      <c r="AE20">
        <v>843643</v>
      </c>
      <c r="AF20">
        <v>0</v>
      </c>
      <c r="AG20" t="s">
        <v>1213</v>
      </c>
      <c r="AH20" t="s">
        <v>10</v>
      </c>
    </row>
    <row r="21" spans="1:34" x14ac:dyDescent="0.25">
      <c r="A21">
        <v>21027</v>
      </c>
      <c r="B21" t="s">
        <v>1473</v>
      </c>
      <c r="C21" t="s">
        <v>1143</v>
      </c>
      <c r="D21">
        <v>2010</v>
      </c>
      <c r="E21" t="s">
        <v>1128</v>
      </c>
      <c r="F21" s="8">
        <v>42067</v>
      </c>
      <c r="G21" s="1">
        <v>0.625</v>
      </c>
      <c r="H21">
        <v>207196</v>
      </c>
      <c r="I21" s="8">
        <v>42067</v>
      </c>
      <c r="J21" s="1">
        <v>0.75</v>
      </c>
      <c r="K21">
        <v>207196</v>
      </c>
      <c r="L21">
        <v>1</v>
      </c>
      <c r="M21" t="s">
        <v>368</v>
      </c>
      <c r="O21" t="s">
        <v>15</v>
      </c>
      <c r="P21" t="s">
        <v>369</v>
      </c>
      <c r="Q21">
        <v>30687917282</v>
      </c>
      <c r="R21" t="s">
        <v>370</v>
      </c>
      <c r="S21" t="s">
        <v>1474</v>
      </c>
      <c r="T21">
        <v>3364</v>
      </c>
      <c r="U21" t="s">
        <v>6</v>
      </c>
      <c r="V21" t="s">
        <v>7</v>
      </c>
      <c r="W21">
        <v>3755</v>
      </c>
      <c r="X21">
        <v>460677</v>
      </c>
      <c r="Y21" t="s">
        <v>1475</v>
      </c>
      <c r="Z21">
        <v>9</v>
      </c>
      <c r="AA21">
        <v>48471</v>
      </c>
      <c r="AB21">
        <v>33930</v>
      </c>
      <c r="AC21">
        <v>0</v>
      </c>
      <c r="AD21">
        <v>70</v>
      </c>
      <c r="AE21">
        <v>1526352</v>
      </c>
      <c r="AF21">
        <v>0</v>
      </c>
      <c r="AG21" t="s">
        <v>1213</v>
      </c>
      <c r="AH21" t="s">
        <v>10</v>
      </c>
    </row>
    <row r="22" spans="1:34" x14ac:dyDescent="0.25">
      <c r="A22">
        <v>21343</v>
      </c>
      <c r="B22" t="s">
        <v>1473</v>
      </c>
      <c r="C22" t="s">
        <v>1143</v>
      </c>
      <c r="D22">
        <v>2010</v>
      </c>
      <c r="E22" t="s">
        <v>1128</v>
      </c>
      <c r="F22" s="8">
        <v>42115</v>
      </c>
      <c r="G22" s="1">
        <v>0.60625000000000007</v>
      </c>
      <c r="H22">
        <v>207196</v>
      </c>
      <c r="I22" s="8">
        <v>42115</v>
      </c>
      <c r="J22" s="1">
        <v>0.70833333333333337</v>
      </c>
      <c r="K22">
        <v>207196</v>
      </c>
      <c r="L22">
        <v>1</v>
      </c>
      <c r="M22" t="s">
        <v>199</v>
      </c>
      <c r="O22" t="s">
        <v>15</v>
      </c>
      <c r="P22" t="s">
        <v>369</v>
      </c>
      <c r="Q22">
        <v>30687917282</v>
      </c>
      <c r="R22" t="s">
        <v>370</v>
      </c>
      <c r="S22" t="s">
        <v>1474</v>
      </c>
      <c r="T22">
        <v>3364</v>
      </c>
      <c r="U22" t="s">
        <v>6</v>
      </c>
      <c r="V22" t="s">
        <v>7</v>
      </c>
      <c r="W22">
        <v>3755</v>
      </c>
      <c r="X22">
        <v>460677</v>
      </c>
      <c r="Y22" t="s">
        <v>1475</v>
      </c>
      <c r="Z22">
        <v>9</v>
      </c>
      <c r="AA22">
        <v>48471</v>
      </c>
      <c r="AB22">
        <v>67859</v>
      </c>
      <c r="AC22">
        <v>0</v>
      </c>
      <c r="AD22">
        <v>140</v>
      </c>
      <c r="AE22">
        <v>405768</v>
      </c>
      <c r="AF22">
        <v>0</v>
      </c>
      <c r="AG22" t="s">
        <v>1213</v>
      </c>
      <c r="AH22" t="s">
        <v>10</v>
      </c>
    </row>
    <row r="23" spans="1:34" x14ac:dyDescent="0.25">
      <c r="A23">
        <v>21667</v>
      </c>
      <c r="B23" t="s">
        <v>1473</v>
      </c>
      <c r="C23" t="s">
        <v>1143</v>
      </c>
      <c r="D23">
        <v>2010</v>
      </c>
      <c r="E23" t="s">
        <v>1128</v>
      </c>
      <c r="F23" s="8">
        <v>42164</v>
      </c>
      <c r="G23" s="1">
        <v>0.64374999999999993</v>
      </c>
      <c r="H23">
        <v>207196</v>
      </c>
      <c r="I23" s="8">
        <v>42166</v>
      </c>
      <c r="J23" s="1">
        <v>0.70833333333333337</v>
      </c>
      <c r="K23">
        <v>207196</v>
      </c>
      <c r="L23">
        <v>1</v>
      </c>
      <c r="M23" t="s">
        <v>376</v>
      </c>
      <c r="O23" t="s">
        <v>15</v>
      </c>
      <c r="P23" t="s">
        <v>369</v>
      </c>
      <c r="Q23">
        <v>30687917282</v>
      </c>
      <c r="R23" t="s">
        <v>370</v>
      </c>
      <c r="S23" t="s">
        <v>1474</v>
      </c>
      <c r="T23">
        <v>3364</v>
      </c>
      <c r="U23" t="s">
        <v>6</v>
      </c>
      <c r="V23" t="s">
        <v>7</v>
      </c>
      <c r="W23">
        <v>3755</v>
      </c>
      <c r="X23">
        <v>460677</v>
      </c>
      <c r="Y23" t="s">
        <v>1475</v>
      </c>
      <c r="Z23">
        <v>9</v>
      </c>
      <c r="AA23">
        <v>48471</v>
      </c>
      <c r="AB23">
        <v>290826</v>
      </c>
      <c r="AC23">
        <v>0</v>
      </c>
      <c r="AD23">
        <v>600</v>
      </c>
      <c r="AE23">
        <v>3494144</v>
      </c>
      <c r="AF23">
        <v>0</v>
      </c>
      <c r="AG23" t="s">
        <v>1213</v>
      </c>
      <c r="AH23" t="s">
        <v>10</v>
      </c>
    </row>
    <row r="24" spans="1:34" x14ac:dyDescent="0.25">
      <c r="A24">
        <v>21319</v>
      </c>
      <c r="B24" t="s">
        <v>1476</v>
      </c>
      <c r="C24" t="s">
        <v>1144</v>
      </c>
      <c r="D24">
        <v>2007</v>
      </c>
      <c r="E24" t="s">
        <v>1128</v>
      </c>
      <c r="F24" s="8">
        <v>42111</v>
      </c>
      <c r="G24" s="1">
        <v>0.33333333333333331</v>
      </c>
      <c r="H24">
        <v>44557</v>
      </c>
      <c r="I24" s="8">
        <v>42111</v>
      </c>
      <c r="J24" s="1">
        <v>0.66666666666666663</v>
      </c>
      <c r="K24">
        <v>44557</v>
      </c>
      <c r="L24">
        <v>1</v>
      </c>
      <c r="M24" t="s">
        <v>429</v>
      </c>
      <c r="O24" t="s">
        <v>15</v>
      </c>
      <c r="P24" t="s">
        <v>2589</v>
      </c>
      <c r="Q24">
        <v>30522250356</v>
      </c>
      <c r="R24" t="s">
        <v>431</v>
      </c>
      <c r="S24" t="s">
        <v>1477</v>
      </c>
      <c r="T24">
        <v>3350</v>
      </c>
      <c r="U24" t="s">
        <v>6</v>
      </c>
      <c r="V24" t="s">
        <v>7</v>
      </c>
      <c r="W24">
        <v>3758</v>
      </c>
      <c r="X24">
        <v>422220</v>
      </c>
      <c r="Y24" t="s">
        <v>432</v>
      </c>
      <c r="Z24">
        <v>9</v>
      </c>
      <c r="AA24">
        <v>48471</v>
      </c>
      <c r="AB24">
        <v>87248</v>
      </c>
      <c r="AC24">
        <v>0</v>
      </c>
      <c r="AD24">
        <v>180</v>
      </c>
      <c r="AE24">
        <v>520726</v>
      </c>
      <c r="AF24">
        <v>0</v>
      </c>
      <c r="AG24" t="s">
        <v>1213</v>
      </c>
      <c r="AH24" t="s">
        <v>10</v>
      </c>
    </row>
    <row r="25" spans="1:34" x14ac:dyDescent="0.25">
      <c r="A25">
        <v>21096</v>
      </c>
      <c r="B25" t="s">
        <v>1478</v>
      </c>
      <c r="C25" t="s">
        <v>1145</v>
      </c>
      <c r="D25">
        <v>2011</v>
      </c>
      <c r="E25" t="s">
        <v>1128</v>
      </c>
      <c r="F25" s="8">
        <v>42076</v>
      </c>
      <c r="G25" s="1">
        <v>0.375</v>
      </c>
      <c r="H25">
        <v>66212</v>
      </c>
      <c r="I25" s="8">
        <v>42076</v>
      </c>
      <c r="J25" s="1">
        <v>0.54166666666666663</v>
      </c>
      <c r="K25">
        <v>66212</v>
      </c>
      <c r="L25">
        <v>1</v>
      </c>
      <c r="M25" t="s">
        <v>748</v>
      </c>
      <c r="O25" t="s">
        <v>15</v>
      </c>
      <c r="P25" t="s">
        <v>525</v>
      </c>
      <c r="Q25">
        <v>33672410199</v>
      </c>
      <c r="R25" t="s">
        <v>526</v>
      </c>
      <c r="S25" t="s">
        <v>5</v>
      </c>
      <c r="T25">
        <v>3300</v>
      </c>
      <c r="U25" t="s">
        <v>6</v>
      </c>
      <c r="V25" t="s">
        <v>7</v>
      </c>
      <c r="W25">
        <v>376</v>
      </c>
      <c r="X25">
        <v>4468100</v>
      </c>
      <c r="Y25" t="s">
        <v>527</v>
      </c>
      <c r="Z25">
        <v>9</v>
      </c>
      <c r="AA25">
        <v>48471</v>
      </c>
      <c r="AB25">
        <v>63012</v>
      </c>
      <c r="AC25">
        <v>0</v>
      </c>
      <c r="AD25">
        <v>130</v>
      </c>
      <c r="AE25">
        <v>459710</v>
      </c>
      <c r="AF25">
        <v>0</v>
      </c>
      <c r="AG25" t="s">
        <v>1213</v>
      </c>
      <c r="AH25" t="s">
        <v>10</v>
      </c>
    </row>
    <row r="26" spans="1:34" x14ac:dyDescent="0.25">
      <c r="A26">
        <v>21340</v>
      </c>
      <c r="B26" t="s">
        <v>1479</v>
      </c>
      <c r="C26" t="s">
        <v>1145</v>
      </c>
      <c r="D26">
        <v>2011</v>
      </c>
      <c r="E26" t="s">
        <v>1128</v>
      </c>
      <c r="F26" s="8">
        <v>42115</v>
      </c>
      <c r="G26" s="1">
        <v>0.48055555555555557</v>
      </c>
      <c r="H26">
        <v>26073</v>
      </c>
      <c r="I26" s="8">
        <v>42115</v>
      </c>
      <c r="J26" s="1">
        <v>0.75</v>
      </c>
      <c r="K26">
        <v>26073</v>
      </c>
      <c r="L26">
        <v>1</v>
      </c>
      <c r="M26" t="s">
        <v>524</v>
      </c>
      <c r="O26" t="s">
        <v>15</v>
      </c>
      <c r="P26" t="s">
        <v>525</v>
      </c>
      <c r="Q26">
        <v>33672410199</v>
      </c>
      <c r="R26" t="s">
        <v>526</v>
      </c>
      <c r="S26" t="s">
        <v>5</v>
      </c>
      <c r="T26">
        <v>3300</v>
      </c>
      <c r="U26" t="s">
        <v>6</v>
      </c>
      <c r="V26" t="s">
        <v>7</v>
      </c>
      <c r="W26">
        <v>376</v>
      </c>
      <c r="X26">
        <v>4468100</v>
      </c>
      <c r="Y26" t="s">
        <v>527</v>
      </c>
      <c r="Z26">
        <v>9</v>
      </c>
      <c r="AA26">
        <v>48471</v>
      </c>
      <c r="AB26">
        <v>48471</v>
      </c>
      <c r="AC26">
        <v>0</v>
      </c>
      <c r="AD26">
        <v>100</v>
      </c>
      <c r="AE26">
        <v>454701</v>
      </c>
      <c r="AF26">
        <v>0</v>
      </c>
      <c r="AG26" t="s">
        <v>1213</v>
      </c>
      <c r="AH26" t="s">
        <v>10</v>
      </c>
    </row>
    <row r="27" spans="1:34" x14ac:dyDescent="0.25">
      <c r="A27">
        <v>21687</v>
      </c>
      <c r="B27" t="s">
        <v>1480</v>
      </c>
      <c r="C27" t="s">
        <v>1145</v>
      </c>
      <c r="D27">
        <v>2011</v>
      </c>
      <c r="E27" t="s">
        <v>1128</v>
      </c>
      <c r="F27" s="8">
        <v>42166</v>
      </c>
      <c r="G27" s="1">
        <v>0.72361111111111109</v>
      </c>
      <c r="H27">
        <v>77480</v>
      </c>
      <c r="I27" s="8">
        <v>42167</v>
      </c>
      <c r="J27" s="1">
        <v>0.75</v>
      </c>
      <c r="K27">
        <v>77480</v>
      </c>
      <c r="L27">
        <v>1</v>
      </c>
      <c r="M27" t="s">
        <v>550</v>
      </c>
      <c r="O27" t="s">
        <v>15</v>
      </c>
      <c r="P27" t="s">
        <v>551</v>
      </c>
      <c r="Q27">
        <v>30547499952</v>
      </c>
      <c r="R27" t="s">
        <v>552</v>
      </c>
      <c r="S27" t="s">
        <v>45</v>
      </c>
      <c r="T27">
        <v>3362</v>
      </c>
      <c r="U27" t="s">
        <v>6</v>
      </c>
      <c r="V27" t="s">
        <v>7</v>
      </c>
      <c r="W27">
        <v>3757</v>
      </c>
      <c r="X27">
        <v>15672040</v>
      </c>
      <c r="Z27">
        <v>9</v>
      </c>
      <c r="AA27">
        <v>48471</v>
      </c>
      <c r="AB27">
        <v>106636</v>
      </c>
      <c r="AC27">
        <v>0</v>
      </c>
      <c r="AD27">
        <v>220</v>
      </c>
      <c r="AE27">
        <v>786078</v>
      </c>
      <c r="AF27">
        <v>0</v>
      </c>
      <c r="AG27" t="s">
        <v>1213</v>
      </c>
      <c r="AH27" t="s">
        <v>10</v>
      </c>
    </row>
    <row r="28" spans="1:34" x14ac:dyDescent="0.25">
      <c r="A28">
        <v>21293</v>
      </c>
      <c r="B28" t="s">
        <v>1481</v>
      </c>
      <c r="C28" t="s">
        <v>1145</v>
      </c>
      <c r="D28">
        <v>2011</v>
      </c>
      <c r="E28" t="s">
        <v>1128</v>
      </c>
      <c r="F28" s="8">
        <v>42108</v>
      </c>
      <c r="G28" s="1">
        <v>0.43888888888888888</v>
      </c>
      <c r="H28">
        <v>47118</v>
      </c>
      <c r="I28" s="8">
        <v>42108</v>
      </c>
      <c r="J28" s="1">
        <v>0.43888888888888888</v>
      </c>
      <c r="K28">
        <v>47118</v>
      </c>
      <c r="L28">
        <v>1</v>
      </c>
      <c r="M28" t="s">
        <v>718</v>
      </c>
      <c r="O28" t="s">
        <v>15</v>
      </c>
      <c r="P28" t="s">
        <v>719</v>
      </c>
      <c r="Q28">
        <v>20075851228</v>
      </c>
      <c r="R28" t="s">
        <v>720</v>
      </c>
      <c r="S28" t="s">
        <v>79</v>
      </c>
      <c r="T28">
        <v>3360</v>
      </c>
      <c r="U28" t="s">
        <v>6</v>
      </c>
      <c r="V28" t="s">
        <v>7</v>
      </c>
      <c r="W28">
        <v>3755</v>
      </c>
      <c r="X28">
        <v>422768</v>
      </c>
      <c r="Z28">
        <v>9</v>
      </c>
      <c r="AA28">
        <v>48471</v>
      </c>
      <c r="AB28">
        <v>72707</v>
      </c>
      <c r="AC28">
        <v>0</v>
      </c>
      <c r="AD28">
        <v>150</v>
      </c>
      <c r="AE28">
        <v>121741</v>
      </c>
      <c r="AF28">
        <v>0</v>
      </c>
      <c r="AG28" t="s">
        <v>1213</v>
      </c>
      <c r="AH28" t="s">
        <v>10</v>
      </c>
    </row>
    <row r="29" spans="1:34" x14ac:dyDescent="0.25">
      <c r="A29">
        <v>21433</v>
      </c>
      <c r="B29" t="s">
        <v>1481</v>
      </c>
      <c r="C29" t="s">
        <v>1145</v>
      </c>
      <c r="D29">
        <v>2011</v>
      </c>
      <c r="E29" t="s">
        <v>1128</v>
      </c>
      <c r="F29" s="8">
        <v>42129</v>
      </c>
      <c r="G29" s="1">
        <v>0.33333333333333331</v>
      </c>
      <c r="H29">
        <v>47118</v>
      </c>
      <c r="I29" s="8">
        <v>42129</v>
      </c>
      <c r="J29" s="1">
        <v>0.72916666666666663</v>
      </c>
      <c r="K29">
        <v>47118</v>
      </c>
      <c r="L29">
        <v>1</v>
      </c>
      <c r="M29" t="s">
        <v>722</v>
      </c>
      <c r="O29" t="s">
        <v>15</v>
      </c>
      <c r="P29" t="s">
        <v>719</v>
      </c>
      <c r="Q29">
        <v>20075851228</v>
      </c>
      <c r="R29" t="s">
        <v>720</v>
      </c>
      <c r="S29" t="s">
        <v>79</v>
      </c>
      <c r="T29">
        <v>3360</v>
      </c>
      <c r="U29" t="s">
        <v>6</v>
      </c>
      <c r="V29" t="s">
        <v>7</v>
      </c>
      <c r="W29">
        <v>3755</v>
      </c>
      <c r="X29">
        <v>422768</v>
      </c>
      <c r="Z29">
        <v>9</v>
      </c>
      <c r="AA29">
        <v>48471</v>
      </c>
      <c r="AB29">
        <v>121178</v>
      </c>
      <c r="AC29">
        <v>0</v>
      </c>
      <c r="AD29">
        <v>250</v>
      </c>
      <c r="AE29">
        <v>530168</v>
      </c>
      <c r="AF29">
        <v>0</v>
      </c>
      <c r="AG29" t="s">
        <v>1213</v>
      </c>
      <c r="AH29" t="s">
        <v>10</v>
      </c>
    </row>
    <row r="30" spans="1:34" x14ac:dyDescent="0.25">
      <c r="A30">
        <v>21740</v>
      </c>
      <c r="B30" t="s">
        <v>1482</v>
      </c>
      <c r="C30" t="s">
        <v>1142</v>
      </c>
      <c r="D30">
        <v>2011</v>
      </c>
      <c r="E30" t="s">
        <v>1128</v>
      </c>
      <c r="F30" s="8">
        <v>42174</v>
      </c>
      <c r="G30" s="1">
        <v>0.33333333333333331</v>
      </c>
      <c r="H30">
        <v>153882</v>
      </c>
      <c r="I30" s="8">
        <v>42174</v>
      </c>
      <c r="J30" s="1">
        <v>0.52083333333333337</v>
      </c>
      <c r="K30">
        <v>153882</v>
      </c>
      <c r="L30">
        <v>1</v>
      </c>
      <c r="M30" t="s">
        <v>76</v>
      </c>
      <c r="O30" t="s">
        <v>15</v>
      </c>
      <c r="P30" t="s">
        <v>263</v>
      </c>
      <c r="Q30">
        <v>27200880485</v>
      </c>
      <c r="R30" t="s">
        <v>264</v>
      </c>
      <c r="S30" t="s">
        <v>1483</v>
      </c>
      <c r="T30">
        <v>3580</v>
      </c>
      <c r="U30" t="s">
        <v>266</v>
      </c>
      <c r="V30" t="s">
        <v>7</v>
      </c>
      <c r="W30">
        <v>376</v>
      </c>
      <c r="X30">
        <v>154843854</v>
      </c>
      <c r="Y30" t="s">
        <v>267</v>
      </c>
      <c r="Z30">
        <v>9</v>
      </c>
      <c r="AA30">
        <v>48471</v>
      </c>
      <c r="AB30">
        <v>82401</v>
      </c>
      <c r="AC30">
        <v>0</v>
      </c>
      <c r="AD30">
        <v>170</v>
      </c>
      <c r="AE30">
        <v>867664</v>
      </c>
      <c r="AF30">
        <v>0</v>
      </c>
      <c r="AG30" t="s">
        <v>1213</v>
      </c>
      <c r="AH30" t="s">
        <v>10</v>
      </c>
    </row>
    <row r="31" spans="1:34" x14ac:dyDescent="0.25">
      <c r="A31">
        <v>21198</v>
      </c>
      <c r="B31" t="s">
        <v>1482</v>
      </c>
      <c r="C31" t="s">
        <v>1142</v>
      </c>
      <c r="D31">
        <v>2011</v>
      </c>
      <c r="E31" t="s">
        <v>1128</v>
      </c>
      <c r="F31" s="8">
        <v>42093</v>
      </c>
      <c r="G31" s="1">
        <v>0.33333333333333331</v>
      </c>
      <c r="H31">
        <v>153882</v>
      </c>
      <c r="I31" s="8">
        <v>42093</v>
      </c>
      <c r="J31" s="1">
        <v>0.47222222222222227</v>
      </c>
      <c r="K31">
        <v>153882</v>
      </c>
      <c r="L31">
        <v>1</v>
      </c>
      <c r="M31" t="s">
        <v>21</v>
      </c>
      <c r="O31" t="s">
        <v>15</v>
      </c>
      <c r="P31" t="s">
        <v>263</v>
      </c>
      <c r="Q31">
        <v>27200880485</v>
      </c>
      <c r="R31" t="s">
        <v>264</v>
      </c>
      <c r="S31" t="s">
        <v>1483</v>
      </c>
      <c r="T31">
        <v>3580</v>
      </c>
      <c r="U31" t="s">
        <v>266</v>
      </c>
      <c r="V31" t="s">
        <v>7</v>
      </c>
      <c r="W31">
        <v>376</v>
      </c>
      <c r="X31">
        <v>154843854</v>
      </c>
      <c r="Y31" t="s">
        <v>267</v>
      </c>
      <c r="Z31">
        <v>9</v>
      </c>
      <c r="AA31">
        <v>48471</v>
      </c>
      <c r="AB31">
        <v>111483</v>
      </c>
      <c r="AC31">
        <v>0</v>
      </c>
      <c r="AD31">
        <v>230</v>
      </c>
      <c r="AE31">
        <v>502576</v>
      </c>
      <c r="AF31">
        <v>0</v>
      </c>
      <c r="AG31" t="s">
        <v>1213</v>
      </c>
      <c r="AH31" t="s">
        <v>10</v>
      </c>
    </row>
    <row r="32" spans="1:34" x14ac:dyDescent="0.25">
      <c r="A32">
        <v>21439</v>
      </c>
      <c r="B32" t="s">
        <v>1482</v>
      </c>
      <c r="C32" t="s">
        <v>1142</v>
      </c>
      <c r="D32">
        <v>2011</v>
      </c>
      <c r="E32" t="s">
        <v>1128</v>
      </c>
      <c r="F32" s="8">
        <v>42129</v>
      </c>
      <c r="G32" s="1">
        <v>0.625</v>
      </c>
      <c r="H32">
        <v>153882</v>
      </c>
      <c r="I32" s="8">
        <v>42129</v>
      </c>
      <c r="J32" s="1">
        <v>0.75</v>
      </c>
      <c r="K32">
        <v>153882</v>
      </c>
      <c r="L32">
        <v>1</v>
      </c>
      <c r="M32" t="s">
        <v>262</v>
      </c>
      <c r="O32" t="s">
        <v>15</v>
      </c>
      <c r="P32" t="s">
        <v>263</v>
      </c>
      <c r="Q32">
        <v>27200880485</v>
      </c>
      <c r="R32" t="s">
        <v>264</v>
      </c>
      <c r="S32" t="s">
        <v>1483</v>
      </c>
      <c r="T32">
        <v>3580</v>
      </c>
      <c r="U32" t="s">
        <v>266</v>
      </c>
      <c r="V32" t="s">
        <v>7</v>
      </c>
      <c r="W32">
        <v>376</v>
      </c>
      <c r="X32">
        <v>154843854</v>
      </c>
      <c r="Y32" t="s">
        <v>267</v>
      </c>
      <c r="Z32">
        <v>9</v>
      </c>
      <c r="AA32">
        <v>48471</v>
      </c>
      <c r="AB32">
        <v>203578</v>
      </c>
      <c r="AC32">
        <v>0</v>
      </c>
      <c r="AD32">
        <v>420</v>
      </c>
      <c r="AE32">
        <v>1172459</v>
      </c>
      <c r="AF32">
        <v>0</v>
      </c>
      <c r="AG32" t="s">
        <v>1213</v>
      </c>
      <c r="AH32" t="s">
        <v>10</v>
      </c>
    </row>
    <row r="33" spans="1:34" x14ac:dyDescent="0.25">
      <c r="A33">
        <v>21929</v>
      </c>
      <c r="B33" t="s">
        <v>1484</v>
      </c>
      <c r="C33" t="s">
        <v>1145</v>
      </c>
      <c r="D33">
        <v>2010</v>
      </c>
      <c r="E33" t="s">
        <v>1128</v>
      </c>
      <c r="F33" s="8">
        <v>42201</v>
      </c>
      <c r="G33" s="1">
        <v>0.38541666666666669</v>
      </c>
      <c r="H33">
        <v>43608</v>
      </c>
      <c r="I33" s="8">
        <v>42201</v>
      </c>
      <c r="J33" s="1">
        <v>0.54166666666666663</v>
      </c>
      <c r="K33">
        <v>43608</v>
      </c>
      <c r="L33">
        <v>1</v>
      </c>
      <c r="M33" t="s">
        <v>795</v>
      </c>
      <c r="O33" t="s">
        <v>15</v>
      </c>
      <c r="P33" t="s">
        <v>398</v>
      </c>
      <c r="Q33">
        <v>27187004239</v>
      </c>
      <c r="R33" t="s">
        <v>399</v>
      </c>
      <c r="S33" t="s">
        <v>45</v>
      </c>
      <c r="T33">
        <v>3370</v>
      </c>
      <c r="U33" t="s">
        <v>6</v>
      </c>
      <c r="V33" t="s">
        <v>7</v>
      </c>
      <c r="W33">
        <v>3757</v>
      </c>
      <c r="X33">
        <v>15672283</v>
      </c>
      <c r="Z33">
        <v>9</v>
      </c>
      <c r="AA33">
        <v>48471</v>
      </c>
      <c r="AB33">
        <v>82401</v>
      </c>
      <c r="AC33">
        <v>0</v>
      </c>
      <c r="AD33">
        <v>170</v>
      </c>
      <c r="AE33">
        <v>634151</v>
      </c>
      <c r="AF33">
        <v>0</v>
      </c>
      <c r="AG33" t="s">
        <v>1213</v>
      </c>
      <c r="AH33" t="s">
        <v>10</v>
      </c>
    </row>
    <row r="34" spans="1:34" x14ac:dyDescent="0.25">
      <c r="A34">
        <v>21996</v>
      </c>
      <c r="B34" t="s">
        <v>1484</v>
      </c>
      <c r="C34" t="s">
        <v>1145</v>
      </c>
      <c r="D34">
        <v>2010</v>
      </c>
      <c r="E34" t="s">
        <v>1128</v>
      </c>
      <c r="F34" s="8">
        <v>42212</v>
      </c>
      <c r="G34" s="1">
        <v>0.38541666666666669</v>
      </c>
      <c r="H34">
        <v>43608</v>
      </c>
      <c r="I34" s="8">
        <v>42214</v>
      </c>
      <c r="J34" s="1">
        <v>0.36249999999999999</v>
      </c>
      <c r="K34">
        <v>43608</v>
      </c>
      <c r="L34">
        <v>1</v>
      </c>
      <c r="M34" t="s">
        <v>797</v>
      </c>
      <c r="O34" t="s">
        <v>15</v>
      </c>
      <c r="P34" t="s">
        <v>398</v>
      </c>
      <c r="Q34">
        <v>27187004239</v>
      </c>
      <c r="R34" t="s">
        <v>399</v>
      </c>
      <c r="S34" t="s">
        <v>45</v>
      </c>
      <c r="T34">
        <v>3370</v>
      </c>
      <c r="U34" t="s">
        <v>6</v>
      </c>
      <c r="V34" t="s">
        <v>7</v>
      </c>
      <c r="W34">
        <v>3757</v>
      </c>
      <c r="X34">
        <v>15672283</v>
      </c>
      <c r="Z34">
        <v>9</v>
      </c>
      <c r="AA34">
        <v>48471</v>
      </c>
      <c r="AB34">
        <v>184190</v>
      </c>
      <c r="AC34">
        <v>32500</v>
      </c>
      <c r="AD34">
        <v>380</v>
      </c>
      <c r="AE34">
        <v>1752452</v>
      </c>
      <c r="AF34">
        <v>0</v>
      </c>
      <c r="AG34" t="s">
        <v>1213</v>
      </c>
      <c r="AH34" t="s">
        <v>10</v>
      </c>
    </row>
    <row r="35" spans="1:34" x14ac:dyDescent="0.25">
      <c r="A35">
        <v>21153</v>
      </c>
      <c r="B35" t="s">
        <v>1485</v>
      </c>
      <c r="C35" t="s">
        <v>1145</v>
      </c>
      <c r="D35">
        <v>2014</v>
      </c>
      <c r="E35" t="s">
        <v>1128</v>
      </c>
      <c r="F35" s="8">
        <v>42082</v>
      </c>
      <c r="G35" s="1">
        <v>0.58333333333333337</v>
      </c>
      <c r="H35">
        <v>35205</v>
      </c>
      <c r="I35" s="8">
        <v>42082</v>
      </c>
      <c r="J35" s="1">
        <v>0.6875</v>
      </c>
      <c r="K35">
        <v>35205</v>
      </c>
      <c r="L35">
        <v>1</v>
      </c>
      <c r="M35" t="s">
        <v>834</v>
      </c>
      <c r="O35" t="s">
        <v>15</v>
      </c>
      <c r="P35" t="s">
        <v>302</v>
      </c>
      <c r="Q35">
        <v>30687841081</v>
      </c>
      <c r="R35" t="s">
        <v>303</v>
      </c>
      <c r="S35" t="s">
        <v>1477</v>
      </c>
      <c r="T35">
        <v>3350</v>
      </c>
      <c r="U35" t="s">
        <v>6</v>
      </c>
      <c r="V35" t="s">
        <v>7</v>
      </c>
      <c r="W35">
        <v>376</v>
      </c>
      <c r="X35">
        <v>4456516</v>
      </c>
      <c r="Z35">
        <v>9</v>
      </c>
      <c r="AA35">
        <v>42727</v>
      </c>
      <c r="AB35">
        <v>111090</v>
      </c>
      <c r="AC35">
        <v>0</v>
      </c>
      <c r="AD35">
        <v>260</v>
      </c>
      <c r="AE35">
        <v>507091</v>
      </c>
      <c r="AF35">
        <v>0</v>
      </c>
      <c r="AG35" t="s">
        <v>1213</v>
      </c>
      <c r="AH35" t="s">
        <v>10</v>
      </c>
    </row>
    <row r="36" spans="1:34" x14ac:dyDescent="0.25">
      <c r="A36">
        <v>21601</v>
      </c>
      <c r="B36" t="s">
        <v>1485</v>
      </c>
      <c r="C36" t="s">
        <v>1145</v>
      </c>
      <c r="D36">
        <v>2014</v>
      </c>
      <c r="E36" t="s">
        <v>1128</v>
      </c>
      <c r="F36" s="8">
        <v>42156</v>
      </c>
      <c r="G36" s="1">
        <v>0.46388888888888885</v>
      </c>
      <c r="H36">
        <v>35205</v>
      </c>
      <c r="I36" s="8">
        <v>42158</v>
      </c>
      <c r="J36" s="1">
        <v>0.75</v>
      </c>
      <c r="K36">
        <v>35205</v>
      </c>
      <c r="L36">
        <v>1</v>
      </c>
      <c r="M36" t="s">
        <v>831</v>
      </c>
      <c r="O36" t="s">
        <v>15</v>
      </c>
      <c r="P36" t="s">
        <v>302</v>
      </c>
      <c r="Q36">
        <v>30687841081</v>
      </c>
      <c r="R36" t="s">
        <v>303</v>
      </c>
      <c r="S36" t="s">
        <v>1477</v>
      </c>
      <c r="T36">
        <v>3350</v>
      </c>
      <c r="U36" t="s">
        <v>6</v>
      </c>
      <c r="V36" t="s">
        <v>7</v>
      </c>
      <c r="W36">
        <v>376</v>
      </c>
      <c r="X36">
        <v>4456516</v>
      </c>
      <c r="Z36">
        <v>9</v>
      </c>
      <c r="AA36">
        <v>48471</v>
      </c>
      <c r="AB36">
        <v>164801</v>
      </c>
      <c r="AC36">
        <v>629200</v>
      </c>
      <c r="AD36">
        <v>340</v>
      </c>
      <c r="AE36">
        <v>3354568</v>
      </c>
      <c r="AF36">
        <v>0</v>
      </c>
      <c r="AG36" t="s">
        <v>1213</v>
      </c>
      <c r="AH36" t="s">
        <v>10</v>
      </c>
    </row>
    <row r="37" spans="1:34" x14ac:dyDescent="0.25">
      <c r="A37">
        <v>21387</v>
      </c>
      <c r="B37" t="s">
        <v>1486</v>
      </c>
      <c r="C37" t="s">
        <v>1145</v>
      </c>
      <c r="D37">
        <v>2013</v>
      </c>
      <c r="E37" t="s">
        <v>1128</v>
      </c>
      <c r="F37" s="8">
        <v>42121</v>
      </c>
      <c r="G37" s="1">
        <v>0.64374999999999993</v>
      </c>
      <c r="H37">
        <v>24351</v>
      </c>
      <c r="I37" s="8">
        <v>42121</v>
      </c>
      <c r="J37" s="1">
        <v>0.64374999999999993</v>
      </c>
      <c r="K37">
        <v>24351</v>
      </c>
      <c r="L37">
        <v>1</v>
      </c>
      <c r="M37" t="s">
        <v>776</v>
      </c>
      <c r="O37" t="s">
        <v>15</v>
      </c>
      <c r="P37" t="s">
        <v>777</v>
      </c>
      <c r="Q37">
        <v>30707342729</v>
      </c>
      <c r="R37" t="s">
        <v>778</v>
      </c>
      <c r="S37" t="s">
        <v>183</v>
      </c>
      <c r="T37">
        <v>3304</v>
      </c>
      <c r="U37" t="s">
        <v>6</v>
      </c>
      <c r="V37" t="s">
        <v>7</v>
      </c>
      <c r="W37">
        <v>3751</v>
      </c>
      <c r="X37">
        <v>425990</v>
      </c>
      <c r="Z37">
        <v>9</v>
      </c>
      <c r="AA37">
        <v>48471</v>
      </c>
      <c r="AB37">
        <v>0</v>
      </c>
      <c r="AC37">
        <v>556600</v>
      </c>
      <c r="AD37">
        <v>0</v>
      </c>
      <c r="AE37">
        <v>0</v>
      </c>
      <c r="AF37">
        <v>0</v>
      </c>
      <c r="AG37" t="s">
        <v>1213</v>
      </c>
      <c r="AH37" t="s">
        <v>10</v>
      </c>
    </row>
    <row r="38" spans="1:34" x14ac:dyDescent="0.25">
      <c r="A38">
        <v>21101</v>
      </c>
      <c r="B38" t="s">
        <v>1487</v>
      </c>
      <c r="C38" t="s">
        <v>1145</v>
      </c>
      <c r="D38">
        <v>2014</v>
      </c>
      <c r="E38" t="s">
        <v>1128</v>
      </c>
      <c r="F38" s="8">
        <v>42076</v>
      </c>
      <c r="G38" s="1">
        <v>0.33333333333333331</v>
      </c>
      <c r="H38">
        <v>24628</v>
      </c>
      <c r="I38" s="8">
        <v>42076</v>
      </c>
      <c r="J38" s="1">
        <v>0.54166666666666663</v>
      </c>
      <c r="K38">
        <v>24628</v>
      </c>
      <c r="L38">
        <v>1</v>
      </c>
      <c r="M38" t="s">
        <v>76</v>
      </c>
      <c r="O38" t="s">
        <v>15</v>
      </c>
      <c r="P38" t="s">
        <v>535</v>
      </c>
      <c r="Q38">
        <v>30568711420</v>
      </c>
      <c r="R38" t="s">
        <v>536</v>
      </c>
      <c r="S38" t="s">
        <v>5</v>
      </c>
      <c r="T38">
        <v>3300</v>
      </c>
      <c r="U38" t="s">
        <v>6</v>
      </c>
      <c r="V38" t="s">
        <v>7</v>
      </c>
      <c r="W38">
        <v>376</v>
      </c>
      <c r="X38">
        <v>154640168</v>
      </c>
      <c r="Z38">
        <v>9</v>
      </c>
      <c r="AA38">
        <v>48471</v>
      </c>
      <c r="AB38">
        <v>67859</v>
      </c>
      <c r="AC38">
        <v>0</v>
      </c>
      <c r="AD38">
        <v>140</v>
      </c>
      <c r="AE38">
        <v>356878</v>
      </c>
      <c r="AF38">
        <v>0</v>
      </c>
      <c r="AG38" t="s">
        <v>1213</v>
      </c>
      <c r="AH38" t="s">
        <v>10</v>
      </c>
    </row>
    <row r="39" spans="1:34" x14ac:dyDescent="0.25">
      <c r="A39">
        <v>21864</v>
      </c>
      <c r="B39" t="s">
        <v>1488</v>
      </c>
      <c r="C39" t="s">
        <v>1145</v>
      </c>
      <c r="D39">
        <v>2013</v>
      </c>
      <c r="E39" t="s">
        <v>1128</v>
      </c>
      <c r="F39" s="8">
        <v>42192</v>
      </c>
      <c r="G39" s="1">
        <v>0.375</v>
      </c>
      <c r="H39">
        <v>48814</v>
      </c>
      <c r="I39" s="8">
        <v>42192</v>
      </c>
      <c r="J39" s="1">
        <v>0.5</v>
      </c>
      <c r="K39">
        <v>48814</v>
      </c>
      <c r="L39">
        <v>1</v>
      </c>
      <c r="M39" t="s">
        <v>199</v>
      </c>
      <c r="O39" t="s">
        <v>15</v>
      </c>
      <c r="P39" t="s">
        <v>1062</v>
      </c>
      <c r="Q39">
        <v>33624853429</v>
      </c>
      <c r="R39" t="s">
        <v>1063</v>
      </c>
      <c r="S39" t="s">
        <v>5</v>
      </c>
      <c r="T39">
        <v>3300</v>
      </c>
      <c r="U39" t="s">
        <v>6</v>
      </c>
      <c r="V39" t="s">
        <v>7</v>
      </c>
      <c r="W39">
        <v>376</v>
      </c>
      <c r="X39">
        <v>4457777</v>
      </c>
      <c r="Y39" t="s">
        <v>1489</v>
      </c>
      <c r="Z39">
        <v>9</v>
      </c>
      <c r="AA39">
        <v>48471</v>
      </c>
      <c r="AB39">
        <v>82401</v>
      </c>
      <c r="AC39">
        <v>0</v>
      </c>
      <c r="AD39">
        <v>170</v>
      </c>
      <c r="AE39">
        <v>564058</v>
      </c>
      <c r="AF39">
        <v>0</v>
      </c>
      <c r="AG39" t="s">
        <v>1213</v>
      </c>
      <c r="AH39" t="s">
        <v>10</v>
      </c>
    </row>
    <row r="40" spans="1:34" x14ac:dyDescent="0.25">
      <c r="A40">
        <v>21123</v>
      </c>
      <c r="B40" t="s">
        <v>1490</v>
      </c>
      <c r="C40" t="s">
        <v>1145</v>
      </c>
      <c r="D40">
        <v>2014</v>
      </c>
      <c r="E40" t="s">
        <v>1128</v>
      </c>
      <c r="F40" s="8">
        <v>42080</v>
      </c>
      <c r="G40" s="1">
        <v>0.33333333333333331</v>
      </c>
      <c r="H40">
        <v>7811</v>
      </c>
      <c r="I40" s="8">
        <v>42080</v>
      </c>
      <c r="J40" s="1">
        <v>0.70833333333333337</v>
      </c>
      <c r="K40">
        <v>7811</v>
      </c>
      <c r="L40">
        <v>1</v>
      </c>
      <c r="M40" t="s">
        <v>745</v>
      </c>
      <c r="O40" t="s">
        <v>2</v>
      </c>
      <c r="P40" t="s">
        <v>739</v>
      </c>
      <c r="Q40">
        <v>32165498</v>
      </c>
      <c r="R40" t="s">
        <v>1491</v>
      </c>
      <c r="S40" t="s">
        <v>5</v>
      </c>
      <c r="T40">
        <v>3300</v>
      </c>
      <c r="U40" t="s">
        <v>6</v>
      </c>
      <c r="V40" t="s">
        <v>7</v>
      </c>
      <c r="W40">
        <v>376</v>
      </c>
      <c r="X40">
        <v>154664203</v>
      </c>
      <c r="Z40">
        <v>9</v>
      </c>
      <c r="AA40">
        <v>42727</v>
      </c>
      <c r="AB40">
        <v>119636</v>
      </c>
      <c r="AC40">
        <v>45793</v>
      </c>
      <c r="AD40">
        <v>280</v>
      </c>
      <c r="AE40">
        <v>1808962</v>
      </c>
      <c r="AF40">
        <v>0</v>
      </c>
      <c r="AG40" t="s">
        <v>1213</v>
      </c>
      <c r="AH40" t="s">
        <v>10</v>
      </c>
    </row>
    <row r="41" spans="1:34" x14ac:dyDescent="0.25">
      <c r="A41">
        <v>21002</v>
      </c>
      <c r="B41" t="s">
        <v>1490</v>
      </c>
      <c r="C41" t="s">
        <v>1145</v>
      </c>
      <c r="D41">
        <v>2014</v>
      </c>
      <c r="E41" t="s">
        <v>1128</v>
      </c>
      <c r="F41" s="8">
        <v>42065</v>
      </c>
      <c r="G41" s="1">
        <v>0.34375</v>
      </c>
      <c r="H41">
        <v>7811</v>
      </c>
      <c r="I41" s="8">
        <v>42065</v>
      </c>
      <c r="J41" s="1">
        <v>0.54166666666666663</v>
      </c>
      <c r="K41">
        <v>7811</v>
      </c>
      <c r="L41">
        <v>1</v>
      </c>
      <c r="M41" t="s">
        <v>742</v>
      </c>
      <c r="O41" t="s">
        <v>2</v>
      </c>
      <c r="P41" t="s">
        <v>739</v>
      </c>
      <c r="Q41">
        <v>32165498</v>
      </c>
      <c r="R41" t="s">
        <v>1491</v>
      </c>
      <c r="S41" t="s">
        <v>5</v>
      </c>
      <c r="T41">
        <v>3300</v>
      </c>
      <c r="U41" t="s">
        <v>6</v>
      </c>
      <c r="V41" t="s">
        <v>7</v>
      </c>
      <c r="W41">
        <v>376</v>
      </c>
      <c r="X41">
        <v>154664203</v>
      </c>
      <c r="Z41">
        <v>9</v>
      </c>
      <c r="AA41">
        <v>42727</v>
      </c>
      <c r="AB41">
        <v>47000</v>
      </c>
      <c r="AC41">
        <v>0</v>
      </c>
      <c r="AD41">
        <v>110</v>
      </c>
      <c r="AE41">
        <v>0</v>
      </c>
      <c r="AF41">
        <v>0</v>
      </c>
      <c r="AG41" t="s">
        <v>1213</v>
      </c>
      <c r="AH41" t="s">
        <v>10</v>
      </c>
    </row>
    <row r="42" spans="1:34" x14ac:dyDescent="0.25">
      <c r="A42">
        <v>21392</v>
      </c>
      <c r="B42" t="s">
        <v>1490</v>
      </c>
      <c r="C42" t="s">
        <v>1145</v>
      </c>
      <c r="D42">
        <v>2014</v>
      </c>
      <c r="E42" t="s">
        <v>1128</v>
      </c>
      <c r="F42" s="8">
        <v>42122</v>
      </c>
      <c r="G42" s="1">
        <v>0.44097222222222227</v>
      </c>
      <c r="H42">
        <v>7811</v>
      </c>
      <c r="I42" s="8">
        <v>42122</v>
      </c>
      <c r="J42" s="1">
        <v>0.69097222222222221</v>
      </c>
      <c r="K42">
        <v>7811</v>
      </c>
      <c r="L42">
        <v>1</v>
      </c>
      <c r="M42" t="s">
        <v>346</v>
      </c>
      <c r="O42" t="s">
        <v>2</v>
      </c>
      <c r="P42" t="s">
        <v>739</v>
      </c>
      <c r="Q42">
        <v>32165498</v>
      </c>
      <c r="R42" t="s">
        <v>1491</v>
      </c>
      <c r="S42" t="s">
        <v>5</v>
      </c>
      <c r="T42">
        <v>3300</v>
      </c>
      <c r="U42" t="s">
        <v>6</v>
      </c>
      <c r="V42" t="s">
        <v>7</v>
      </c>
      <c r="W42">
        <v>376</v>
      </c>
      <c r="X42">
        <v>154664203</v>
      </c>
      <c r="Z42">
        <v>9</v>
      </c>
      <c r="AA42">
        <v>48471</v>
      </c>
      <c r="AB42">
        <v>135719</v>
      </c>
      <c r="AC42">
        <v>0</v>
      </c>
      <c r="AD42">
        <v>280</v>
      </c>
      <c r="AE42">
        <v>336315</v>
      </c>
      <c r="AF42">
        <v>0</v>
      </c>
      <c r="AG42" t="s">
        <v>1213</v>
      </c>
      <c r="AH42" t="s">
        <v>10</v>
      </c>
    </row>
    <row r="43" spans="1:34" x14ac:dyDescent="0.25">
      <c r="A43">
        <v>21122</v>
      </c>
      <c r="B43" t="s">
        <v>1490</v>
      </c>
      <c r="C43" t="s">
        <v>1145</v>
      </c>
      <c r="D43">
        <v>2014</v>
      </c>
      <c r="E43" t="s">
        <v>1128</v>
      </c>
      <c r="F43" s="8">
        <v>42079</v>
      </c>
      <c r="G43" s="1">
        <v>0.33333333333333331</v>
      </c>
      <c r="H43">
        <v>7811</v>
      </c>
      <c r="I43" s="8">
        <v>42079</v>
      </c>
      <c r="J43" s="1">
        <v>0.70833333333333337</v>
      </c>
      <c r="K43">
        <v>7811</v>
      </c>
      <c r="L43">
        <v>1</v>
      </c>
      <c r="M43" t="s">
        <v>738</v>
      </c>
      <c r="O43" t="s">
        <v>2</v>
      </c>
      <c r="P43" t="s">
        <v>739</v>
      </c>
      <c r="Q43">
        <v>32165498</v>
      </c>
      <c r="R43" t="s">
        <v>1491</v>
      </c>
      <c r="S43" t="s">
        <v>5</v>
      </c>
      <c r="T43">
        <v>3300</v>
      </c>
      <c r="U43" t="s">
        <v>6</v>
      </c>
      <c r="V43" t="s">
        <v>7</v>
      </c>
      <c r="W43">
        <v>376</v>
      </c>
      <c r="X43">
        <v>154664203</v>
      </c>
      <c r="Z43">
        <v>9</v>
      </c>
      <c r="AA43">
        <v>42727</v>
      </c>
      <c r="AB43">
        <v>119636</v>
      </c>
      <c r="AC43">
        <v>0</v>
      </c>
      <c r="AD43">
        <v>280</v>
      </c>
      <c r="AE43">
        <v>0</v>
      </c>
      <c r="AF43">
        <v>0</v>
      </c>
      <c r="AG43" t="s">
        <v>1213</v>
      </c>
      <c r="AH43" t="s">
        <v>10</v>
      </c>
    </row>
    <row r="44" spans="1:34" x14ac:dyDescent="0.25">
      <c r="A44">
        <v>21633</v>
      </c>
      <c r="B44" t="s">
        <v>1492</v>
      </c>
      <c r="C44" t="s">
        <v>1146</v>
      </c>
      <c r="D44">
        <v>2013</v>
      </c>
      <c r="E44" t="s">
        <v>1128</v>
      </c>
      <c r="F44" s="8">
        <v>42159</v>
      </c>
      <c r="G44" s="1">
        <v>0.43263888888888885</v>
      </c>
      <c r="H44">
        <v>85106</v>
      </c>
      <c r="I44" s="8">
        <v>42159</v>
      </c>
      <c r="J44" s="1">
        <v>0.52083333333333337</v>
      </c>
      <c r="K44">
        <v>85106</v>
      </c>
      <c r="L44">
        <v>1</v>
      </c>
      <c r="M44" t="s">
        <v>42</v>
      </c>
      <c r="O44" t="s">
        <v>2</v>
      </c>
      <c r="P44" t="s">
        <v>43</v>
      </c>
      <c r="Q44">
        <v>94016455</v>
      </c>
      <c r="R44" t="s">
        <v>44</v>
      </c>
      <c r="S44" t="s">
        <v>45</v>
      </c>
      <c r="T44">
        <v>3370</v>
      </c>
      <c r="U44" t="s">
        <v>6</v>
      </c>
      <c r="V44" t="s">
        <v>7</v>
      </c>
      <c r="W44">
        <v>3757</v>
      </c>
      <c r="X44">
        <v>15435510</v>
      </c>
      <c r="Z44">
        <v>9</v>
      </c>
      <c r="AA44">
        <v>48471</v>
      </c>
      <c r="AB44">
        <v>140566</v>
      </c>
      <c r="AC44">
        <v>0</v>
      </c>
      <c r="AD44">
        <v>290</v>
      </c>
      <c r="AE44">
        <v>887319</v>
      </c>
      <c r="AF44">
        <v>0</v>
      </c>
      <c r="AG44" t="s">
        <v>1213</v>
      </c>
      <c r="AH44" t="s">
        <v>10</v>
      </c>
    </row>
    <row r="45" spans="1:34" x14ac:dyDescent="0.25">
      <c r="A45">
        <v>21713</v>
      </c>
      <c r="B45" t="s">
        <v>1493</v>
      </c>
      <c r="C45" t="s">
        <v>1146</v>
      </c>
      <c r="D45">
        <v>2010</v>
      </c>
      <c r="E45" t="s">
        <v>1128</v>
      </c>
      <c r="F45" s="8">
        <v>42171</v>
      </c>
      <c r="G45" s="1">
        <v>0.33333333333333331</v>
      </c>
      <c r="H45">
        <v>115881</v>
      </c>
      <c r="I45" s="8">
        <v>42171</v>
      </c>
      <c r="J45" s="1">
        <v>0.35694444444444445</v>
      </c>
      <c r="K45">
        <v>115881</v>
      </c>
      <c r="L45">
        <v>1</v>
      </c>
      <c r="M45" t="s">
        <v>159</v>
      </c>
      <c r="O45" t="s">
        <v>15</v>
      </c>
      <c r="P45" t="s">
        <v>2279</v>
      </c>
      <c r="Q45">
        <v>30687925544</v>
      </c>
      <c r="R45" t="s">
        <v>161</v>
      </c>
      <c r="S45" t="s">
        <v>5</v>
      </c>
      <c r="T45">
        <v>3300</v>
      </c>
      <c r="U45" t="s">
        <v>6</v>
      </c>
      <c r="V45" t="s">
        <v>7</v>
      </c>
      <c r="W45">
        <v>376</v>
      </c>
      <c r="X45">
        <v>154691503</v>
      </c>
      <c r="Z45">
        <v>9</v>
      </c>
      <c r="AA45">
        <v>48471</v>
      </c>
      <c r="AB45">
        <v>271438</v>
      </c>
      <c r="AC45">
        <v>0</v>
      </c>
      <c r="AD45">
        <v>560</v>
      </c>
      <c r="AE45">
        <v>569762</v>
      </c>
      <c r="AF45">
        <v>0</v>
      </c>
      <c r="AG45" t="s">
        <v>1213</v>
      </c>
      <c r="AH45" t="s">
        <v>10</v>
      </c>
    </row>
    <row r="46" spans="1:34" x14ac:dyDescent="0.25">
      <c r="A46">
        <v>21389</v>
      </c>
      <c r="B46" t="s">
        <v>1494</v>
      </c>
      <c r="C46" t="s">
        <v>1147</v>
      </c>
      <c r="D46">
        <v>2010</v>
      </c>
      <c r="E46" t="s">
        <v>1128</v>
      </c>
      <c r="F46" s="8">
        <v>42122</v>
      </c>
      <c r="G46" s="1">
        <v>0.33333333333333331</v>
      </c>
      <c r="H46">
        <v>84585</v>
      </c>
      <c r="I46" s="8">
        <v>42122</v>
      </c>
      <c r="J46" s="1">
        <v>0.5</v>
      </c>
      <c r="K46">
        <v>84585</v>
      </c>
      <c r="L46">
        <v>1</v>
      </c>
      <c r="M46" t="s">
        <v>241</v>
      </c>
      <c r="O46" t="s">
        <v>15</v>
      </c>
      <c r="P46" t="s">
        <v>242</v>
      </c>
      <c r="Q46">
        <v>30653854346</v>
      </c>
      <c r="R46" t="s">
        <v>243</v>
      </c>
      <c r="S46" t="s">
        <v>5</v>
      </c>
      <c r="T46">
        <v>3300</v>
      </c>
      <c r="U46" t="s">
        <v>6</v>
      </c>
      <c r="V46" t="s">
        <v>7</v>
      </c>
      <c r="W46">
        <v>376</v>
      </c>
      <c r="X46">
        <v>4457800</v>
      </c>
      <c r="Z46">
        <v>9</v>
      </c>
      <c r="AA46">
        <v>42727</v>
      </c>
      <c r="AB46">
        <v>81181</v>
      </c>
      <c r="AC46">
        <v>0</v>
      </c>
      <c r="AD46">
        <v>190</v>
      </c>
      <c r="AE46">
        <v>1338279</v>
      </c>
      <c r="AF46">
        <v>0</v>
      </c>
      <c r="AG46" t="s">
        <v>1213</v>
      </c>
      <c r="AH46" t="s">
        <v>10</v>
      </c>
    </row>
    <row r="47" spans="1:34" x14ac:dyDescent="0.25">
      <c r="A47">
        <v>21236</v>
      </c>
      <c r="B47" t="s">
        <v>1494</v>
      </c>
      <c r="C47" t="s">
        <v>1147</v>
      </c>
      <c r="D47">
        <v>2010</v>
      </c>
      <c r="E47" t="s">
        <v>1128</v>
      </c>
      <c r="F47" s="8">
        <v>42103</v>
      </c>
      <c r="G47" s="1">
        <v>0.33333333333333331</v>
      </c>
      <c r="H47">
        <v>84585</v>
      </c>
      <c r="I47" s="8">
        <v>42103</v>
      </c>
      <c r="J47" s="1">
        <v>0.75</v>
      </c>
      <c r="K47">
        <v>84585</v>
      </c>
      <c r="L47">
        <v>1</v>
      </c>
      <c r="M47" t="s">
        <v>246</v>
      </c>
      <c r="O47" t="s">
        <v>15</v>
      </c>
      <c r="P47" t="s">
        <v>242</v>
      </c>
      <c r="Q47">
        <v>30653854346</v>
      </c>
      <c r="R47" t="s">
        <v>243</v>
      </c>
      <c r="S47" t="s">
        <v>5</v>
      </c>
      <c r="T47">
        <v>3300</v>
      </c>
      <c r="U47" t="s">
        <v>6</v>
      </c>
      <c r="V47" t="s">
        <v>7</v>
      </c>
      <c r="W47">
        <v>376</v>
      </c>
      <c r="X47">
        <v>4457800</v>
      </c>
      <c r="Z47">
        <v>9</v>
      </c>
      <c r="AA47">
        <v>42727</v>
      </c>
      <c r="AB47">
        <v>252089</v>
      </c>
      <c r="AC47">
        <v>0</v>
      </c>
      <c r="AD47">
        <v>590</v>
      </c>
      <c r="AE47">
        <v>2266939</v>
      </c>
      <c r="AF47">
        <v>0</v>
      </c>
      <c r="AG47" t="s">
        <v>1213</v>
      </c>
      <c r="AH47" t="s">
        <v>10</v>
      </c>
    </row>
    <row r="48" spans="1:34" x14ac:dyDescent="0.25">
      <c r="A48">
        <v>21969</v>
      </c>
      <c r="B48" t="s">
        <v>1495</v>
      </c>
      <c r="C48" t="s">
        <v>1146</v>
      </c>
      <c r="D48">
        <v>2013</v>
      </c>
      <c r="E48" t="s">
        <v>1128</v>
      </c>
      <c r="F48" s="8">
        <v>42209</v>
      </c>
      <c r="G48" s="1">
        <v>0.3756944444444445</v>
      </c>
      <c r="H48">
        <v>42662</v>
      </c>
      <c r="I48" s="8">
        <v>42209</v>
      </c>
      <c r="J48" s="1">
        <v>0.3756944444444445</v>
      </c>
      <c r="K48">
        <v>42662</v>
      </c>
      <c r="L48">
        <v>1</v>
      </c>
      <c r="M48" t="s">
        <v>199</v>
      </c>
      <c r="O48" t="s">
        <v>15</v>
      </c>
      <c r="P48" t="s">
        <v>1104</v>
      </c>
      <c r="Q48">
        <v>30521857370</v>
      </c>
      <c r="R48" t="s">
        <v>1105</v>
      </c>
      <c r="S48" t="s">
        <v>1496</v>
      </c>
      <c r="T48">
        <v>3230</v>
      </c>
      <c r="U48" t="s">
        <v>88</v>
      </c>
      <c r="V48" t="s">
        <v>7</v>
      </c>
      <c r="W48">
        <v>3772</v>
      </c>
      <c r="X48">
        <v>15561996</v>
      </c>
      <c r="Z48">
        <v>9</v>
      </c>
      <c r="AA48">
        <v>48471</v>
      </c>
      <c r="AB48">
        <v>67859</v>
      </c>
      <c r="AC48">
        <v>0</v>
      </c>
      <c r="AD48">
        <v>140</v>
      </c>
      <c r="AE48">
        <v>331377</v>
      </c>
      <c r="AF48">
        <v>0</v>
      </c>
      <c r="AG48" t="s">
        <v>1213</v>
      </c>
      <c r="AH48" t="s">
        <v>10</v>
      </c>
    </row>
    <row r="49" spans="1:34" x14ac:dyDescent="0.25">
      <c r="A49">
        <v>21943</v>
      </c>
      <c r="B49" t="s">
        <v>1497</v>
      </c>
      <c r="C49" t="s">
        <v>1147</v>
      </c>
      <c r="D49">
        <v>2010</v>
      </c>
      <c r="E49" t="s">
        <v>1128</v>
      </c>
      <c r="F49" s="8">
        <v>42205</v>
      </c>
      <c r="G49" s="1">
        <v>0.375</v>
      </c>
      <c r="H49">
        <v>151433</v>
      </c>
      <c r="I49" s="8">
        <v>42205</v>
      </c>
      <c r="J49" s="1">
        <v>0.41666666666666669</v>
      </c>
      <c r="K49">
        <v>151433</v>
      </c>
      <c r="L49">
        <v>1</v>
      </c>
      <c r="M49" t="s">
        <v>354</v>
      </c>
      <c r="O49" t="s">
        <v>15</v>
      </c>
      <c r="P49" t="s">
        <v>181</v>
      </c>
      <c r="Q49">
        <v>30708379456</v>
      </c>
      <c r="R49" t="s">
        <v>182</v>
      </c>
      <c r="S49" t="s">
        <v>183</v>
      </c>
      <c r="T49">
        <v>3304</v>
      </c>
      <c r="U49" t="s">
        <v>6</v>
      </c>
      <c r="V49" t="s">
        <v>7</v>
      </c>
      <c r="W49">
        <v>376</v>
      </c>
      <c r="X49">
        <v>4481488</v>
      </c>
      <c r="Z49">
        <v>9</v>
      </c>
      <c r="AA49">
        <v>42727</v>
      </c>
      <c r="AB49">
        <v>12818</v>
      </c>
      <c r="AC49">
        <v>0</v>
      </c>
      <c r="AD49">
        <v>30</v>
      </c>
      <c r="AE49">
        <v>62814</v>
      </c>
      <c r="AF49">
        <v>0</v>
      </c>
      <c r="AG49" t="s">
        <v>1213</v>
      </c>
      <c r="AH49" t="s">
        <v>10</v>
      </c>
    </row>
    <row r="50" spans="1:34" x14ac:dyDescent="0.25">
      <c r="A50">
        <v>21521</v>
      </c>
      <c r="B50" t="s">
        <v>1497</v>
      </c>
      <c r="C50" t="s">
        <v>1147</v>
      </c>
      <c r="D50">
        <v>2010</v>
      </c>
      <c r="E50" t="s">
        <v>1128</v>
      </c>
      <c r="F50" s="8">
        <v>42143</v>
      </c>
      <c r="G50" s="1">
        <v>0.61111111111111105</v>
      </c>
      <c r="H50">
        <v>151433</v>
      </c>
      <c r="I50" s="8">
        <v>42143</v>
      </c>
      <c r="J50" s="1">
        <v>0.61111111111111105</v>
      </c>
      <c r="K50">
        <v>151433</v>
      </c>
      <c r="L50">
        <v>1</v>
      </c>
      <c r="M50" t="s">
        <v>351</v>
      </c>
      <c r="O50" t="s">
        <v>15</v>
      </c>
      <c r="P50" t="s">
        <v>181</v>
      </c>
      <c r="Q50">
        <v>30708379456</v>
      </c>
      <c r="R50" t="s">
        <v>182</v>
      </c>
      <c r="S50" t="s">
        <v>183</v>
      </c>
      <c r="T50">
        <v>3304</v>
      </c>
      <c r="U50" t="s">
        <v>6</v>
      </c>
      <c r="V50" t="s">
        <v>7</v>
      </c>
      <c r="W50">
        <v>376</v>
      </c>
      <c r="X50">
        <v>4481488</v>
      </c>
      <c r="Z50">
        <v>9</v>
      </c>
      <c r="AA50">
        <v>42727</v>
      </c>
      <c r="AB50">
        <v>307634</v>
      </c>
      <c r="AC50">
        <v>50000</v>
      </c>
      <c r="AD50">
        <v>720</v>
      </c>
      <c r="AE50">
        <v>84723</v>
      </c>
      <c r="AF50">
        <v>0</v>
      </c>
      <c r="AG50" t="s">
        <v>1213</v>
      </c>
      <c r="AH50" t="s">
        <v>10</v>
      </c>
    </row>
    <row r="51" spans="1:34" x14ac:dyDescent="0.25">
      <c r="A51">
        <v>21818</v>
      </c>
      <c r="B51" t="s">
        <v>1497</v>
      </c>
      <c r="C51" t="s">
        <v>1147</v>
      </c>
      <c r="D51">
        <v>2010</v>
      </c>
      <c r="E51" t="s">
        <v>1128</v>
      </c>
      <c r="F51" s="8">
        <v>42185</v>
      </c>
      <c r="G51" s="1">
        <v>0.52986111111111112</v>
      </c>
      <c r="H51">
        <v>151433</v>
      </c>
      <c r="I51" s="8">
        <v>42185</v>
      </c>
      <c r="J51" s="1">
        <v>0.52986111111111112</v>
      </c>
      <c r="K51">
        <v>151433</v>
      </c>
      <c r="L51">
        <v>1</v>
      </c>
      <c r="M51" t="s">
        <v>199</v>
      </c>
      <c r="O51" t="s">
        <v>15</v>
      </c>
      <c r="P51" t="s">
        <v>181</v>
      </c>
      <c r="Q51">
        <v>30708379456</v>
      </c>
      <c r="R51" t="s">
        <v>182</v>
      </c>
      <c r="S51" t="s">
        <v>183</v>
      </c>
      <c r="T51">
        <v>3304</v>
      </c>
      <c r="U51" t="s">
        <v>6</v>
      </c>
      <c r="V51" t="s">
        <v>7</v>
      </c>
      <c r="W51">
        <v>376</v>
      </c>
      <c r="X51">
        <v>4481488</v>
      </c>
      <c r="Z51">
        <v>9</v>
      </c>
      <c r="AA51">
        <v>42727</v>
      </c>
      <c r="AB51">
        <v>234999</v>
      </c>
      <c r="AC51">
        <v>316499</v>
      </c>
      <c r="AD51">
        <v>550</v>
      </c>
      <c r="AE51">
        <v>7374547</v>
      </c>
      <c r="AF51">
        <v>0</v>
      </c>
      <c r="AG51" t="s">
        <v>1213</v>
      </c>
      <c r="AH51" t="s">
        <v>10</v>
      </c>
    </row>
    <row r="52" spans="1:34" x14ac:dyDescent="0.25">
      <c r="A52">
        <v>21078</v>
      </c>
      <c r="B52" t="s">
        <v>1497</v>
      </c>
      <c r="C52" t="s">
        <v>1147</v>
      </c>
      <c r="D52">
        <v>2010</v>
      </c>
      <c r="E52" t="s">
        <v>1128</v>
      </c>
      <c r="F52" s="8">
        <v>42073</v>
      </c>
      <c r="G52" s="1">
        <v>0.66666666666666663</v>
      </c>
      <c r="H52">
        <v>151433</v>
      </c>
      <c r="I52" s="8">
        <v>42073</v>
      </c>
      <c r="J52" s="1">
        <v>0.70833333333333337</v>
      </c>
      <c r="K52">
        <v>151433</v>
      </c>
      <c r="L52">
        <v>1</v>
      </c>
      <c r="M52" t="s">
        <v>348</v>
      </c>
      <c r="O52" t="s">
        <v>15</v>
      </c>
      <c r="P52" t="s">
        <v>181</v>
      </c>
      <c r="Q52">
        <v>30708379456</v>
      </c>
      <c r="R52" t="s">
        <v>182</v>
      </c>
      <c r="S52" t="s">
        <v>183</v>
      </c>
      <c r="T52">
        <v>3304</v>
      </c>
      <c r="U52" t="s">
        <v>6</v>
      </c>
      <c r="V52" t="s">
        <v>7</v>
      </c>
      <c r="W52">
        <v>376</v>
      </c>
      <c r="X52">
        <v>4481488</v>
      </c>
      <c r="Z52">
        <v>9</v>
      </c>
      <c r="AA52">
        <v>42727</v>
      </c>
      <c r="AB52">
        <v>42727</v>
      </c>
      <c r="AC52">
        <v>0</v>
      </c>
      <c r="AD52">
        <v>100</v>
      </c>
      <c r="AE52">
        <v>518924</v>
      </c>
      <c r="AF52">
        <v>0</v>
      </c>
      <c r="AG52" t="s">
        <v>1213</v>
      </c>
      <c r="AH52" t="s">
        <v>10</v>
      </c>
    </row>
    <row r="53" spans="1:34" x14ac:dyDescent="0.25">
      <c r="A53">
        <v>21228</v>
      </c>
      <c r="B53" t="s">
        <v>1497</v>
      </c>
      <c r="C53" t="s">
        <v>1147</v>
      </c>
      <c r="D53">
        <v>2010</v>
      </c>
      <c r="E53" t="s">
        <v>1128</v>
      </c>
      <c r="F53" s="8">
        <v>42100</v>
      </c>
      <c r="G53" s="1">
        <v>0.33333333333333331</v>
      </c>
      <c r="H53">
        <v>151433</v>
      </c>
      <c r="I53" s="8">
        <v>42100</v>
      </c>
      <c r="J53" s="1">
        <v>0.5</v>
      </c>
      <c r="K53">
        <v>151433</v>
      </c>
      <c r="L53">
        <v>1</v>
      </c>
      <c r="M53" t="s">
        <v>357</v>
      </c>
      <c r="O53" t="s">
        <v>15</v>
      </c>
      <c r="P53" t="s">
        <v>181</v>
      </c>
      <c r="Q53">
        <v>30708379456</v>
      </c>
      <c r="R53" t="s">
        <v>182</v>
      </c>
      <c r="S53" t="s">
        <v>183</v>
      </c>
      <c r="T53">
        <v>3304</v>
      </c>
      <c r="U53" t="s">
        <v>6</v>
      </c>
      <c r="V53" t="s">
        <v>7</v>
      </c>
      <c r="W53">
        <v>376</v>
      </c>
      <c r="X53">
        <v>4481488</v>
      </c>
      <c r="Z53">
        <v>9</v>
      </c>
      <c r="AA53">
        <v>42727</v>
      </c>
      <c r="AB53">
        <v>0</v>
      </c>
      <c r="AC53">
        <v>1452000</v>
      </c>
      <c r="AD53">
        <v>0</v>
      </c>
      <c r="AE53">
        <v>482548</v>
      </c>
      <c r="AF53">
        <v>0</v>
      </c>
      <c r="AG53" t="s">
        <v>1213</v>
      </c>
      <c r="AH53" t="s">
        <v>10</v>
      </c>
    </row>
    <row r="54" spans="1:34" x14ac:dyDescent="0.25">
      <c r="A54">
        <v>21018</v>
      </c>
      <c r="B54" t="s">
        <v>1497</v>
      </c>
      <c r="C54" t="s">
        <v>1147</v>
      </c>
      <c r="D54">
        <v>2010</v>
      </c>
      <c r="E54" t="s">
        <v>1128</v>
      </c>
      <c r="F54" s="8">
        <v>42066</v>
      </c>
      <c r="G54" s="1">
        <v>0.66666666666666663</v>
      </c>
      <c r="H54">
        <v>151433</v>
      </c>
      <c r="I54" s="8">
        <v>42066</v>
      </c>
      <c r="J54" s="1">
        <v>0.75</v>
      </c>
      <c r="K54">
        <v>151433</v>
      </c>
      <c r="L54">
        <v>1</v>
      </c>
      <c r="M54" t="s">
        <v>346</v>
      </c>
      <c r="O54" t="s">
        <v>15</v>
      </c>
      <c r="P54" t="s">
        <v>181</v>
      </c>
      <c r="Q54">
        <v>30708379456</v>
      </c>
      <c r="R54" t="s">
        <v>182</v>
      </c>
      <c r="S54" t="s">
        <v>183</v>
      </c>
      <c r="T54">
        <v>3304</v>
      </c>
      <c r="U54" t="s">
        <v>6</v>
      </c>
      <c r="V54" t="s">
        <v>7</v>
      </c>
      <c r="W54">
        <v>376</v>
      </c>
      <c r="X54">
        <v>4481488</v>
      </c>
      <c r="Z54">
        <v>9</v>
      </c>
      <c r="AA54">
        <v>42727</v>
      </c>
      <c r="AB54">
        <v>111090</v>
      </c>
      <c r="AC54">
        <v>0</v>
      </c>
      <c r="AD54">
        <v>260</v>
      </c>
      <c r="AE54">
        <v>502576</v>
      </c>
      <c r="AF54">
        <v>0</v>
      </c>
      <c r="AG54" t="s">
        <v>1213</v>
      </c>
      <c r="AH54" t="s">
        <v>10</v>
      </c>
    </row>
    <row r="55" spans="1:34" x14ac:dyDescent="0.25">
      <c r="A55">
        <v>21693</v>
      </c>
      <c r="B55" t="s">
        <v>1498</v>
      </c>
      <c r="C55" t="s">
        <v>1147</v>
      </c>
      <c r="D55">
        <v>2013</v>
      </c>
      <c r="E55" t="s">
        <v>1128</v>
      </c>
      <c r="F55" s="8">
        <v>42167</v>
      </c>
      <c r="G55" s="1">
        <v>0.375</v>
      </c>
      <c r="H55">
        <v>56170</v>
      </c>
      <c r="I55" s="8">
        <v>42167</v>
      </c>
      <c r="J55" s="1">
        <v>0.66666666666666663</v>
      </c>
      <c r="K55">
        <v>56170</v>
      </c>
      <c r="L55">
        <v>1</v>
      </c>
      <c r="M55" t="s">
        <v>91</v>
      </c>
      <c r="O55" t="s">
        <v>15</v>
      </c>
      <c r="P55" t="s">
        <v>92</v>
      </c>
      <c r="Q55">
        <v>20074860878</v>
      </c>
      <c r="R55" t="s">
        <v>93</v>
      </c>
      <c r="S55" t="s">
        <v>5</v>
      </c>
      <c r="T55">
        <v>3300</v>
      </c>
      <c r="U55" t="s">
        <v>6</v>
      </c>
      <c r="V55" t="s">
        <v>7</v>
      </c>
      <c r="W55">
        <v>376</v>
      </c>
      <c r="X55">
        <v>4454100</v>
      </c>
      <c r="Z55">
        <v>9</v>
      </c>
      <c r="AA55">
        <v>48471</v>
      </c>
      <c r="AB55">
        <v>48471</v>
      </c>
      <c r="AC55">
        <v>0</v>
      </c>
      <c r="AD55">
        <v>100</v>
      </c>
      <c r="AE55">
        <v>0</v>
      </c>
      <c r="AF55">
        <v>0</v>
      </c>
      <c r="AG55" t="s">
        <v>1213</v>
      </c>
      <c r="AH55" t="s">
        <v>10</v>
      </c>
    </row>
    <row r="56" spans="1:34" x14ac:dyDescent="0.25">
      <c r="A56">
        <v>21271</v>
      </c>
      <c r="B56" t="s">
        <v>1499</v>
      </c>
      <c r="C56" t="s">
        <v>1147</v>
      </c>
      <c r="D56">
        <v>2014</v>
      </c>
      <c r="E56" t="s">
        <v>1128</v>
      </c>
      <c r="F56" s="8">
        <v>42103</v>
      </c>
      <c r="G56" s="1">
        <v>0.45833333333333331</v>
      </c>
      <c r="H56">
        <v>67281</v>
      </c>
      <c r="I56" s="8">
        <v>42103</v>
      </c>
      <c r="J56" s="1">
        <v>0.70833333333333337</v>
      </c>
      <c r="K56">
        <v>67281</v>
      </c>
      <c r="L56">
        <v>1</v>
      </c>
      <c r="M56" t="s">
        <v>665</v>
      </c>
      <c r="O56" t="s">
        <v>2</v>
      </c>
      <c r="P56" t="s">
        <v>666</v>
      </c>
      <c r="Q56">
        <v>14013309</v>
      </c>
      <c r="R56" t="s">
        <v>667</v>
      </c>
      <c r="S56" t="s">
        <v>1500</v>
      </c>
      <c r="T56">
        <v>3401</v>
      </c>
      <c r="U56" t="s">
        <v>88</v>
      </c>
      <c r="V56" t="s">
        <v>7</v>
      </c>
      <c r="W56">
        <v>3758</v>
      </c>
      <c r="X56">
        <v>15453372</v>
      </c>
      <c r="Y56" t="s">
        <v>669</v>
      </c>
      <c r="Z56">
        <v>9</v>
      </c>
      <c r="AA56">
        <v>42727</v>
      </c>
      <c r="AB56">
        <v>93999</v>
      </c>
      <c r="AC56">
        <v>0</v>
      </c>
      <c r="AD56">
        <v>220</v>
      </c>
      <c r="AE56">
        <v>519982</v>
      </c>
      <c r="AF56">
        <v>0</v>
      </c>
      <c r="AG56" t="s">
        <v>1213</v>
      </c>
      <c r="AH56" t="s">
        <v>10</v>
      </c>
    </row>
    <row r="57" spans="1:34" x14ac:dyDescent="0.25">
      <c r="A57">
        <v>21712</v>
      </c>
      <c r="B57" t="s">
        <v>1501</v>
      </c>
      <c r="C57" t="s">
        <v>1147</v>
      </c>
      <c r="D57">
        <v>2011</v>
      </c>
      <c r="E57" t="s">
        <v>1128</v>
      </c>
      <c r="F57" s="8">
        <v>42171</v>
      </c>
      <c r="G57" s="1">
        <v>0.33333333333333331</v>
      </c>
      <c r="H57">
        <v>130372</v>
      </c>
      <c r="I57" s="8">
        <v>42172</v>
      </c>
      <c r="J57" s="1">
        <v>0.75</v>
      </c>
      <c r="K57">
        <v>130372</v>
      </c>
      <c r="L57">
        <v>1</v>
      </c>
      <c r="M57" t="s">
        <v>662</v>
      </c>
      <c r="O57" t="s">
        <v>15</v>
      </c>
      <c r="P57" t="s">
        <v>181</v>
      </c>
      <c r="Q57">
        <v>30708379456</v>
      </c>
      <c r="R57" t="s">
        <v>182</v>
      </c>
      <c r="S57" t="s">
        <v>183</v>
      </c>
      <c r="T57">
        <v>3304</v>
      </c>
      <c r="U57" t="s">
        <v>6</v>
      </c>
      <c r="V57" t="s">
        <v>7</v>
      </c>
      <c r="W57">
        <v>376</v>
      </c>
      <c r="X57">
        <v>4481488</v>
      </c>
      <c r="Z57">
        <v>9</v>
      </c>
      <c r="AA57">
        <v>42727</v>
      </c>
      <c r="AB57">
        <v>213635</v>
      </c>
      <c r="AC57">
        <v>0</v>
      </c>
      <c r="AD57">
        <v>500</v>
      </c>
      <c r="AE57">
        <v>0</v>
      </c>
      <c r="AF57">
        <v>0</v>
      </c>
      <c r="AG57" t="s">
        <v>1213</v>
      </c>
      <c r="AH57" t="s">
        <v>10</v>
      </c>
    </row>
    <row r="58" spans="1:34" x14ac:dyDescent="0.25">
      <c r="A58">
        <v>21356</v>
      </c>
      <c r="B58" t="s">
        <v>1502</v>
      </c>
      <c r="C58" t="s">
        <v>1147</v>
      </c>
      <c r="D58">
        <v>2012</v>
      </c>
      <c r="E58" t="s">
        <v>1128</v>
      </c>
      <c r="F58" s="8">
        <v>42117</v>
      </c>
      <c r="G58" s="1">
        <v>0.46527777777777773</v>
      </c>
      <c r="H58">
        <v>64579</v>
      </c>
      <c r="I58" s="8">
        <v>42117</v>
      </c>
      <c r="J58" s="1">
        <v>0.5</v>
      </c>
      <c r="K58">
        <v>64579</v>
      </c>
      <c r="L58">
        <v>1</v>
      </c>
      <c r="M58" t="s">
        <v>206</v>
      </c>
      <c r="O58" t="s">
        <v>15</v>
      </c>
      <c r="P58" t="s">
        <v>207</v>
      </c>
      <c r="Q58">
        <v>30709748064</v>
      </c>
      <c r="R58" t="s">
        <v>208</v>
      </c>
      <c r="S58" t="s">
        <v>1503</v>
      </c>
      <c r="T58">
        <v>3364</v>
      </c>
      <c r="U58" t="s">
        <v>6</v>
      </c>
      <c r="V58" t="s">
        <v>7</v>
      </c>
      <c r="W58">
        <v>3755</v>
      </c>
      <c r="X58">
        <v>495031</v>
      </c>
      <c r="Z58">
        <v>9</v>
      </c>
      <c r="AA58">
        <v>42727</v>
      </c>
      <c r="AB58">
        <v>21364</v>
      </c>
      <c r="AC58">
        <v>0</v>
      </c>
      <c r="AD58">
        <v>50</v>
      </c>
      <c r="AE58">
        <v>0</v>
      </c>
      <c r="AF58">
        <v>0</v>
      </c>
      <c r="AG58" t="s">
        <v>1213</v>
      </c>
      <c r="AH58" t="s">
        <v>10</v>
      </c>
    </row>
    <row r="59" spans="1:34" x14ac:dyDescent="0.25">
      <c r="A59">
        <v>21286</v>
      </c>
      <c r="B59" t="s">
        <v>1502</v>
      </c>
      <c r="C59" t="s">
        <v>1147</v>
      </c>
      <c r="D59">
        <v>2012</v>
      </c>
      <c r="E59" t="s">
        <v>1128</v>
      </c>
      <c r="F59" s="8">
        <v>42107</v>
      </c>
      <c r="G59" s="1">
        <v>0.41666666666666669</v>
      </c>
      <c r="H59">
        <v>64579</v>
      </c>
      <c r="I59" s="8">
        <v>42107</v>
      </c>
      <c r="J59" s="1">
        <v>0.75</v>
      </c>
      <c r="K59">
        <v>64579</v>
      </c>
      <c r="L59">
        <v>1</v>
      </c>
      <c r="M59" t="s">
        <v>212</v>
      </c>
      <c r="O59" t="s">
        <v>15</v>
      </c>
      <c r="P59" t="s">
        <v>207</v>
      </c>
      <c r="Q59">
        <v>30709748064</v>
      </c>
      <c r="R59" t="s">
        <v>208</v>
      </c>
      <c r="S59" t="s">
        <v>1503</v>
      </c>
      <c r="T59">
        <v>3364</v>
      </c>
      <c r="U59" t="s">
        <v>6</v>
      </c>
      <c r="V59" t="s">
        <v>7</v>
      </c>
      <c r="W59">
        <v>3755</v>
      </c>
      <c r="X59">
        <v>495031</v>
      </c>
      <c r="Z59">
        <v>9</v>
      </c>
      <c r="AA59">
        <v>42727</v>
      </c>
      <c r="AB59">
        <v>85454</v>
      </c>
      <c r="AC59">
        <v>83199</v>
      </c>
      <c r="AD59">
        <v>200</v>
      </c>
      <c r="AE59">
        <v>4148274</v>
      </c>
      <c r="AF59">
        <v>0</v>
      </c>
      <c r="AG59" t="s">
        <v>1213</v>
      </c>
      <c r="AH59" t="s">
        <v>10</v>
      </c>
    </row>
    <row r="60" spans="1:34" x14ac:dyDescent="0.25">
      <c r="A60">
        <v>21451</v>
      </c>
      <c r="B60" t="s">
        <v>1504</v>
      </c>
      <c r="C60" t="s">
        <v>1147</v>
      </c>
      <c r="D60">
        <v>2011</v>
      </c>
      <c r="E60" t="s">
        <v>1128</v>
      </c>
      <c r="F60" s="8">
        <v>42130</v>
      </c>
      <c r="G60" s="1">
        <v>0.58333333333333337</v>
      </c>
      <c r="H60">
        <v>87581</v>
      </c>
      <c r="I60" s="8">
        <v>42130</v>
      </c>
      <c r="J60" s="1">
        <v>0.70833333333333337</v>
      </c>
      <c r="K60">
        <v>87581</v>
      </c>
      <c r="L60">
        <v>1</v>
      </c>
      <c r="M60" t="s">
        <v>733</v>
      </c>
      <c r="O60" t="s">
        <v>2</v>
      </c>
      <c r="P60" t="s">
        <v>734</v>
      </c>
      <c r="Q60">
        <v>93921581</v>
      </c>
      <c r="R60" t="s">
        <v>735</v>
      </c>
      <c r="S60" t="s">
        <v>5</v>
      </c>
      <c r="T60">
        <v>3300</v>
      </c>
      <c r="U60" t="s">
        <v>6</v>
      </c>
      <c r="V60" t="s">
        <v>7</v>
      </c>
      <c r="W60">
        <v>376</v>
      </c>
      <c r="X60">
        <v>154290120</v>
      </c>
      <c r="Z60">
        <v>9</v>
      </c>
      <c r="AA60">
        <v>48471</v>
      </c>
      <c r="AB60">
        <v>24236</v>
      </c>
      <c r="AC60">
        <v>393719</v>
      </c>
      <c r="AD60">
        <v>50</v>
      </c>
      <c r="AE60">
        <v>1502674</v>
      </c>
      <c r="AF60">
        <v>0</v>
      </c>
      <c r="AG60" t="s">
        <v>1213</v>
      </c>
      <c r="AH60" t="s">
        <v>10</v>
      </c>
    </row>
    <row r="61" spans="1:34" x14ac:dyDescent="0.25">
      <c r="A61">
        <v>21141</v>
      </c>
      <c r="B61" t="s">
        <v>1505</v>
      </c>
      <c r="C61" t="s">
        <v>1147</v>
      </c>
      <c r="D61">
        <v>2012</v>
      </c>
      <c r="E61" t="s">
        <v>1128</v>
      </c>
      <c r="F61" s="8">
        <v>42081</v>
      </c>
      <c r="G61" s="1">
        <v>0.33333333333333331</v>
      </c>
      <c r="H61">
        <v>93897</v>
      </c>
      <c r="I61" s="8">
        <v>42081</v>
      </c>
      <c r="J61" s="1">
        <v>0.5</v>
      </c>
      <c r="K61">
        <v>93897</v>
      </c>
      <c r="L61">
        <v>1</v>
      </c>
      <c r="M61" t="s">
        <v>199</v>
      </c>
      <c r="O61" t="s">
        <v>15</v>
      </c>
      <c r="P61" t="s">
        <v>200</v>
      </c>
      <c r="Q61">
        <v>30708383712</v>
      </c>
      <c r="R61" t="s">
        <v>201</v>
      </c>
      <c r="S61" t="s">
        <v>1465</v>
      </c>
      <c r="T61">
        <v>3364</v>
      </c>
      <c r="U61" t="s">
        <v>6</v>
      </c>
      <c r="V61" t="s">
        <v>7</v>
      </c>
      <c r="W61">
        <v>3755</v>
      </c>
      <c r="X61">
        <v>470179470</v>
      </c>
      <c r="Z61">
        <v>9</v>
      </c>
      <c r="AA61">
        <v>42727</v>
      </c>
      <c r="AB61">
        <v>64091</v>
      </c>
      <c r="AC61">
        <v>0</v>
      </c>
      <c r="AD61">
        <v>150</v>
      </c>
      <c r="AE61">
        <v>694146</v>
      </c>
      <c r="AF61">
        <v>0</v>
      </c>
      <c r="AG61" t="s">
        <v>1213</v>
      </c>
      <c r="AH61" t="s">
        <v>10</v>
      </c>
    </row>
    <row r="62" spans="1:34" x14ac:dyDescent="0.25">
      <c r="A62">
        <v>21757</v>
      </c>
      <c r="B62" t="s">
        <v>1506</v>
      </c>
      <c r="C62" t="s">
        <v>1147</v>
      </c>
      <c r="D62">
        <v>2013</v>
      </c>
      <c r="E62" t="s">
        <v>1128</v>
      </c>
      <c r="F62" s="8">
        <v>42178</v>
      </c>
      <c r="G62" s="1">
        <v>0.375</v>
      </c>
      <c r="H62">
        <v>90716</v>
      </c>
      <c r="I62" s="8">
        <v>42178</v>
      </c>
      <c r="J62" s="1">
        <v>0.66666666666666663</v>
      </c>
      <c r="K62">
        <v>90716</v>
      </c>
      <c r="L62">
        <v>1</v>
      </c>
      <c r="M62" t="s">
        <v>105</v>
      </c>
      <c r="O62" t="s">
        <v>15</v>
      </c>
      <c r="P62" t="s">
        <v>106</v>
      </c>
      <c r="Q62">
        <v>33710504399</v>
      </c>
      <c r="R62" t="s">
        <v>107</v>
      </c>
      <c r="S62" t="s">
        <v>1507</v>
      </c>
      <c r="T62">
        <v>9017</v>
      </c>
      <c r="U62" t="s">
        <v>109</v>
      </c>
      <c r="V62" t="s">
        <v>7</v>
      </c>
      <c r="W62">
        <v>-297</v>
      </c>
      <c r="X62">
        <v>154935299</v>
      </c>
      <c r="Y62" t="s">
        <v>110</v>
      </c>
      <c r="Z62">
        <v>9</v>
      </c>
      <c r="AA62">
        <v>48471</v>
      </c>
      <c r="AB62">
        <v>101789</v>
      </c>
      <c r="AC62">
        <v>0</v>
      </c>
      <c r="AD62">
        <v>210</v>
      </c>
      <c r="AE62">
        <v>573357</v>
      </c>
      <c r="AF62">
        <v>0</v>
      </c>
      <c r="AG62" t="s">
        <v>1213</v>
      </c>
      <c r="AH62" t="s">
        <v>10</v>
      </c>
    </row>
    <row r="63" spans="1:34" x14ac:dyDescent="0.25">
      <c r="A63">
        <v>21727</v>
      </c>
      <c r="B63" t="s">
        <v>1508</v>
      </c>
      <c r="C63" t="s">
        <v>1146</v>
      </c>
      <c r="D63">
        <v>2014</v>
      </c>
      <c r="E63" t="s">
        <v>1128</v>
      </c>
      <c r="F63" s="8">
        <v>42172</v>
      </c>
      <c r="G63" s="1">
        <v>0.4375</v>
      </c>
      <c r="H63">
        <v>29905</v>
      </c>
      <c r="I63" s="8">
        <v>42173</v>
      </c>
      <c r="J63" s="1">
        <v>0.70833333333333337</v>
      </c>
      <c r="K63">
        <v>29905</v>
      </c>
      <c r="L63">
        <v>1</v>
      </c>
      <c r="M63" t="s">
        <v>76</v>
      </c>
      <c r="O63" t="s">
        <v>15</v>
      </c>
      <c r="P63" t="s">
        <v>77</v>
      </c>
      <c r="Q63">
        <v>20128983458</v>
      </c>
      <c r="R63" t="s">
        <v>78</v>
      </c>
      <c r="S63" t="s">
        <v>79</v>
      </c>
      <c r="T63">
        <v>3360</v>
      </c>
      <c r="U63" t="s">
        <v>6</v>
      </c>
      <c r="V63" t="s">
        <v>7</v>
      </c>
      <c r="W63">
        <v>3755</v>
      </c>
      <c r="X63">
        <v>15684163</v>
      </c>
      <c r="Y63" t="s">
        <v>1509</v>
      </c>
      <c r="Z63">
        <v>9</v>
      </c>
      <c r="AA63">
        <v>48471</v>
      </c>
      <c r="AB63">
        <v>101789</v>
      </c>
      <c r="AC63">
        <v>0</v>
      </c>
      <c r="AD63">
        <v>210</v>
      </c>
      <c r="AE63">
        <v>570868</v>
      </c>
      <c r="AF63">
        <v>0</v>
      </c>
      <c r="AG63" t="s">
        <v>1213</v>
      </c>
      <c r="AH63" t="s">
        <v>10</v>
      </c>
    </row>
    <row r="64" spans="1:34" x14ac:dyDescent="0.25">
      <c r="A64">
        <v>21300</v>
      </c>
      <c r="B64" t="s">
        <v>1510</v>
      </c>
      <c r="C64" t="s">
        <v>1147</v>
      </c>
      <c r="D64">
        <v>2013</v>
      </c>
      <c r="E64" t="s">
        <v>1128</v>
      </c>
      <c r="F64" s="8">
        <v>42109</v>
      </c>
      <c r="G64" s="1">
        <v>0.35416666666666669</v>
      </c>
      <c r="H64">
        <v>38036</v>
      </c>
      <c r="I64" s="8">
        <v>42109</v>
      </c>
      <c r="J64" s="1">
        <v>0.4375</v>
      </c>
      <c r="K64">
        <v>38036</v>
      </c>
      <c r="L64">
        <v>1</v>
      </c>
      <c r="M64" t="s">
        <v>478</v>
      </c>
      <c r="O64" t="s">
        <v>2</v>
      </c>
      <c r="P64" t="s">
        <v>472</v>
      </c>
      <c r="Q64">
        <v>22045936</v>
      </c>
      <c r="R64" t="s">
        <v>473</v>
      </c>
      <c r="S64" t="s">
        <v>5</v>
      </c>
      <c r="T64">
        <v>3300</v>
      </c>
      <c r="U64" t="s">
        <v>6</v>
      </c>
      <c r="V64" t="s">
        <v>7</v>
      </c>
      <c r="W64">
        <v>376</v>
      </c>
      <c r="X64">
        <v>154537709</v>
      </c>
      <c r="Y64" t="s">
        <v>1511</v>
      </c>
      <c r="Z64">
        <v>9</v>
      </c>
      <c r="AA64">
        <v>42727</v>
      </c>
      <c r="AB64">
        <v>149545</v>
      </c>
      <c r="AC64">
        <v>0</v>
      </c>
      <c r="AD64">
        <v>350</v>
      </c>
      <c r="AE64">
        <v>0</v>
      </c>
      <c r="AF64">
        <v>0</v>
      </c>
      <c r="AG64" t="s">
        <v>1213</v>
      </c>
      <c r="AH64" t="s">
        <v>10</v>
      </c>
    </row>
    <row r="65" spans="1:34" x14ac:dyDescent="0.25">
      <c r="A65">
        <v>21561</v>
      </c>
      <c r="B65" t="s">
        <v>1510</v>
      </c>
      <c r="C65" t="s">
        <v>1147</v>
      </c>
      <c r="D65">
        <v>2013</v>
      </c>
      <c r="E65" t="s">
        <v>1128</v>
      </c>
      <c r="F65" s="8">
        <v>42151</v>
      </c>
      <c r="G65" s="1">
        <v>0.33333333333333331</v>
      </c>
      <c r="H65">
        <v>38036</v>
      </c>
      <c r="I65" s="8">
        <v>42151</v>
      </c>
      <c r="J65" s="1">
        <v>0.72916666666666663</v>
      </c>
      <c r="K65">
        <v>38036</v>
      </c>
      <c r="L65">
        <v>1</v>
      </c>
      <c r="M65" t="s">
        <v>165</v>
      </c>
      <c r="O65" t="s">
        <v>2</v>
      </c>
      <c r="P65" t="s">
        <v>472</v>
      </c>
      <c r="Q65">
        <v>22045936</v>
      </c>
      <c r="R65" t="s">
        <v>473</v>
      </c>
      <c r="S65" t="s">
        <v>5</v>
      </c>
      <c r="T65">
        <v>3300</v>
      </c>
      <c r="U65" t="s">
        <v>6</v>
      </c>
      <c r="V65" t="s">
        <v>7</v>
      </c>
      <c r="W65">
        <v>376</v>
      </c>
      <c r="X65">
        <v>154537709</v>
      </c>
      <c r="Y65" t="s">
        <v>1511</v>
      </c>
      <c r="Z65">
        <v>9</v>
      </c>
      <c r="AA65">
        <v>48471</v>
      </c>
      <c r="AB65">
        <v>101789</v>
      </c>
      <c r="AC65">
        <v>0</v>
      </c>
      <c r="AD65">
        <v>210</v>
      </c>
      <c r="AE65">
        <v>502576</v>
      </c>
      <c r="AF65">
        <v>0</v>
      </c>
      <c r="AG65" t="s">
        <v>1213</v>
      </c>
      <c r="AH65" t="s">
        <v>10</v>
      </c>
    </row>
    <row r="66" spans="1:34" x14ac:dyDescent="0.25">
      <c r="A66">
        <v>21130</v>
      </c>
      <c r="B66" t="s">
        <v>1510</v>
      </c>
      <c r="C66" t="s">
        <v>1147</v>
      </c>
      <c r="D66">
        <v>2013</v>
      </c>
      <c r="E66" t="s">
        <v>1128</v>
      </c>
      <c r="F66" s="8">
        <v>42080</v>
      </c>
      <c r="G66" s="1">
        <v>0.33333333333333331</v>
      </c>
      <c r="H66">
        <v>38036</v>
      </c>
      <c r="I66" s="8">
        <v>42080</v>
      </c>
      <c r="J66" s="1">
        <v>0.70833333333333337</v>
      </c>
      <c r="K66">
        <v>38036</v>
      </c>
      <c r="L66">
        <v>1</v>
      </c>
      <c r="M66" t="s">
        <v>481</v>
      </c>
      <c r="O66" t="s">
        <v>2</v>
      </c>
      <c r="P66" t="s">
        <v>472</v>
      </c>
      <c r="Q66">
        <v>22045936</v>
      </c>
      <c r="R66" t="s">
        <v>473</v>
      </c>
      <c r="S66" t="s">
        <v>5</v>
      </c>
      <c r="T66">
        <v>3300</v>
      </c>
      <c r="U66" t="s">
        <v>6</v>
      </c>
      <c r="V66" t="s">
        <v>7</v>
      </c>
      <c r="W66">
        <v>376</v>
      </c>
      <c r="X66">
        <v>154537709</v>
      </c>
      <c r="Y66" t="s">
        <v>1511</v>
      </c>
      <c r="Z66">
        <v>9</v>
      </c>
      <c r="AA66">
        <v>48471</v>
      </c>
      <c r="AB66">
        <v>96942</v>
      </c>
      <c r="AC66">
        <v>0</v>
      </c>
      <c r="AD66">
        <v>200</v>
      </c>
      <c r="AE66">
        <v>0</v>
      </c>
      <c r="AF66">
        <v>0</v>
      </c>
      <c r="AG66" t="s">
        <v>1213</v>
      </c>
      <c r="AH66" t="s">
        <v>10</v>
      </c>
    </row>
    <row r="67" spans="1:34" x14ac:dyDescent="0.25">
      <c r="A67">
        <v>21374</v>
      </c>
      <c r="B67" t="s">
        <v>1512</v>
      </c>
      <c r="C67" t="s">
        <v>1147</v>
      </c>
      <c r="D67">
        <v>2014</v>
      </c>
      <c r="E67" t="s">
        <v>1128</v>
      </c>
      <c r="F67" s="8">
        <v>42118</v>
      </c>
      <c r="G67" s="1">
        <v>0.6875</v>
      </c>
      <c r="H67">
        <v>1877</v>
      </c>
      <c r="I67" s="8">
        <v>42118</v>
      </c>
      <c r="J67" s="1">
        <v>0.70833333333333337</v>
      </c>
      <c r="K67">
        <v>1877</v>
      </c>
      <c r="L67">
        <v>1</v>
      </c>
      <c r="M67" t="s">
        <v>180</v>
      </c>
      <c r="O67" t="s">
        <v>15</v>
      </c>
      <c r="P67" t="s">
        <v>181</v>
      </c>
      <c r="Q67">
        <v>30708379456</v>
      </c>
      <c r="R67" t="s">
        <v>182</v>
      </c>
      <c r="S67" t="s">
        <v>183</v>
      </c>
      <c r="T67">
        <v>3304</v>
      </c>
      <c r="U67" t="s">
        <v>6</v>
      </c>
      <c r="V67" t="s">
        <v>7</v>
      </c>
      <c r="W67">
        <v>376</v>
      </c>
      <c r="X67">
        <v>4481488</v>
      </c>
      <c r="Z67">
        <v>9</v>
      </c>
      <c r="AA67">
        <v>42727</v>
      </c>
      <c r="AB67">
        <v>21364</v>
      </c>
      <c r="AC67">
        <v>0</v>
      </c>
      <c r="AD67">
        <v>50</v>
      </c>
      <c r="AE67">
        <v>151574</v>
      </c>
      <c r="AF67">
        <v>0</v>
      </c>
      <c r="AG67" t="s">
        <v>1213</v>
      </c>
      <c r="AH67" t="s">
        <v>10</v>
      </c>
    </row>
    <row r="68" spans="1:34" x14ac:dyDescent="0.25">
      <c r="A68">
        <v>21109</v>
      </c>
      <c r="B68" t="s">
        <v>1513</v>
      </c>
      <c r="C68" t="s">
        <v>1147</v>
      </c>
      <c r="D68">
        <v>2013</v>
      </c>
      <c r="E68" t="s">
        <v>1128</v>
      </c>
      <c r="F68" s="8">
        <v>42076</v>
      </c>
      <c r="G68" s="1">
        <v>0.58333333333333337</v>
      </c>
      <c r="H68">
        <v>37793</v>
      </c>
      <c r="I68" s="8">
        <v>42076</v>
      </c>
      <c r="J68" s="1">
        <v>0.75</v>
      </c>
      <c r="K68">
        <v>37793</v>
      </c>
      <c r="L68">
        <v>1</v>
      </c>
      <c r="M68" t="s">
        <v>76</v>
      </c>
      <c r="O68" t="s">
        <v>15</v>
      </c>
      <c r="P68" t="s">
        <v>818</v>
      </c>
      <c r="Q68">
        <v>27922028805</v>
      </c>
      <c r="R68" t="s">
        <v>819</v>
      </c>
      <c r="S68" t="s">
        <v>5</v>
      </c>
      <c r="T68">
        <v>3300</v>
      </c>
      <c r="U68" t="s">
        <v>6</v>
      </c>
      <c r="V68" t="s">
        <v>7</v>
      </c>
      <c r="W68">
        <v>376</v>
      </c>
      <c r="X68">
        <v>154635476</v>
      </c>
      <c r="Y68" t="s">
        <v>1514</v>
      </c>
      <c r="Z68">
        <v>9</v>
      </c>
      <c r="AA68">
        <v>48471</v>
      </c>
      <c r="AB68">
        <v>72707</v>
      </c>
      <c r="AC68">
        <v>0</v>
      </c>
      <c r="AD68">
        <v>150</v>
      </c>
      <c r="AE68">
        <v>465739</v>
      </c>
      <c r="AF68">
        <v>0</v>
      </c>
      <c r="AG68" t="s">
        <v>1213</v>
      </c>
      <c r="AH68" t="s">
        <v>10</v>
      </c>
    </row>
    <row r="69" spans="1:34" x14ac:dyDescent="0.25">
      <c r="A69">
        <v>21072</v>
      </c>
      <c r="B69" t="s">
        <v>1515</v>
      </c>
      <c r="C69" t="s">
        <v>1147</v>
      </c>
      <c r="D69">
        <v>2013</v>
      </c>
      <c r="E69" t="s">
        <v>1128</v>
      </c>
      <c r="F69" s="8">
        <v>42073</v>
      </c>
      <c r="G69" s="1">
        <v>0.41666666666666669</v>
      </c>
      <c r="H69">
        <v>20585</v>
      </c>
      <c r="I69" s="8">
        <v>42073</v>
      </c>
      <c r="J69" s="1">
        <v>0.75</v>
      </c>
      <c r="K69">
        <v>20585</v>
      </c>
      <c r="L69">
        <v>1</v>
      </c>
      <c r="M69" t="s">
        <v>521</v>
      </c>
      <c r="O69" t="s">
        <v>15</v>
      </c>
      <c r="P69" t="s">
        <v>181</v>
      </c>
      <c r="Q69">
        <v>30708379456</v>
      </c>
      <c r="R69" t="s">
        <v>182</v>
      </c>
      <c r="S69" t="s">
        <v>183</v>
      </c>
      <c r="T69">
        <v>3304</v>
      </c>
      <c r="U69" t="s">
        <v>6</v>
      </c>
      <c r="V69" t="s">
        <v>7</v>
      </c>
      <c r="W69">
        <v>376</v>
      </c>
      <c r="X69">
        <v>4481488</v>
      </c>
      <c r="Z69">
        <v>9</v>
      </c>
      <c r="AA69">
        <v>42727</v>
      </c>
      <c r="AB69">
        <v>153817</v>
      </c>
      <c r="AC69">
        <v>0</v>
      </c>
      <c r="AD69">
        <v>360</v>
      </c>
      <c r="AE69">
        <v>502582</v>
      </c>
      <c r="AF69">
        <v>0</v>
      </c>
      <c r="AG69" t="s">
        <v>1213</v>
      </c>
      <c r="AH69" t="s">
        <v>3326</v>
      </c>
    </row>
    <row r="70" spans="1:34" x14ac:dyDescent="0.25">
      <c r="A70">
        <v>21306</v>
      </c>
      <c r="B70" t="s">
        <v>1516</v>
      </c>
      <c r="C70" t="s">
        <v>1147</v>
      </c>
      <c r="D70">
        <v>2013</v>
      </c>
      <c r="E70" t="s">
        <v>1128</v>
      </c>
      <c r="F70" s="8">
        <v>42110</v>
      </c>
      <c r="G70" s="1">
        <v>0.33333333333333331</v>
      </c>
      <c r="H70">
        <v>23560</v>
      </c>
      <c r="I70" s="8">
        <v>42110</v>
      </c>
      <c r="J70" s="1">
        <v>0.52083333333333337</v>
      </c>
      <c r="K70">
        <v>23560</v>
      </c>
      <c r="L70">
        <v>1</v>
      </c>
      <c r="M70" t="s">
        <v>889</v>
      </c>
      <c r="O70" t="s">
        <v>15</v>
      </c>
      <c r="P70" t="s">
        <v>890</v>
      </c>
      <c r="Q70">
        <v>20061531883</v>
      </c>
      <c r="R70" t="s">
        <v>891</v>
      </c>
      <c r="S70" t="s">
        <v>5</v>
      </c>
      <c r="T70">
        <v>3300</v>
      </c>
      <c r="U70" t="s">
        <v>6</v>
      </c>
      <c r="V70" t="s">
        <v>7</v>
      </c>
      <c r="W70">
        <v>376</v>
      </c>
      <c r="X70">
        <v>154587535</v>
      </c>
      <c r="Z70">
        <v>9</v>
      </c>
      <c r="AA70">
        <v>42727</v>
      </c>
      <c r="AB70">
        <v>106818</v>
      </c>
      <c r="AC70">
        <v>0</v>
      </c>
      <c r="AD70">
        <v>250</v>
      </c>
      <c r="AE70">
        <v>479499</v>
      </c>
      <c r="AF70">
        <v>0</v>
      </c>
      <c r="AG70" t="s">
        <v>1213</v>
      </c>
      <c r="AH70" t="s">
        <v>10</v>
      </c>
    </row>
    <row r="71" spans="1:34" x14ac:dyDescent="0.25">
      <c r="A71">
        <v>21747</v>
      </c>
      <c r="B71" t="s">
        <v>1517</v>
      </c>
      <c r="C71" t="s">
        <v>1147</v>
      </c>
      <c r="D71">
        <v>2013</v>
      </c>
      <c r="E71" t="s">
        <v>1128</v>
      </c>
      <c r="F71" s="8">
        <v>42177</v>
      </c>
      <c r="G71" s="1">
        <v>0.33333333333333331</v>
      </c>
      <c r="H71">
        <v>50829</v>
      </c>
      <c r="I71" s="8">
        <v>42177</v>
      </c>
      <c r="J71" s="1">
        <v>0.54166666666666663</v>
      </c>
      <c r="K71">
        <v>50829</v>
      </c>
      <c r="L71">
        <v>1</v>
      </c>
      <c r="M71" t="s">
        <v>76</v>
      </c>
      <c r="O71" t="s">
        <v>2</v>
      </c>
      <c r="P71" t="s">
        <v>235</v>
      </c>
      <c r="Q71">
        <v>20185963</v>
      </c>
      <c r="R71" t="s">
        <v>236</v>
      </c>
      <c r="S71" t="s">
        <v>183</v>
      </c>
      <c r="T71">
        <v>3304</v>
      </c>
      <c r="U71" t="s">
        <v>6</v>
      </c>
      <c r="V71" t="s">
        <v>7</v>
      </c>
      <c r="W71">
        <v>376</v>
      </c>
      <c r="X71">
        <v>154218596</v>
      </c>
      <c r="Y71" t="s">
        <v>1518</v>
      </c>
      <c r="Z71">
        <v>9</v>
      </c>
      <c r="AA71">
        <v>48471</v>
      </c>
      <c r="AB71">
        <v>126025</v>
      </c>
      <c r="AC71">
        <v>0</v>
      </c>
      <c r="AD71">
        <v>260</v>
      </c>
      <c r="AE71">
        <v>371167</v>
      </c>
      <c r="AF71">
        <v>0</v>
      </c>
      <c r="AG71" t="s">
        <v>1213</v>
      </c>
      <c r="AH71" t="s">
        <v>10</v>
      </c>
    </row>
    <row r="72" spans="1:34" x14ac:dyDescent="0.25">
      <c r="A72">
        <v>22004</v>
      </c>
      <c r="B72" t="s">
        <v>1519</v>
      </c>
      <c r="C72" t="s">
        <v>1147</v>
      </c>
      <c r="D72">
        <v>2014</v>
      </c>
      <c r="E72" t="s">
        <v>1128</v>
      </c>
      <c r="F72" s="8">
        <v>42215</v>
      </c>
      <c r="G72" s="1">
        <v>0.36458333333333331</v>
      </c>
      <c r="H72">
        <v>23064</v>
      </c>
      <c r="I72" s="8">
        <v>42215</v>
      </c>
      <c r="J72" s="1">
        <v>0.625</v>
      </c>
      <c r="K72">
        <v>23064</v>
      </c>
      <c r="L72">
        <v>1</v>
      </c>
      <c r="M72" t="s">
        <v>48</v>
      </c>
      <c r="O72" t="s">
        <v>15</v>
      </c>
      <c r="P72" t="s">
        <v>530</v>
      </c>
      <c r="Q72">
        <v>30519177958</v>
      </c>
      <c r="R72" t="s">
        <v>1520</v>
      </c>
      <c r="S72" t="s">
        <v>1521</v>
      </c>
      <c r="T72">
        <v>3324</v>
      </c>
      <c r="U72" t="s">
        <v>6</v>
      </c>
      <c r="V72" t="s">
        <v>7</v>
      </c>
      <c r="W72">
        <v>376</v>
      </c>
      <c r="X72">
        <v>4498001</v>
      </c>
      <c r="Z72">
        <v>9</v>
      </c>
      <c r="AA72">
        <v>48471</v>
      </c>
      <c r="AB72">
        <v>106636</v>
      </c>
      <c r="AC72">
        <v>0</v>
      </c>
      <c r="AD72">
        <v>220</v>
      </c>
      <c r="AE72">
        <v>239047</v>
      </c>
      <c r="AF72">
        <v>0</v>
      </c>
      <c r="AG72" t="s">
        <v>1213</v>
      </c>
      <c r="AH72" t="s">
        <v>10</v>
      </c>
    </row>
    <row r="73" spans="1:34" x14ac:dyDescent="0.25">
      <c r="A73">
        <v>21394</v>
      </c>
      <c r="B73" t="s">
        <v>1522</v>
      </c>
      <c r="C73" t="s">
        <v>1147</v>
      </c>
      <c r="D73">
        <v>2013</v>
      </c>
      <c r="E73" t="s">
        <v>1128</v>
      </c>
      <c r="F73" s="8">
        <v>42122</v>
      </c>
      <c r="G73" s="1">
        <v>0.33333333333333331</v>
      </c>
      <c r="H73">
        <v>55341</v>
      </c>
      <c r="I73" s="8">
        <v>42122</v>
      </c>
      <c r="J73" s="1">
        <v>0.63194444444444442</v>
      </c>
      <c r="K73">
        <v>55341</v>
      </c>
      <c r="L73">
        <v>1</v>
      </c>
      <c r="M73" t="s">
        <v>699</v>
      </c>
      <c r="O73" t="s">
        <v>2</v>
      </c>
      <c r="P73" t="s">
        <v>700</v>
      </c>
      <c r="Q73">
        <v>24659282</v>
      </c>
      <c r="R73" t="s">
        <v>1523</v>
      </c>
      <c r="S73" t="s">
        <v>1524</v>
      </c>
      <c r="T73">
        <v>3342</v>
      </c>
      <c r="U73" t="s">
        <v>88</v>
      </c>
      <c r="V73" t="s">
        <v>7</v>
      </c>
      <c r="W73">
        <v>3756</v>
      </c>
      <c r="X73">
        <v>15617541</v>
      </c>
      <c r="Z73">
        <v>9</v>
      </c>
      <c r="AA73">
        <v>42727</v>
      </c>
      <c r="AB73">
        <v>21364</v>
      </c>
      <c r="AC73">
        <v>0</v>
      </c>
      <c r="AD73">
        <v>50</v>
      </c>
      <c r="AE73">
        <v>0</v>
      </c>
      <c r="AF73">
        <v>0</v>
      </c>
      <c r="AG73" t="s">
        <v>1213</v>
      </c>
      <c r="AH73" t="s">
        <v>10</v>
      </c>
    </row>
    <row r="74" spans="1:34" x14ac:dyDescent="0.25">
      <c r="A74">
        <v>21680</v>
      </c>
      <c r="B74" t="s">
        <v>1525</v>
      </c>
      <c r="C74" t="s">
        <v>1147</v>
      </c>
      <c r="D74">
        <v>2014</v>
      </c>
      <c r="E74" t="s">
        <v>1128</v>
      </c>
      <c r="F74" s="8">
        <v>42166</v>
      </c>
      <c r="G74" s="1">
        <v>0.33333333333333331</v>
      </c>
      <c r="H74">
        <v>9111</v>
      </c>
      <c r="I74" s="8">
        <v>42166</v>
      </c>
      <c r="J74" s="1">
        <v>0.54166666666666663</v>
      </c>
      <c r="K74">
        <v>9111</v>
      </c>
      <c r="L74">
        <v>1</v>
      </c>
      <c r="M74" t="s">
        <v>96</v>
      </c>
      <c r="O74" t="s">
        <v>2</v>
      </c>
      <c r="P74" t="s">
        <v>97</v>
      </c>
      <c r="Q74">
        <v>10434700</v>
      </c>
      <c r="R74" t="s">
        <v>1526</v>
      </c>
      <c r="S74" t="s">
        <v>1527</v>
      </c>
      <c r="T74">
        <v>3380</v>
      </c>
      <c r="U74" t="s">
        <v>6</v>
      </c>
      <c r="V74" t="s">
        <v>7</v>
      </c>
      <c r="W74">
        <v>376</v>
      </c>
      <c r="X74">
        <v>154295129</v>
      </c>
      <c r="Y74" t="s">
        <v>100</v>
      </c>
      <c r="Z74">
        <v>9</v>
      </c>
      <c r="AA74">
        <v>48471</v>
      </c>
      <c r="AB74">
        <v>77554</v>
      </c>
      <c r="AC74">
        <v>0</v>
      </c>
      <c r="AD74">
        <v>160</v>
      </c>
      <c r="AE74">
        <v>271357</v>
      </c>
      <c r="AF74">
        <v>0</v>
      </c>
      <c r="AG74" t="s">
        <v>1213</v>
      </c>
      <c r="AH74" t="s">
        <v>101</v>
      </c>
    </row>
    <row r="75" spans="1:34" x14ac:dyDescent="0.25">
      <c r="A75">
        <v>21380</v>
      </c>
      <c r="B75" t="s">
        <v>1528</v>
      </c>
      <c r="C75" t="s">
        <v>1147</v>
      </c>
      <c r="D75">
        <v>2014</v>
      </c>
      <c r="E75" t="s">
        <v>1128</v>
      </c>
      <c r="F75" s="8">
        <v>42121</v>
      </c>
      <c r="G75" s="1">
        <v>0.33333333333333331</v>
      </c>
      <c r="H75">
        <v>82774</v>
      </c>
      <c r="I75" s="8">
        <v>42121</v>
      </c>
      <c r="J75" s="1">
        <v>0.66666666666666663</v>
      </c>
      <c r="K75">
        <v>82774</v>
      </c>
      <c r="L75">
        <v>1</v>
      </c>
      <c r="M75" t="s">
        <v>21</v>
      </c>
      <c r="O75" t="s">
        <v>15</v>
      </c>
      <c r="P75" t="s">
        <v>16</v>
      </c>
      <c r="Q75">
        <v>20111877794</v>
      </c>
      <c r="R75" t="s">
        <v>17</v>
      </c>
      <c r="S75" t="s">
        <v>5</v>
      </c>
      <c r="T75">
        <v>3300</v>
      </c>
      <c r="U75" t="s">
        <v>6</v>
      </c>
      <c r="V75" t="s">
        <v>7</v>
      </c>
      <c r="W75">
        <v>376</v>
      </c>
      <c r="X75">
        <v>459709815</v>
      </c>
      <c r="Z75">
        <v>9</v>
      </c>
      <c r="AA75">
        <v>48471</v>
      </c>
      <c r="AB75">
        <v>101789</v>
      </c>
      <c r="AC75">
        <v>0</v>
      </c>
      <c r="AD75">
        <v>210</v>
      </c>
      <c r="AE75">
        <v>707648</v>
      </c>
      <c r="AF75">
        <v>0</v>
      </c>
      <c r="AG75" t="s">
        <v>1213</v>
      </c>
      <c r="AH75" t="s">
        <v>10</v>
      </c>
    </row>
    <row r="76" spans="1:34" x14ac:dyDescent="0.25">
      <c r="A76">
        <v>21046</v>
      </c>
      <c r="B76" t="s">
        <v>1528</v>
      </c>
      <c r="C76" t="s">
        <v>1147</v>
      </c>
      <c r="D76">
        <v>2014</v>
      </c>
      <c r="E76" t="s">
        <v>1128</v>
      </c>
      <c r="F76" s="8">
        <v>42069</v>
      </c>
      <c r="G76" s="1">
        <v>0.33333333333333331</v>
      </c>
      <c r="H76">
        <v>82774</v>
      </c>
      <c r="I76" s="8">
        <v>42069</v>
      </c>
      <c r="J76" s="1">
        <v>0.4694444444444445</v>
      </c>
      <c r="K76">
        <v>82774</v>
      </c>
      <c r="L76">
        <v>1</v>
      </c>
      <c r="M76" t="s">
        <v>565</v>
      </c>
      <c r="O76" t="s">
        <v>15</v>
      </c>
      <c r="P76" t="s">
        <v>16</v>
      </c>
      <c r="Q76">
        <v>20111877794</v>
      </c>
      <c r="R76" t="s">
        <v>17</v>
      </c>
      <c r="S76" t="s">
        <v>5</v>
      </c>
      <c r="T76">
        <v>3300</v>
      </c>
      <c r="U76" t="s">
        <v>6</v>
      </c>
      <c r="V76" t="s">
        <v>7</v>
      </c>
      <c r="W76">
        <v>376</v>
      </c>
      <c r="X76">
        <v>459709815</v>
      </c>
      <c r="Z76">
        <v>9</v>
      </c>
      <c r="AA76">
        <v>48471</v>
      </c>
      <c r="AB76">
        <v>218120</v>
      </c>
      <c r="AC76">
        <v>983841</v>
      </c>
      <c r="AD76">
        <v>450</v>
      </c>
      <c r="AE76">
        <v>10938019</v>
      </c>
      <c r="AF76">
        <v>0</v>
      </c>
      <c r="AG76" t="s">
        <v>1213</v>
      </c>
      <c r="AH76" t="s">
        <v>10</v>
      </c>
    </row>
    <row r="77" spans="1:34" x14ac:dyDescent="0.25">
      <c r="A77">
        <v>21844</v>
      </c>
      <c r="B77" t="s">
        <v>1528</v>
      </c>
      <c r="C77" t="s">
        <v>1147</v>
      </c>
      <c r="D77">
        <v>2014</v>
      </c>
      <c r="E77" t="s">
        <v>1128</v>
      </c>
      <c r="F77" s="8">
        <v>42188</v>
      </c>
      <c r="G77" s="1">
        <v>0.34375</v>
      </c>
      <c r="H77">
        <v>82774</v>
      </c>
      <c r="I77" s="8">
        <v>42188</v>
      </c>
      <c r="J77" s="1">
        <v>0.6875</v>
      </c>
      <c r="K77">
        <v>82774</v>
      </c>
      <c r="L77">
        <v>1</v>
      </c>
      <c r="M77" t="s">
        <v>570</v>
      </c>
      <c r="O77" t="s">
        <v>15</v>
      </c>
      <c r="P77" t="s">
        <v>16</v>
      </c>
      <c r="Q77">
        <v>20111877794</v>
      </c>
      <c r="R77" t="s">
        <v>17</v>
      </c>
      <c r="S77" t="s">
        <v>5</v>
      </c>
      <c r="T77">
        <v>3300</v>
      </c>
      <c r="U77" t="s">
        <v>6</v>
      </c>
      <c r="V77" t="s">
        <v>7</v>
      </c>
      <c r="W77">
        <v>376</v>
      </c>
      <c r="X77">
        <v>459709815</v>
      </c>
      <c r="Z77">
        <v>9</v>
      </c>
      <c r="AA77">
        <v>42727</v>
      </c>
      <c r="AB77">
        <v>166635</v>
      </c>
      <c r="AC77">
        <v>0</v>
      </c>
      <c r="AD77">
        <v>390</v>
      </c>
      <c r="AE77">
        <v>479499</v>
      </c>
      <c r="AF77">
        <v>0</v>
      </c>
      <c r="AG77" t="s">
        <v>1213</v>
      </c>
      <c r="AH77" t="s">
        <v>10</v>
      </c>
    </row>
    <row r="78" spans="1:34" x14ac:dyDescent="0.25">
      <c r="A78">
        <v>21554</v>
      </c>
      <c r="B78" t="s">
        <v>1529</v>
      </c>
      <c r="C78" t="s">
        <v>1148</v>
      </c>
      <c r="D78">
        <v>2015</v>
      </c>
      <c r="E78" t="s">
        <v>1128</v>
      </c>
      <c r="F78" s="8">
        <v>42150</v>
      </c>
      <c r="G78" s="1">
        <v>0.51458333333333328</v>
      </c>
      <c r="H78">
        <v>11</v>
      </c>
      <c r="I78" s="8">
        <v>42150</v>
      </c>
      <c r="J78" s="1">
        <v>0.51458333333333328</v>
      </c>
      <c r="K78">
        <v>11</v>
      </c>
      <c r="L78">
        <v>1</v>
      </c>
      <c r="M78" t="s">
        <v>848</v>
      </c>
      <c r="O78" t="s">
        <v>15</v>
      </c>
      <c r="P78" t="s">
        <v>181</v>
      </c>
      <c r="Q78">
        <v>30708379456</v>
      </c>
      <c r="R78" t="s">
        <v>182</v>
      </c>
      <c r="S78" t="s">
        <v>183</v>
      </c>
      <c r="T78">
        <v>3304</v>
      </c>
      <c r="U78" t="s">
        <v>6</v>
      </c>
      <c r="V78" t="s">
        <v>7</v>
      </c>
      <c r="W78">
        <v>376</v>
      </c>
      <c r="X78">
        <v>4481488</v>
      </c>
      <c r="Z78">
        <v>9</v>
      </c>
      <c r="AA78">
        <v>48471</v>
      </c>
      <c r="AB78">
        <v>0</v>
      </c>
      <c r="AC78">
        <v>444675</v>
      </c>
      <c r="AD78">
        <v>0</v>
      </c>
      <c r="AE78">
        <v>2652457</v>
      </c>
      <c r="AF78">
        <v>0</v>
      </c>
      <c r="AG78" t="s">
        <v>1213</v>
      </c>
      <c r="AH78" t="s">
        <v>10</v>
      </c>
    </row>
    <row r="79" spans="1:34" x14ac:dyDescent="0.25">
      <c r="A79">
        <v>21840</v>
      </c>
      <c r="B79" t="s">
        <v>1530</v>
      </c>
      <c r="C79" t="s">
        <v>1149</v>
      </c>
      <c r="D79">
        <v>2013</v>
      </c>
      <c r="E79" t="s">
        <v>1128</v>
      </c>
      <c r="F79" s="8">
        <v>42187</v>
      </c>
      <c r="G79" s="1">
        <v>0.33333333333333331</v>
      </c>
      <c r="H79">
        <v>26157</v>
      </c>
      <c r="I79" s="8">
        <v>42187</v>
      </c>
      <c r="J79" s="1">
        <v>0.68125000000000002</v>
      </c>
      <c r="K79">
        <v>26157</v>
      </c>
      <c r="L79">
        <v>1</v>
      </c>
      <c r="M79" t="s">
        <v>309</v>
      </c>
      <c r="O79" t="s">
        <v>15</v>
      </c>
      <c r="P79" t="s">
        <v>302</v>
      </c>
      <c r="Q79">
        <v>30687841081</v>
      </c>
      <c r="R79" t="s">
        <v>303</v>
      </c>
      <c r="S79" t="s">
        <v>1477</v>
      </c>
      <c r="T79">
        <v>3350</v>
      </c>
      <c r="U79" t="s">
        <v>6</v>
      </c>
      <c r="V79" t="s">
        <v>7</v>
      </c>
      <c r="W79">
        <v>376</v>
      </c>
      <c r="X79">
        <v>4456516</v>
      </c>
      <c r="Z79">
        <v>9</v>
      </c>
      <c r="AA79">
        <v>42727</v>
      </c>
      <c r="AB79">
        <v>38454</v>
      </c>
      <c r="AC79">
        <v>907500</v>
      </c>
      <c r="AD79">
        <v>90</v>
      </c>
      <c r="AE79">
        <v>961894</v>
      </c>
      <c r="AF79">
        <v>0</v>
      </c>
      <c r="AG79" t="s">
        <v>1213</v>
      </c>
      <c r="AH79" t="s">
        <v>10</v>
      </c>
    </row>
    <row r="80" spans="1:34" x14ac:dyDescent="0.25">
      <c r="A80">
        <v>21663</v>
      </c>
      <c r="B80" t="s">
        <v>1530</v>
      </c>
      <c r="C80" t="s">
        <v>1149</v>
      </c>
      <c r="D80">
        <v>2013</v>
      </c>
      <c r="E80" t="s">
        <v>1128</v>
      </c>
      <c r="F80" s="8">
        <v>42164</v>
      </c>
      <c r="G80" s="1">
        <v>0.375</v>
      </c>
      <c r="H80">
        <v>26157</v>
      </c>
      <c r="I80" s="8">
        <v>42165</v>
      </c>
      <c r="J80" s="1">
        <v>0.75</v>
      </c>
      <c r="K80">
        <v>26157</v>
      </c>
      <c r="L80">
        <v>1</v>
      </c>
      <c r="M80" t="s">
        <v>301</v>
      </c>
      <c r="O80" t="s">
        <v>15</v>
      </c>
      <c r="P80" t="s">
        <v>302</v>
      </c>
      <c r="Q80">
        <v>30687841081</v>
      </c>
      <c r="R80" t="s">
        <v>303</v>
      </c>
      <c r="S80" t="s">
        <v>1477</v>
      </c>
      <c r="T80">
        <v>3350</v>
      </c>
      <c r="U80" t="s">
        <v>6</v>
      </c>
      <c r="V80" t="s">
        <v>7</v>
      </c>
      <c r="W80">
        <v>376</v>
      </c>
      <c r="X80">
        <v>4456516</v>
      </c>
      <c r="Z80">
        <v>9</v>
      </c>
      <c r="AA80">
        <v>42727</v>
      </c>
      <c r="AB80">
        <v>0</v>
      </c>
      <c r="AC80">
        <v>974050</v>
      </c>
      <c r="AD80">
        <v>0</v>
      </c>
      <c r="AE80">
        <v>2296665</v>
      </c>
      <c r="AF80">
        <v>0</v>
      </c>
      <c r="AG80" t="s">
        <v>1213</v>
      </c>
      <c r="AH80" t="s">
        <v>10</v>
      </c>
    </row>
    <row r="81" spans="1:34" x14ac:dyDescent="0.25">
      <c r="A81">
        <v>21173</v>
      </c>
      <c r="B81" t="s">
        <v>1530</v>
      </c>
      <c r="C81" t="s">
        <v>1149</v>
      </c>
      <c r="D81">
        <v>2013</v>
      </c>
      <c r="E81" t="s">
        <v>1128</v>
      </c>
      <c r="F81" s="8">
        <v>42088</v>
      </c>
      <c r="G81" s="1">
        <v>0.33333333333333331</v>
      </c>
      <c r="H81">
        <v>26157</v>
      </c>
      <c r="I81" s="8">
        <v>42088</v>
      </c>
      <c r="J81" s="1">
        <v>0.61597222222222225</v>
      </c>
      <c r="K81">
        <v>26157</v>
      </c>
      <c r="L81">
        <v>1</v>
      </c>
      <c r="M81" t="s">
        <v>21</v>
      </c>
      <c r="O81" t="s">
        <v>15</v>
      </c>
      <c r="P81" t="s">
        <v>302</v>
      </c>
      <c r="Q81">
        <v>30687841081</v>
      </c>
      <c r="R81" t="s">
        <v>303</v>
      </c>
      <c r="S81" t="s">
        <v>1477</v>
      </c>
      <c r="T81">
        <v>3350</v>
      </c>
      <c r="U81" t="s">
        <v>6</v>
      </c>
      <c r="V81" t="s">
        <v>7</v>
      </c>
      <c r="W81">
        <v>376</v>
      </c>
      <c r="X81">
        <v>4456516</v>
      </c>
      <c r="Z81">
        <v>9</v>
      </c>
      <c r="AA81">
        <v>48471</v>
      </c>
      <c r="AB81">
        <v>92095</v>
      </c>
      <c r="AC81">
        <v>0</v>
      </c>
      <c r="AD81">
        <v>190</v>
      </c>
      <c r="AE81">
        <v>387392</v>
      </c>
      <c r="AF81">
        <v>0</v>
      </c>
      <c r="AG81" t="s">
        <v>1213</v>
      </c>
      <c r="AH81" t="s">
        <v>10</v>
      </c>
    </row>
    <row r="82" spans="1:34" x14ac:dyDescent="0.25">
      <c r="A82">
        <v>21714</v>
      </c>
      <c r="B82" t="s">
        <v>1531</v>
      </c>
      <c r="C82" t="s">
        <v>1149</v>
      </c>
      <c r="D82">
        <v>2013</v>
      </c>
      <c r="E82" t="s">
        <v>1128</v>
      </c>
      <c r="F82" s="8">
        <v>42164</v>
      </c>
      <c r="G82" s="1">
        <v>0.375</v>
      </c>
      <c r="H82">
        <v>24655</v>
      </c>
      <c r="I82" s="8">
        <v>42171</v>
      </c>
      <c r="J82" s="1">
        <v>0.54166666666666663</v>
      </c>
      <c r="K82">
        <v>24655</v>
      </c>
      <c r="L82">
        <v>1</v>
      </c>
      <c r="M82" t="s">
        <v>76</v>
      </c>
      <c r="O82" t="s">
        <v>15</v>
      </c>
      <c r="P82" t="s">
        <v>1017</v>
      </c>
      <c r="Q82">
        <v>20143829031</v>
      </c>
      <c r="R82" t="s">
        <v>1532</v>
      </c>
      <c r="S82" t="s">
        <v>79</v>
      </c>
      <c r="T82">
        <v>3360</v>
      </c>
      <c r="U82" t="s">
        <v>6</v>
      </c>
      <c r="V82" t="s">
        <v>7</v>
      </c>
      <c r="W82">
        <v>3755</v>
      </c>
      <c r="X82">
        <v>409940</v>
      </c>
      <c r="Z82">
        <v>9</v>
      </c>
      <c r="AA82">
        <v>48471</v>
      </c>
      <c r="AB82">
        <v>135719</v>
      </c>
      <c r="AC82">
        <v>0</v>
      </c>
      <c r="AD82">
        <v>280</v>
      </c>
      <c r="AE82">
        <v>517857</v>
      </c>
      <c r="AF82">
        <v>0</v>
      </c>
      <c r="AG82" t="s">
        <v>1213</v>
      </c>
      <c r="AH82" t="s">
        <v>10</v>
      </c>
    </row>
    <row r="83" spans="1:34" x14ac:dyDescent="0.25">
      <c r="A83">
        <v>21514</v>
      </c>
      <c r="B83" t="s">
        <v>1533</v>
      </c>
      <c r="C83" t="s">
        <v>1149</v>
      </c>
      <c r="D83">
        <v>2014</v>
      </c>
      <c r="E83" t="s">
        <v>1128</v>
      </c>
      <c r="F83" s="8">
        <v>42143</v>
      </c>
      <c r="G83" s="1">
        <v>0.375</v>
      </c>
      <c r="H83">
        <v>13148</v>
      </c>
      <c r="I83" s="8">
        <v>42143</v>
      </c>
      <c r="J83" s="1">
        <v>0.54166666666666663</v>
      </c>
      <c r="K83">
        <v>13148</v>
      </c>
      <c r="L83">
        <v>1</v>
      </c>
      <c r="M83" t="s">
        <v>199</v>
      </c>
      <c r="O83" t="s">
        <v>2</v>
      </c>
      <c r="P83" t="s">
        <v>604</v>
      </c>
      <c r="Q83">
        <v>27281628505</v>
      </c>
      <c r="R83" t="s">
        <v>605</v>
      </c>
      <c r="T83">
        <v>3370</v>
      </c>
      <c r="U83" t="s">
        <v>6</v>
      </c>
      <c r="V83" t="s">
        <v>7</v>
      </c>
      <c r="W83">
        <v>3764</v>
      </c>
      <c r="X83">
        <v>270838</v>
      </c>
      <c r="Z83">
        <v>9</v>
      </c>
      <c r="AA83">
        <v>48471</v>
      </c>
      <c r="AB83">
        <v>58165</v>
      </c>
      <c r="AC83">
        <v>0</v>
      </c>
      <c r="AD83">
        <v>120</v>
      </c>
      <c r="AE83">
        <v>245527</v>
      </c>
      <c r="AF83">
        <v>0</v>
      </c>
      <c r="AG83" t="s">
        <v>1213</v>
      </c>
      <c r="AH83" t="s">
        <v>10</v>
      </c>
    </row>
    <row r="84" spans="1:34" x14ac:dyDescent="0.25">
      <c r="A84">
        <v>21065</v>
      </c>
      <c r="B84" t="s">
        <v>1534</v>
      </c>
      <c r="C84" t="s">
        <v>1149</v>
      </c>
      <c r="D84">
        <v>2013</v>
      </c>
      <c r="E84" t="s">
        <v>1128</v>
      </c>
      <c r="F84" s="8">
        <v>42072</v>
      </c>
      <c r="G84" s="1">
        <v>0.58333333333333337</v>
      </c>
      <c r="H84">
        <v>48451</v>
      </c>
      <c r="I84" s="8">
        <v>42072</v>
      </c>
      <c r="J84" s="1">
        <v>0.72916666666666663</v>
      </c>
      <c r="K84">
        <v>48451</v>
      </c>
      <c r="L84">
        <v>1</v>
      </c>
      <c r="M84" t="s">
        <v>76</v>
      </c>
      <c r="O84" t="s">
        <v>2</v>
      </c>
      <c r="P84" t="s">
        <v>585</v>
      </c>
      <c r="Q84">
        <v>14136532</v>
      </c>
      <c r="R84" t="s">
        <v>586</v>
      </c>
      <c r="S84" t="s">
        <v>1535</v>
      </c>
      <c r="T84">
        <v>3364</v>
      </c>
      <c r="U84" t="s">
        <v>6</v>
      </c>
      <c r="V84" t="s">
        <v>7</v>
      </c>
      <c r="W84">
        <v>3755</v>
      </c>
      <c r="X84">
        <v>15582476</v>
      </c>
      <c r="Y84" t="s">
        <v>1536</v>
      </c>
      <c r="Z84">
        <v>9</v>
      </c>
      <c r="AA84">
        <v>48471</v>
      </c>
      <c r="AB84">
        <v>58165</v>
      </c>
      <c r="AC84">
        <v>0</v>
      </c>
      <c r="AD84">
        <v>120</v>
      </c>
      <c r="AE84">
        <v>245527</v>
      </c>
      <c r="AF84">
        <v>0</v>
      </c>
      <c r="AG84" t="s">
        <v>1213</v>
      </c>
      <c r="AH84" t="s">
        <v>10</v>
      </c>
    </row>
    <row r="85" spans="1:34" x14ac:dyDescent="0.25">
      <c r="A85">
        <v>21375</v>
      </c>
      <c r="B85" t="s">
        <v>1537</v>
      </c>
      <c r="C85" t="s">
        <v>1150</v>
      </c>
      <c r="D85">
        <v>2013</v>
      </c>
      <c r="E85" t="s">
        <v>1128</v>
      </c>
      <c r="F85" s="8">
        <v>42121</v>
      </c>
      <c r="G85" s="1">
        <v>0.33333333333333331</v>
      </c>
      <c r="H85">
        <v>34782</v>
      </c>
      <c r="I85" s="8">
        <v>42121</v>
      </c>
      <c r="J85" s="1">
        <v>0.75</v>
      </c>
      <c r="K85">
        <v>34782</v>
      </c>
      <c r="L85">
        <v>1</v>
      </c>
      <c r="M85" t="s">
        <v>689</v>
      </c>
      <c r="O85" t="s">
        <v>15</v>
      </c>
      <c r="P85" t="s">
        <v>686</v>
      </c>
      <c r="Q85">
        <v>20107076345</v>
      </c>
      <c r="R85" t="s">
        <v>1538</v>
      </c>
      <c r="S85" t="s">
        <v>45</v>
      </c>
      <c r="T85">
        <v>3370</v>
      </c>
      <c r="U85" t="s">
        <v>6</v>
      </c>
      <c r="V85" t="s">
        <v>7</v>
      </c>
      <c r="W85">
        <v>376</v>
      </c>
      <c r="X85">
        <v>15551003</v>
      </c>
      <c r="Z85">
        <v>9</v>
      </c>
      <c r="AA85">
        <v>42727</v>
      </c>
      <c r="AB85">
        <v>51272</v>
      </c>
      <c r="AC85">
        <v>0</v>
      </c>
      <c r="AD85">
        <v>120</v>
      </c>
      <c r="AE85">
        <v>1414505</v>
      </c>
      <c r="AF85">
        <v>0</v>
      </c>
      <c r="AG85" t="s">
        <v>1213</v>
      </c>
      <c r="AH85" t="s">
        <v>10</v>
      </c>
    </row>
    <row r="86" spans="1:34" x14ac:dyDescent="0.25">
      <c r="A86">
        <v>21103</v>
      </c>
      <c r="B86" t="s">
        <v>1537</v>
      </c>
      <c r="C86" t="s">
        <v>1150</v>
      </c>
      <c r="D86">
        <v>2013</v>
      </c>
      <c r="E86" t="s">
        <v>1128</v>
      </c>
      <c r="F86" s="8">
        <v>42076</v>
      </c>
      <c r="G86" s="1">
        <v>0.33333333333333331</v>
      </c>
      <c r="H86">
        <v>34782</v>
      </c>
      <c r="I86" s="8">
        <v>42076</v>
      </c>
      <c r="J86" s="1">
        <v>0.5</v>
      </c>
      <c r="K86">
        <v>34782</v>
      </c>
      <c r="L86">
        <v>1</v>
      </c>
      <c r="M86" t="s">
        <v>685</v>
      </c>
      <c r="O86" t="s">
        <v>15</v>
      </c>
      <c r="P86" t="s">
        <v>686</v>
      </c>
      <c r="Q86">
        <v>20107076345</v>
      </c>
      <c r="R86" t="s">
        <v>1538</v>
      </c>
      <c r="S86" t="s">
        <v>45</v>
      </c>
      <c r="T86">
        <v>3370</v>
      </c>
      <c r="U86" t="s">
        <v>6</v>
      </c>
      <c r="V86" t="s">
        <v>7</v>
      </c>
      <c r="W86">
        <v>376</v>
      </c>
      <c r="X86">
        <v>15551003</v>
      </c>
      <c r="Z86">
        <v>9</v>
      </c>
      <c r="AA86">
        <v>42727</v>
      </c>
      <c r="AB86">
        <v>136726</v>
      </c>
      <c r="AC86">
        <v>0</v>
      </c>
      <c r="AD86">
        <v>320</v>
      </c>
      <c r="AE86">
        <v>690331</v>
      </c>
      <c r="AF86">
        <v>0</v>
      </c>
      <c r="AG86" t="s">
        <v>1213</v>
      </c>
      <c r="AH86" t="s">
        <v>10</v>
      </c>
    </row>
    <row r="87" spans="1:34" x14ac:dyDescent="0.25">
      <c r="A87">
        <v>21762</v>
      </c>
      <c r="B87" t="s">
        <v>1539</v>
      </c>
      <c r="C87" t="s">
        <v>1149</v>
      </c>
      <c r="D87">
        <v>2015</v>
      </c>
      <c r="E87" t="s">
        <v>1128</v>
      </c>
      <c r="F87" s="8">
        <v>42178</v>
      </c>
      <c r="G87" s="1">
        <v>0.6791666666666667</v>
      </c>
      <c r="H87">
        <v>0</v>
      </c>
      <c r="I87" s="8">
        <v>42178</v>
      </c>
      <c r="J87" s="1">
        <v>0.72916666666666663</v>
      </c>
      <c r="K87">
        <v>0</v>
      </c>
      <c r="L87">
        <v>1</v>
      </c>
      <c r="M87" t="s">
        <v>113</v>
      </c>
      <c r="O87" t="s">
        <v>2</v>
      </c>
      <c r="P87" t="s">
        <v>114</v>
      </c>
      <c r="Q87">
        <v>22100716</v>
      </c>
      <c r="R87" t="s">
        <v>115</v>
      </c>
      <c r="S87" t="s">
        <v>1540</v>
      </c>
      <c r="T87">
        <v>1642</v>
      </c>
      <c r="U87" t="s">
        <v>117</v>
      </c>
      <c r="V87" t="s">
        <v>7</v>
      </c>
      <c r="W87" t="s">
        <v>118</v>
      </c>
      <c r="X87">
        <v>536183259</v>
      </c>
      <c r="Y87" t="s">
        <v>119</v>
      </c>
      <c r="Z87">
        <v>9</v>
      </c>
      <c r="AA87">
        <v>48471</v>
      </c>
      <c r="AB87">
        <v>256896</v>
      </c>
      <c r="AC87">
        <v>0</v>
      </c>
      <c r="AD87">
        <v>530</v>
      </c>
      <c r="AE87">
        <v>1734456</v>
      </c>
      <c r="AF87">
        <v>0</v>
      </c>
      <c r="AG87" t="s">
        <v>1213</v>
      </c>
      <c r="AH87" t="s">
        <v>10</v>
      </c>
    </row>
    <row r="88" spans="1:34" x14ac:dyDescent="0.25">
      <c r="A88">
        <v>21104</v>
      </c>
      <c r="B88" t="s">
        <v>1541</v>
      </c>
      <c r="C88" t="s">
        <v>1149</v>
      </c>
      <c r="D88">
        <v>2014</v>
      </c>
      <c r="E88" t="s">
        <v>1128</v>
      </c>
      <c r="F88" s="8">
        <v>42076</v>
      </c>
      <c r="G88" s="1">
        <v>0.39444444444444443</v>
      </c>
      <c r="H88">
        <v>60360</v>
      </c>
      <c r="I88" s="8">
        <v>42076</v>
      </c>
      <c r="J88" s="1">
        <v>0.39444444444444443</v>
      </c>
      <c r="K88">
        <v>60360</v>
      </c>
      <c r="L88">
        <v>1</v>
      </c>
      <c r="M88" t="s">
        <v>21</v>
      </c>
      <c r="O88" t="s">
        <v>15</v>
      </c>
      <c r="P88" t="s">
        <v>436</v>
      </c>
      <c r="Q88">
        <v>20306196309</v>
      </c>
      <c r="R88" t="s">
        <v>437</v>
      </c>
      <c r="S88" t="s">
        <v>5</v>
      </c>
      <c r="T88">
        <v>3300</v>
      </c>
      <c r="U88" t="s">
        <v>6</v>
      </c>
      <c r="V88" t="s">
        <v>7</v>
      </c>
      <c r="W88">
        <v>376</v>
      </c>
      <c r="X88">
        <v>154740000</v>
      </c>
      <c r="Z88">
        <v>9</v>
      </c>
      <c r="AA88">
        <v>48471</v>
      </c>
      <c r="AB88">
        <v>58165</v>
      </c>
      <c r="AC88">
        <v>0</v>
      </c>
      <c r="AD88">
        <v>120</v>
      </c>
      <c r="AE88">
        <v>245527</v>
      </c>
      <c r="AF88">
        <v>0</v>
      </c>
      <c r="AG88" t="s">
        <v>1213</v>
      </c>
      <c r="AH88" t="s">
        <v>10</v>
      </c>
    </row>
    <row r="89" spans="1:34" x14ac:dyDescent="0.25">
      <c r="A89">
        <v>21793</v>
      </c>
      <c r="B89" t="s">
        <v>1542</v>
      </c>
      <c r="C89" t="s">
        <v>1151</v>
      </c>
      <c r="D89">
        <v>2014</v>
      </c>
      <c r="E89" t="s">
        <v>1128</v>
      </c>
      <c r="F89" s="8">
        <v>42181</v>
      </c>
      <c r="G89" s="1">
        <v>0.34375</v>
      </c>
      <c r="H89">
        <v>25341</v>
      </c>
      <c r="I89" s="8">
        <v>42181</v>
      </c>
      <c r="J89" s="1">
        <v>0.54166666666666663</v>
      </c>
      <c r="K89">
        <v>25341</v>
      </c>
      <c r="L89">
        <v>1</v>
      </c>
      <c r="M89" t="s">
        <v>21</v>
      </c>
      <c r="O89" t="s">
        <v>2</v>
      </c>
      <c r="P89" t="s">
        <v>693</v>
      </c>
      <c r="Q89">
        <v>13633687</v>
      </c>
      <c r="R89" t="s">
        <v>1543</v>
      </c>
      <c r="S89" t="s">
        <v>5</v>
      </c>
      <c r="T89">
        <v>3300</v>
      </c>
      <c r="U89" t="s">
        <v>6</v>
      </c>
      <c r="V89" t="s">
        <v>7</v>
      </c>
      <c r="W89">
        <v>376</v>
      </c>
      <c r="X89">
        <v>4427014</v>
      </c>
      <c r="Y89" t="s">
        <v>1544</v>
      </c>
      <c r="Z89">
        <v>9</v>
      </c>
      <c r="AA89">
        <v>48471</v>
      </c>
      <c r="AB89">
        <v>140566</v>
      </c>
      <c r="AC89">
        <v>0</v>
      </c>
      <c r="AD89">
        <v>290</v>
      </c>
      <c r="AE89">
        <v>663374</v>
      </c>
      <c r="AF89">
        <v>0</v>
      </c>
      <c r="AG89" t="s">
        <v>1213</v>
      </c>
      <c r="AH89" t="s">
        <v>10</v>
      </c>
    </row>
    <row r="90" spans="1:34" x14ac:dyDescent="0.25">
      <c r="A90">
        <v>21241</v>
      </c>
      <c r="B90" t="s">
        <v>1545</v>
      </c>
      <c r="C90" t="s">
        <v>1152</v>
      </c>
      <c r="D90">
        <v>2013</v>
      </c>
      <c r="E90" t="s">
        <v>1128</v>
      </c>
      <c r="F90" s="8">
        <v>42101</v>
      </c>
      <c r="G90" s="1">
        <v>0.375</v>
      </c>
      <c r="H90">
        <v>8381</v>
      </c>
      <c r="I90" s="8">
        <v>42101</v>
      </c>
      <c r="J90" s="1">
        <v>0.70833333333333337</v>
      </c>
      <c r="K90">
        <v>8381</v>
      </c>
      <c r="L90">
        <v>1</v>
      </c>
      <c r="M90" t="s">
        <v>837</v>
      </c>
      <c r="O90" t="s">
        <v>2</v>
      </c>
      <c r="P90" t="s">
        <v>838</v>
      </c>
      <c r="Q90">
        <v>27979481</v>
      </c>
      <c r="R90" t="s">
        <v>1546</v>
      </c>
      <c r="S90" t="s">
        <v>5</v>
      </c>
      <c r="T90">
        <v>3300</v>
      </c>
      <c r="U90" t="s">
        <v>6</v>
      </c>
      <c r="V90" t="s">
        <v>7</v>
      </c>
      <c r="W90" t="s">
        <v>593</v>
      </c>
      <c r="X90">
        <v>54952614</v>
      </c>
      <c r="Y90" t="s">
        <v>840</v>
      </c>
      <c r="Z90">
        <v>9</v>
      </c>
      <c r="AA90">
        <v>48471</v>
      </c>
      <c r="AB90">
        <v>77554</v>
      </c>
      <c r="AC90">
        <v>0</v>
      </c>
      <c r="AD90">
        <v>160</v>
      </c>
      <c r="AE90">
        <v>673613</v>
      </c>
      <c r="AF90">
        <v>0</v>
      </c>
      <c r="AG90" t="s">
        <v>1213</v>
      </c>
      <c r="AH90" t="s">
        <v>10</v>
      </c>
    </row>
    <row r="91" spans="1:34" x14ac:dyDescent="0.25">
      <c r="A91">
        <v>21297</v>
      </c>
      <c r="B91" t="s">
        <v>1547</v>
      </c>
      <c r="C91" t="s">
        <v>1153</v>
      </c>
      <c r="D91">
        <v>2013</v>
      </c>
      <c r="E91" t="s">
        <v>1128</v>
      </c>
      <c r="F91" s="8">
        <v>42108</v>
      </c>
      <c r="G91" s="1">
        <v>0.62847222222222221</v>
      </c>
      <c r="H91">
        <v>16608</v>
      </c>
      <c r="I91" s="8">
        <v>42108</v>
      </c>
      <c r="J91" s="1">
        <v>0.62847222222222221</v>
      </c>
      <c r="K91">
        <v>16608</v>
      </c>
      <c r="L91">
        <v>1</v>
      </c>
      <c r="M91" t="s">
        <v>21</v>
      </c>
      <c r="O91" t="s">
        <v>2</v>
      </c>
      <c r="P91" t="s">
        <v>329</v>
      </c>
      <c r="Q91">
        <v>35491990</v>
      </c>
      <c r="R91" t="s">
        <v>330</v>
      </c>
      <c r="S91" t="s">
        <v>1548</v>
      </c>
      <c r="T91">
        <v>3400</v>
      </c>
      <c r="U91" t="s">
        <v>88</v>
      </c>
      <c r="V91" t="s">
        <v>7</v>
      </c>
      <c r="W91">
        <v>379</v>
      </c>
      <c r="X91">
        <v>154614304</v>
      </c>
      <c r="Y91" t="s">
        <v>332</v>
      </c>
      <c r="Z91">
        <v>9</v>
      </c>
      <c r="AA91">
        <v>48471</v>
      </c>
      <c r="AB91">
        <v>87248</v>
      </c>
      <c r="AC91">
        <v>0</v>
      </c>
      <c r="AD91">
        <v>180</v>
      </c>
      <c r="AE91">
        <v>245527</v>
      </c>
      <c r="AF91">
        <v>0</v>
      </c>
      <c r="AG91" t="s">
        <v>1213</v>
      </c>
      <c r="AH91" t="s">
        <v>10</v>
      </c>
    </row>
    <row r="92" spans="1:34" x14ac:dyDescent="0.25">
      <c r="A92">
        <v>21075</v>
      </c>
      <c r="B92" t="s">
        <v>1547</v>
      </c>
      <c r="C92" t="s">
        <v>1153</v>
      </c>
      <c r="D92">
        <v>2013</v>
      </c>
      <c r="E92" t="s">
        <v>1128</v>
      </c>
      <c r="F92" s="8">
        <v>42073</v>
      </c>
      <c r="G92" s="1">
        <v>0.45833333333333331</v>
      </c>
      <c r="H92">
        <v>16608</v>
      </c>
      <c r="I92" s="8">
        <v>42073</v>
      </c>
      <c r="J92" s="1">
        <v>0.54166666666666663</v>
      </c>
      <c r="K92">
        <v>16608</v>
      </c>
      <c r="L92">
        <v>1</v>
      </c>
      <c r="M92" t="s">
        <v>328</v>
      </c>
      <c r="O92" t="s">
        <v>2</v>
      </c>
      <c r="P92" t="s">
        <v>329</v>
      </c>
      <c r="Q92">
        <v>35491990</v>
      </c>
      <c r="R92" t="s">
        <v>330</v>
      </c>
      <c r="S92" t="s">
        <v>1548</v>
      </c>
      <c r="T92">
        <v>3400</v>
      </c>
      <c r="U92" t="s">
        <v>88</v>
      </c>
      <c r="V92" t="s">
        <v>7</v>
      </c>
      <c r="W92">
        <v>379</v>
      </c>
      <c r="X92">
        <v>154614304</v>
      </c>
      <c r="Y92" t="s">
        <v>332</v>
      </c>
      <c r="Z92">
        <v>9</v>
      </c>
      <c r="AA92">
        <v>42727</v>
      </c>
      <c r="AB92">
        <v>8545</v>
      </c>
      <c r="AC92">
        <v>0</v>
      </c>
      <c r="AD92">
        <v>20</v>
      </c>
      <c r="AE92">
        <v>0</v>
      </c>
      <c r="AF92">
        <v>0</v>
      </c>
      <c r="AG92" t="s">
        <v>1213</v>
      </c>
      <c r="AH92" t="s">
        <v>10</v>
      </c>
    </row>
    <row r="93" spans="1:34" x14ac:dyDescent="0.25">
      <c r="A93">
        <v>21411</v>
      </c>
      <c r="B93" t="s">
        <v>1549</v>
      </c>
      <c r="C93" t="s">
        <v>1154</v>
      </c>
      <c r="D93">
        <v>2015</v>
      </c>
      <c r="E93" t="s">
        <v>1128</v>
      </c>
      <c r="F93" s="8">
        <v>42123</v>
      </c>
      <c r="G93" s="1">
        <v>0.58333333333333337</v>
      </c>
      <c r="H93">
        <v>35926</v>
      </c>
      <c r="I93" s="8">
        <v>42123</v>
      </c>
      <c r="J93" s="1">
        <v>0.74305555555555547</v>
      </c>
      <c r="K93">
        <v>35926</v>
      </c>
      <c r="L93">
        <v>1</v>
      </c>
      <c r="M93" t="s">
        <v>959</v>
      </c>
      <c r="O93" t="s">
        <v>15</v>
      </c>
      <c r="P93" t="s">
        <v>960</v>
      </c>
      <c r="Q93">
        <v>20075440406</v>
      </c>
      <c r="R93" t="s">
        <v>961</v>
      </c>
      <c r="S93" t="s">
        <v>5</v>
      </c>
      <c r="T93">
        <v>3300</v>
      </c>
      <c r="U93" t="s">
        <v>6</v>
      </c>
      <c r="V93" t="s">
        <v>7</v>
      </c>
      <c r="W93">
        <v>376</v>
      </c>
      <c r="X93">
        <v>154692592</v>
      </c>
      <c r="Y93" t="s">
        <v>1550</v>
      </c>
      <c r="Z93">
        <v>9</v>
      </c>
      <c r="AA93">
        <v>48471</v>
      </c>
      <c r="AB93">
        <v>87248</v>
      </c>
      <c r="AC93">
        <v>0</v>
      </c>
      <c r="AD93">
        <v>180</v>
      </c>
      <c r="AE93">
        <v>197167</v>
      </c>
      <c r="AF93">
        <v>0</v>
      </c>
      <c r="AG93" t="s">
        <v>1213</v>
      </c>
      <c r="AH93" t="s">
        <v>10</v>
      </c>
    </row>
    <row r="94" spans="1:34" x14ac:dyDescent="0.25">
      <c r="A94">
        <v>21431</v>
      </c>
      <c r="B94" t="s">
        <v>1551</v>
      </c>
      <c r="C94" t="s">
        <v>1154</v>
      </c>
      <c r="D94">
        <v>2008</v>
      </c>
      <c r="E94" t="s">
        <v>1128</v>
      </c>
      <c r="F94" s="8">
        <v>42128</v>
      </c>
      <c r="G94" s="1">
        <v>0.60416666666666663</v>
      </c>
      <c r="H94">
        <v>58451</v>
      </c>
      <c r="I94" s="8">
        <v>42128</v>
      </c>
      <c r="J94" s="1">
        <v>0.72916666666666663</v>
      </c>
      <c r="K94">
        <v>58451</v>
      </c>
      <c r="L94">
        <v>1</v>
      </c>
      <c r="M94" t="s">
        <v>459</v>
      </c>
      <c r="O94" t="s">
        <v>2</v>
      </c>
      <c r="P94" t="s">
        <v>460</v>
      </c>
      <c r="Q94">
        <v>31902834</v>
      </c>
      <c r="R94" t="s">
        <v>461</v>
      </c>
      <c r="S94" t="s">
        <v>5</v>
      </c>
      <c r="T94">
        <v>3300</v>
      </c>
      <c r="U94" t="s">
        <v>6</v>
      </c>
      <c r="V94" t="s">
        <v>7</v>
      </c>
      <c r="W94">
        <v>376</v>
      </c>
      <c r="X94">
        <v>154410057</v>
      </c>
      <c r="Y94" t="s">
        <v>462</v>
      </c>
      <c r="Z94">
        <v>9</v>
      </c>
      <c r="AA94">
        <v>48471</v>
      </c>
      <c r="AB94">
        <v>101789</v>
      </c>
      <c r="AC94">
        <v>0</v>
      </c>
      <c r="AD94">
        <v>210</v>
      </c>
      <c r="AE94">
        <v>174583</v>
      </c>
      <c r="AF94">
        <v>0</v>
      </c>
      <c r="AG94" t="s">
        <v>1213</v>
      </c>
      <c r="AH94" t="s">
        <v>10</v>
      </c>
    </row>
    <row r="95" spans="1:34" x14ac:dyDescent="0.25">
      <c r="A95">
        <v>21424</v>
      </c>
      <c r="B95" t="s">
        <v>1552</v>
      </c>
      <c r="C95" t="s">
        <v>1155</v>
      </c>
      <c r="D95">
        <v>2015</v>
      </c>
      <c r="E95" t="s">
        <v>1128</v>
      </c>
      <c r="F95" s="8">
        <v>42128</v>
      </c>
      <c r="G95" s="1">
        <v>0.33333333333333331</v>
      </c>
      <c r="H95">
        <v>19432</v>
      </c>
      <c r="I95" s="8">
        <v>42128</v>
      </c>
      <c r="J95" s="1">
        <v>0.54166666666666663</v>
      </c>
      <c r="K95">
        <v>19432</v>
      </c>
      <c r="L95">
        <v>1</v>
      </c>
      <c r="M95" t="s">
        <v>966</v>
      </c>
      <c r="O95" t="s">
        <v>2</v>
      </c>
      <c r="P95" t="s">
        <v>967</v>
      </c>
      <c r="Q95">
        <v>14207914</v>
      </c>
      <c r="R95" t="s">
        <v>1553</v>
      </c>
      <c r="S95" t="s">
        <v>1465</v>
      </c>
      <c r="T95">
        <v>3364</v>
      </c>
      <c r="U95" t="s">
        <v>6</v>
      </c>
      <c r="V95" t="s">
        <v>7</v>
      </c>
      <c r="W95">
        <v>3758</v>
      </c>
      <c r="X95">
        <v>15521414</v>
      </c>
      <c r="Z95">
        <v>9</v>
      </c>
      <c r="AA95">
        <v>48471</v>
      </c>
      <c r="AB95">
        <v>92095</v>
      </c>
      <c r="AC95">
        <v>0</v>
      </c>
      <c r="AD95">
        <v>190</v>
      </c>
      <c r="AE95">
        <v>174583</v>
      </c>
      <c r="AF95">
        <v>0</v>
      </c>
      <c r="AG95" t="s">
        <v>1213</v>
      </c>
      <c r="AH95" t="s">
        <v>10</v>
      </c>
    </row>
    <row r="96" spans="1:34" x14ac:dyDescent="0.25">
      <c r="A96">
        <v>21322</v>
      </c>
      <c r="B96" t="s">
        <v>1554</v>
      </c>
      <c r="C96" t="s">
        <v>1155</v>
      </c>
      <c r="D96">
        <v>2011</v>
      </c>
      <c r="E96" t="s">
        <v>1128</v>
      </c>
      <c r="F96" s="8">
        <v>42111</v>
      </c>
      <c r="G96" s="1">
        <v>0.52916666666666667</v>
      </c>
      <c r="H96">
        <v>30913</v>
      </c>
      <c r="I96" s="8">
        <v>42111</v>
      </c>
      <c r="J96" s="1">
        <v>0.52916666666666667</v>
      </c>
      <c r="K96">
        <v>30913</v>
      </c>
      <c r="L96">
        <v>1</v>
      </c>
      <c r="M96" t="s">
        <v>608</v>
      </c>
      <c r="O96" t="s">
        <v>15</v>
      </c>
      <c r="P96" t="s">
        <v>609</v>
      </c>
      <c r="Q96">
        <v>30709021296</v>
      </c>
      <c r="R96" t="s">
        <v>610</v>
      </c>
      <c r="S96" t="s">
        <v>5</v>
      </c>
      <c r="T96">
        <v>3300</v>
      </c>
      <c r="U96" t="s">
        <v>6</v>
      </c>
      <c r="V96" t="s">
        <v>7</v>
      </c>
      <c r="W96">
        <v>376</v>
      </c>
      <c r="X96">
        <v>154516354</v>
      </c>
      <c r="Z96">
        <v>9</v>
      </c>
      <c r="AA96">
        <v>48471</v>
      </c>
      <c r="AB96">
        <v>96942</v>
      </c>
      <c r="AC96">
        <v>0</v>
      </c>
      <c r="AD96">
        <v>200</v>
      </c>
      <c r="AE96">
        <v>332961</v>
      </c>
      <c r="AF96">
        <v>0</v>
      </c>
      <c r="AG96" t="s">
        <v>1213</v>
      </c>
      <c r="AH96" t="s">
        <v>10</v>
      </c>
    </row>
    <row r="97" spans="1:34" x14ac:dyDescent="0.25">
      <c r="A97">
        <v>22000</v>
      </c>
      <c r="B97" t="s">
        <v>1554</v>
      </c>
      <c r="C97" t="s">
        <v>1155</v>
      </c>
      <c r="D97">
        <v>2011</v>
      </c>
      <c r="E97" t="s">
        <v>1128</v>
      </c>
      <c r="F97" s="8">
        <v>42214</v>
      </c>
      <c r="G97" s="1">
        <v>0.58333333333333337</v>
      </c>
      <c r="H97">
        <v>30913</v>
      </c>
      <c r="I97" s="8">
        <v>42214</v>
      </c>
      <c r="J97" s="1">
        <v>0.70833333333333337</v>
      </c>
      <c r="K97">
        <v>30913</v>
      </c>
      <c r="L97">
        <v>1</v>
      </c>
      <c r="M97" t="s">
        <v>613</v>
      </c>
      <c r="O97" t="s">
        <v>2</v>
      </c>
      <c r="P97" t="s">
        <v>614</v>
      </c>
      <c r="Q97">
        <v>7543155</v>
      </c>
      <c r="R97" t="s">
        <v>615</v>
      </c>
      <c r="S97" t="s">
        <v>5</v>
      </c>
      <c r="T97">
        <v>3300</v>
      </c>
      <c r="U97" t="s">
        <v>6</v>
      </c>
      <c r="V97" t="s">
        <v>7</v>
      </c>
      <c r="W97">
        <v>376</v>
      </c>
      <c r="X97">
        <v>4438964</v>
      </c>
      <c r="Y97" t="s">
        <v>616</v>
      </c>
      <c r="Z97">
        <v>9</v>
      </c>
      <c r="AA97">
        <v>48471</v>
      </c>
      <c r="AB97">
        <v>96942</v>
      </c>
      <c r="AC97">
        <v>0</v>
      </c>
      <c r="AD97">
        <v>200</v>
      </c>
      <c r="AE97">
        <v>0</v>
      </c>
      <c r="AF97">
        <v>0</v>
      </c>
      <c r="AG97" t="s">
        <v>1213</v>
      </c>
      <c r="AH97" t="s">
        <v>10</v>
      </c>
    </row>
    <row r="98" spans="1:34" x14ac:dyDescent="0.25">
      <c r="A98">
        <v>21235</v>
      </c>
      <c r="B98" t="s">
        <v>1555</v>
      </c>
      <c r="C98" t="s">
        <v>1155</v>
      </c>
      <c r="D98">
        <v>2010</v>
      </c>
      <c r="E98" t="s">
        <v>1128</v>
      </c>
      <c r="F98" s="8">
        <v>42101</v>
      </c>
      <c r="G98" s="1">
        <v>0.33333333333333331</v>
      </c>
      <c r="H98">
        <v>43463</v>
      </c>
      <c r="I98" s="8">
        <v>42101</v>
      </c>
      <c r="J98" s="1">
        <v>0.75</v>
      </c>
      <c r="K98">
        <v>43463</v>
      </c>
      <c r="L98">
        <v>1</v>
      </c>
      <c r="M98" t="s">
        <v>843</v>
      </c>
      <c r="O98" t="s">
        <v>2</v>
      </c>
      <c r="P98" t="s">
        <v>844</v>
      </c>
      <c r="Q98">
        <v>30361393</v>
      </c>
      <c r="R98" t="s">
        <v>845</v>
      </c>
      <c r="S98" t="s">
        <v>79</v>
      </c>
      <c r="T98">
        <v>3360</v>
      </c>
      <c r="U98" t="s">
        <v>6</v>
      </c>
      <c r="V98" t="s">
        <v>7</v>
      </c>
      <c r="W98">
        <v>3755</v>
      </c>
      <c r="X98">
        <v>427856</v>
      </c>
      <c r="Z98">
        <v>9</v>
      </c>
      <c r="AA98">
        <v>48471</v>
      </c>
      <c r="AB98">
        <v>290826</v>
      </c>
      <c r="AC98">
        <v>0</v>
      </c>
      <c r="AD98">
        <v>600</v>
      </c>
      <c r="AE98">
        <v>2468743</v>
      </c>
      <c r="AF98">
        <v>0</v>
      </c>
      <c r="AG98" t="s">
        <v>1213</v>
      </c>
      <c r="AH98" t="s">
        <v>10</v>
      </c>
    </row>
    <row r="99" spans="1:34" x14ac:dyDescent="0.25">
      <c r="A99">
        <v>21527</v>
      </c>
      <c r="B99" t="s">
        <v>1556</v>
      </c>
      <c r="C99" t="s">
        <v>1156</v>
      </c>
      <c r="D99">
        <v>2014</v>
      </c>
      <c r="E99" t="s">
        <v>1128</v>
      </c>
      <c r="F99" s="8">
        <v>42144</v>
      </c>
      <c r="G99" s="1">
        <v>0.625</v>
      </c>
      <c r="H99">
        <v>55684</v>
      </c>
      <c r="I99" s="8">
        <v>42144</v>
      </c>
      <c r="J99" s="1">
        <v>0.70833333333333337</v>
      </c>
      <c r="K99">
        <v>55684</v>
      </c>
      <c r="L99">
        <v>1</v>
      </c>
      <c r="M99" t="s">
        <v>1012</v>
      </c>
      <c r="O99" t="s">
        <v>2</v>
      </c>
      <c r="P99" t="s">
        <v>1013</v>
      </c>
      <c r="Q99">
        <v>1554723</v>
      </c>
      <c r="R99" t="s">
        <v>1557</v>
      </c>
      <c r="S99" t="s">
        <v>5</v>
      </c>
      <c r="T99">
        <v>3300</v>
      </c>
      <c r="U99" t="s">
        <v>6</v>
      </c>
      <c r="V99" t="s">
        <v>7</v>
      </c>
      <c r="W99">
        <v>376</v>
      </c>
      <c r="X99">
        <v>4436487</v>
      </c>
      <c r="Z99">
        <v>9</v>
      </c>
      <c r="AA99">
        <v>48471</v>
      </c>
      <c r="AB99">
        <v>96942</v>
      </c>
      <c r="AC99">
        <v>0</v>
      </c>
      <c r="AD99">
        <v>200</v>
      </c>
      <c r="AE99">
        <v>541019</v>
      </c>
      <c r="AF99">
        <v>0</v>
      </c>
      <c r="AG99" t="s">
        <v>1213</v>
      </c>
      <c r="AH99" t="s">
        <v>10</v>
      </c>
    </row>
    <row r="100" spans="1:34" x14ac:dyDescent="0.25">
      <c r="A100">
        <v>21903</v>
      </c>
      <c r="B100" t="s">
        <v>1558</v>
      </c>
      <c r="C100" t="s">
        <v>1157</v>
      </c>
      <c r="D100">
        <v>2013</v>
      </c>
      <c r="E100" t="s">
        <v>1128</v>
      </c>
      <c r="F100" s="8">
        <v>42199</v>
      </c>
      <c r="G100" s="1">
        <v>0.35416666666666669</v>
      </c>
      <c r="H100">
        <v>100010</v>
      </c>
      <c r="I100" s="8">
        <v>42199</v>
      </c>
      <c r="J100" s="1">
        <v>0.54166666666666663</v>
      </c>
      <c r="K100">
        <v>100010</v>
      </c>
      <c r="L100">
        <v>1</v>
      </c>
      <c r="M100" t="s">
        <v>1099</v>
      </c>
      <c r="O100" t="s">
        <v>15</v>
      </c>
      <c r="P100" t="s">
        <v>1100</v>
      </c>
      <c r="Q100">
        <v>20140360571</v>
      </c>
      <c r="R100" t="s">
        <v>1101</v>
      </c>
      <c r="S100" t="s">
        <v>1477</v>
      </c>
      <c r="T100">
        <v>3350</v>
      </c>
      <c r="U100" t="s">
        <v>6</v>
      </c>
      <c r="V100" t="s">
        <v>7</v>
      </c>
      <c r="W100">
        <v>3758</v>
      </c>
      <c r="X100">
        <v>422691</v>
      </c>
      <c r="Z100">
        <v>9</v>
      </c>
      <c r="AA100">
        <v>42727</v>
      </c>
      <c r="AB100">
        <v>8545</v>
      </c>
      <c r="AC100">
        <v>0</v>
      </c>
      <c r="AD100">
        <v>20</v>
      </c>
      <c r="AE100">
        <v>0</v>
      </c>
      <c r="AF100">
        <v>0</v>
      </c>
      <c r="AG100" t="s">
        <v>1213</v>
      </c>
      <c r="AH100" t="s">
        <v>10</v>
      </c>
    </row>
    <row r="101" spans="1:34" x14ac:dyDescent="0.25">
      <c r="A101">
        <v>21874</v>
      </c>
      <c r="B101" t="s">
        <v>1559</v>
      </c>
      <c r="C101" t="s">
        <v>1157</v>
      </c>
      <c r="D101">
        <v>2008</v>
      </c>
      <c r="E101" t="s">
        <v>1128</v>
      </c>
      <c r="F101" s="8">
        <v>42193</v>
      </c>
      <c r="G101" s="1">
        <v>0.33333333333333331</v>
      </c>
      <c r="H101">
        <v>109736</v>
      </c>
      <c r="I101" s="8">
        <v>42193</v>
      </c>
      <c r="J101" s="1">
        <v>0.54166666666666663</v>
      </c>
      <c r="K101">
        <v>109736</v>
      </c>
      <c r="L101">
        <v>1</v>
      </c>
      <c r="M101" t="s">
        <v>3486</v>
      </c>
      <c r="N101" t="s">
        <v>3487</v>
      </c>
      <c r="O101" t="s">
        <v>15</v>
      </c>
      <c r="P101" t="s">
        <v>485</v>
      </c>
      <c r="Q101">
        <v>20075420235</v>
      </c>
      <c r="R101" t="s">
        <v>486</v>
      </c>
      <c r="S101" t="s">
        <v>1477</v>
      </c>
      <c r="T101">
        <v>3350</v>
      </c>
      <c r="U101" t="s">
        <v>6</v>
      </c>
      <c r="V101" t="s">
        <v>7</v>
      </c>
      <c r="W101">
        <v>3758</v>
      </c>
      <c r="X101">
        <v>422726</v>
      </c>
      <c r="Z101">
        <v>9</v>
      </c>
      <c r="AA101">
        <v>48471</v>
      </c>
      <c r="AB101">
        <v>121178</v>
      </c>
      <c r="AC101">
        <v>0</v>
      </c>
      <c r="AD101">
        <v>250</v>
      </c>
      <c r="AE101">
        <v>0</v>
      </c>
      <c r="AF101">
        <v>0</v>
      </c>
      <c r="AG101" t="s">
        <v>1213</v>
      </c>
      <c r="AH101" t="s">
        <v>10</v>
      </c>
    </row>
    <row r="102" spans="1:34" x14ac:dyDescent="0.25">
      <c r="A102">
        <v>21983</v>
      </c>
      <c r="B102" t="s">
        <v>1559</v>
      </c>
      <c r="C102" t="s">
        <v>1157</v>
      </c>
      <c r="D102">
        <v>2008</v>
      </c>
      <c r="E102" t="s">
        <v>1128</v>
      </c>
      <c r="F102" s="8">
        <v>42212</v>
      </c>
      <c r="G102" s="1">
        <v>0.58333333333333337</v>
      </c>
      <c r="H102">
        <v>109736</v>
      </c>
      <c r="I102" s="8">
        <v>42213</v>
      </c>
      <c r="J102" s="1">
        <v>0.75</v>
      </c>
      <c r="K102">
        <v>109736</v>
      </c>
      <c r="L102">
        <v>1</v>
      </c>
      <c r="M102" t="s">
        <v>495</v>
      </c>
      <c r="O102" t="s">
        <v>15</v>
      </c>
      <c r="P102" t="s">
        <v>485</v>
      </c>
      <c r="Q102">
        <v>20075420235</v>
      </c>
      <c r="R102" t="s">
        <v>486</v>
      </c>
      <c r="S102" t="s">
        <v>1477</v>
      </c>
      <c r="T102">
        <v>3350</v>
      </c>
      <c r="U102" t="s">
        <v>6</v>
      </c>
      <c r="V102" t="s">
        <v>7</v>
      </c>
      <c r="W102">
        <v>3758</v>
      </c>
      <c r="X102">
        <v>422726</v>
      </c>
      <c r="Z102">
        <v>9</v>
      </c>
      <c r="AA102">
        <v>48471</v>
      </c>
      <c r="AB102">
        <v>9694</v>
      </c>
      <c r="AC102">
        <v>0</v>
      </c>
      <c r="AD102">
        <v>20</v>
      </c>
      <c r="AE102">
        <v>6185</v>
      </c>
      <c r="AF102">
        <v>0</v>
      </c>
      <c r="AG102" t="s">
        <v>1213</v>
      </c>
      <c r="AH102" t="s">
        <v>10</v>
      </c>
    </row>
    <row r="103" spans="1:34" x14ac:dyDescent="0.25">
      <c r="A103">
        <v>21001</v>
      </c>
      <c r="B103" t="s">
        <v>1559</v>
      </c>
      <c r="C103" t="s">
        <v>1157</v>
      </c>
      <c r="D103">
        <v>2008</v>
      </c>
      <c r="E103" t="s">
        <v>1128</v>
      </c>
      <c r="F103" s="8">
        <v>42065</v>
      </c>
      <c r="G103" s="1">
        <v>0.3354166666666667</v>
      </c>
      <c r="H103">
        <v>109736</v>
      </c>
      <c r="I103" s="8">
        <v>42065</v>
      </c>
      <c r="J103" s="1">
        <v>0.3354166666666667</v>
      </c>
      <c r="K103">
        <v>109736</v>
      </c>
      <c r="L103">
        <v>1</v>
      </c>
      <c r="M103" t="s">
        <v>3488</v>
      </c>
      <c r="N103" t="s">
        <v>3489</v>
      </c>
      <c r="O103" t="s">
        <v>3490</v>
      </c>
      <c r="P103" t="s">
        <v>485</v>
      </c>
      <c r="Q103">
        <v>20075420235</v>
      </c>
      <c r="R103" t="s">
        <v>486</v>
      </c>
      <c r="S103" t="s">
        <v>1477</v>
      </c>
      <c r="T103">
        <v>3350</v>
      </c>
      <c r="U103" t="s">
        <v>6</v>
      </c>
      <c r="V103" t="s">
        <v>7</v>
      </c>
      <c r="W103">
        <v>3758</v>
      </c>
      <c r="X103">
        <v>422726</v>
      </c>
      <c r="Z103">
        <v>9</v>
      </c>
      <c r="AA103">
        <v>42727</v>
      </c>
      <c r="AB103">
        <v>8545</v>
      </c>
      <c r="AC103">
        <v>0</v>
      </c>
      <c r="AD103">
        <v>20</v>
      </c>
      <c r="AE103">
        <v>0</v>
      </c>
      <c r="AF103">
        <v>0</v>
      </c>
      <c r="AG103" t="s">
        <v>1213</v>
      </c>
      <c r="AH103" t="s">
        <v>10</v>
      </c>
    </row>
    <row r="104" spans="1:34" x14ac:dyDescent="0.25">
      <c r="A104">
        <v>21280</v>
      </c>
      <c r="B104" t="s">
        <v>1559</v>
      </c>
      <c r="C104" t="s">
        <v>1157</v>
      </c>
      <c r="D104">
        <v>2008</v>
      </c>
      <c r="E104" t="s">
        <v>1128</v>
      </c>
      <c r="F104" s="8">
        <v>42107</v>
      </c>
      <c r="G104" s="1">
        <v>0.33333333333333331</v>
      </c>
      <c r="H104">
        <v>109736</v>
      </c>
      <c r="I104" s="8">
        <v>42107</v>
      </c>
      <c r="J104" s="1">
        <v>0.75</v>
      </c>
      <c r="K104">
        <v>109736</v>
      </c>
      <c r="L104">
        <v>1</v>
      </c>
      <c r="M104" t="s">
        <v>3497</v>
      </c>
      <c r="N104" t="s">
        <v>3498</v>
      </c>
      <c r="O104" t="s">
        <v>15</v>
      </c>
      <c r="P104" t="s">
        <v>485</v>
      </c>
      <c r="Q104">
        <v>20075420235</v>
      </c>
      <c r="R104" t="s">
        <v>486</v>
      </c>
      <c r="S104" t="s">
        <v>1477</v>
      </c>
      <c r="T104">
        <v>3350</v>
      </c>
      <c r="U104" t="s">
        <v>6</v>
      </c>
      <c r="V104" t="s">
        <v>7</v>
      </c>
      <c r="W104">
        <v>3758</v>
      </c>
      <c r="X104">
        <v>422726</v>
      </c>
      <c r="Z104">
        <v>9</v>
      </c>
      <c r="AA104">
        <v>42727</v>
      </c>
      <c r="AB104">
        <v>51272</v>
      </c>
      <c r="AC104">
        <v>0</v>
      </c>
      <c r="AD104">
        <v>120</v>
      </c>
      <c r="AE104">
        <v>852</v>
      </c>
      <c r="AF104">
        <v>0</v>
      </c>
      <c r="AG104" t="s">
        <v>1213</v>
      </c>
      <c r="AH104" t="s">
        <v>10</v>
      </c>
    </row>
    <row r="105" spans="1:34" x14ac:dyDescent="0.25">
      <c r="A105">
        <v>21449</v>
      </c>
      <c r="B105" t="s">
        <v>1560</v>
      </c>
      <c r="C105" t="s">
        <v>1158</v>
      </c>
      <c r="D105">
        <v>2012</v>
      </c>
      <c r="E105" t="s">
        <v>1128</v>
      </c>
      <c r="F105" s="8">
        <v>42130</v>
      </c>
      <c r="G105" s="1">
        <v>0.58333333333333337</v>
      </c>
      <c r="H105">
        <v>46917</v>
      </c>
      <c r="I105" s="8">
        <v>42130</v>
      </c>
      <c r="J105" s="1">
        <v>0.66666666666666663</v>
      </c>
      <c r="K105">
        <v>46917</v>
      </c>
      <c r="L105">
        <v>1</v>
      </c>
      <c r="M105" t="s">
        <v>596</v>
      </c>
      <c r="O105" t="s">
        <v>15</v>
      </c>
      <c r="P105" t="s">
        <v>597</v>
      </c>
      <c r="Q105">
        <v>30672463668</v>
      </c>
      <c r="R105" t="s">
        <v>598</v>
      </c>
      <c r="S105" t="s">
        <v>1527</v>
      </c>
      <c r="T105">
        <v>3380</v>
      </c>
      <c r="U105" t="s">
        <v>6</v>
      </c>
      <c r="V105" t="s">
        <v>7</v>
      </c>
      <c r="W105">
        <v>3751</v>
      </c>
      <c r="X105">
        <v>429970</v>
      </c>
      <c r="Z105">
        <v>9</v>
      </c>
      <c r="AA105">
        <v>42727</v>
      </c>
      <c r="AB105">
        <v>162363</v>
      </c>
      <c r="AC105">
        <v>0</v>
      </c>
      <c r="AD105">
        <v>380</v>
      </c>
      <c r="AE105">
        <v>1796650</v>
      </c>
      <c r="AF105">
        <v>0</v>
      </c>
      <c r="AG105" t="s">
        <v>1213</v>
      </c>
      <c r="AH105" t="s">
        <v>10</v>
      </c>
    </row>
    <row r="106" spans="1:34" x14ac:dyDescent="0.25">
      <c r="A106">
        <v>21971</v>
      </c>
      <c r="B106" t="s">
        <v>1560</v>
      </c>
      <c r="C106" t="s">
        <v>1158</v>
      </c>
      <c r="D106">
        <v>2012</v>
      </c>
      <c r="E106" t="s">
        <v>1128</v>
      </c>
      <c r="F106" s="8">
        <v>42209</v>
      </c>
      <c r="G106" s="1">
        <v>0.45833333333333331</v>
      </c>
      <c r="H106">
        <v>46917</v>
      </c>
      <c r="I106" s="8">
        <v>42209</v>
      </c>
      <c r="J106" s="1">
        <v>0.72916666666666663</v>
      </c>
      <c r="K106">
        <v>46917</v>
      </c>
      <c r="L106">
        <v>1</v>
      </c>
      <c r="M106" t="s">
        <v>3656</v>
      </c>
      <c r="N106" t="s">
        <v>3657</v>
      </c>
      <c r="O106" t="s">
        <v>15</v>
      </c>
      <c r="P106" t="s">
        <v>597</v>
      </c>
      <c r="Q106">
        <v>30672463668</v>
      </c>
      <c r="R106" t="s">
        <v>598</v>
      </c>
      <c r="S106" t="s">
        <v>1527</v>
      </c>
      <c r="T106">
        <v>3380</v>
      </c>
      <c r="U106" t="s">
        <v>6</v>
      </c>
      <c r="V106" t="s">
        <v>7</v>
      </c>
      <c r="W106">
        <v>3751</v>
      </c>
      <c r="X106">
        <v>429970</v>
      </c>
      <c r="Z106">
        <v>9</v>
      </c>
      <c r="AA106">
        <v>42727</v>
      </c>
      <c r="AB106">
        <v>128181</v>
      </c>
      <c r="AC106">
        <v>0</v>
      </c>
      <c r="AD106">
        <v>300</v>
      </c>
      <c r="AE106">
        <v>241885</v>
      </c>
      <c r="AF106">
        <v>0</v>
      </c>
      <c r="AG106" t="s">
        <v>1213</v>
      </c>
      <c r="AH106" t="s">
        <v>10</v>
      </c>
    </row>
    <row r="107" spans="1:34" x14ac:dyDescent="0.25">
      <c r="A107">
        <v>21819</v>
      </c>
      <c r="B107" t="s">
        <v>1561</v>
      </c>
      <c r="C107" t="s">
        <v>1157</v>
      </c>
      <c r="D107">
        <v>2014</v>
      </c>
      <c r="E107" t="s">
        <v>1128</v>
      </c>
      <c r="F107" s="8">
        <v>42185</v>
      </c>
      <c r="G107" s="1">
        <v>0.58333333333333337</v>
      </c>
      <c r="H107">
        <v>78914</v>
      </c>
      <c r="I107" s="8">
        <v>42186</v>
      </c>
      <c r="J107" s="1">
        <v>0.75</v>
      </c>
      <c r="K107">
        <v>78914</v>
      </c>
      <c r="L107">
        <v>1</v>
      </c>
      <c r="M107" t="s">
        <v>3158</v>
      </c>
      <c r="N107" t="s">
        <v>3159</v>
      </c>
      <c r="O107" t="s">
        <v>3160</v>
      </c>
      <c r="P107" t="s">
        <v>1053</v>
      </c>
      <c r="Q107">
        <v>27208788</v>
      </c>
      <c r="R107" t="s">
        <v>1054</v>
      </c>
      <c r="S107" t="s">
        <v>5</v>
      </c>
      <c r="T107">
        <v>3300</v>
      </c>
      <c r="U107" t="s">
        <v>6</v>
      </c>
      <c r="V107" t="s">
        <v>7</v>
      </c>
      <c r="W107">
        <v>376</v>
      </c>
      <c r="X107">
        <v>154286042</v>
      </c>
      <c r="Y107" t="s">
        <v>1562</v>
      </c>
      <c r="Z107">
        <v>9</v>
      </c>
      <c r="AA107">
        <v>42727</v>
      </c>
      <c r="AB107">
        <v>153817</v>
      </c>
      <c r="AC107">
        <v>318501</v>
      </c>
      <c r="AD107">
        <v>360</v>
      </c>
      <c r="AE107">
        <v>833073</v>
      </c>
      <c r="AF107">
        <v>0</v>
      </c>
      <c r="AG107" t="s">
        <v>1213</v>
      </c>
      <c r="AH107" t="s">
        <v>10</v>
      </c>
    </row>
    <row r="108" spans="1:34" x14ac:dyDescent="0.25">
      <c r="A108">
        <v>21945</v>
      </c>
      <c r="B108" t="s">
        <v>1561</v>
      </c>
      <c r="C108" t="s">
        <v>1157</v>
      </c>
      <c r="D108">
        <v>2014</v>
      </c>
      <c r="E108" t="s">
        <v>1128</v>
      </c>
      <c r="F108" s="8">
        <v>42205</v>
      </c>
      <c r="G108" s="1">
        <v>0.375</v>
      </c>
      <c r="H108">
        <v>78914</v>
      </c>
      <c r="I108" s="8">
        <v>42206</v>
      </c>
      <c r="J108" s="1">
        <v>0.75</v>
      </c>
      <c r="K108">
        <v>78914</v>
      </c>
      <c r="L108">
        <v>1</v>
      </c>
      <c r="M108" t="s">
        <v>1057</v>
      </c>
      <c r="O108" t="s">
        <v>2</v>
      </c>
      <c r="P108" t="s">
        <v>1053</v>
      </c>
      <c r="Q108">
        <v>27208788</v>
      </c>
      <c r="R108" t="s">
        <v>1054</v>
      </c>
      <c r="S108" t="s">
        <v>5</v>
      </c>
      <c r="T108">
        <v>3300</v>
      </c>
      <c r="U108" t="s">
        <v>6</v>
      </c>
      <c r="V108" t="s">
        <v>7</v>
      </c>
      <c r="W108">
        <v>376</v>
      </c>
      <c r="X108">
        <v>154286042</v>
      </c>
      <c r="Y108" t="s">
        <v>1562</v>
      </c>
      <c r="Z108">
        <v>9</v>
      </c>
      <c r="AA108">
        <v>42727</v>
      </c>
      <c r="AB108">
        <v>388816</v>
      </c>
      <c r="AC108">
        <v>39325</v>
      </c>
      <c r="AD108">
        <v>910</v>
      </c>
      <c r="AE108">
        <v>2185495</v>
      </c>
      <c r="AF108">
        <v>0</v>
      </c>
      <c r="AG108" t="s">
        <v>1213</v>
      </c>
      <c r="AH108" t="s">
        <v>10</v>
      </c>
    </row>
    <row r="109" spans="1:34" x14ac:dyDescent="0.25">
      <c r="A109">
        <v>21443</v>
      </c>
      <c r="B109" t="s">
        <v>1563</v>
      </c>
      <c r="C109" t="s">
        <v>1157</v>
      </c>
      <c r="D109">
        <v>2013</v>
      </c>
      <c r="E109" t="s">
        <v>1128</v>
      </c>
      <c r="F109" s="8">
        <v>42130</v>
      </c>
      <c r="G109" s="1">
        <v>0.35416666666666669</v>
      </c>
      <c r="H109">
        <v>44446</v>
      </c>
      <c r="I109" s="8">
        <v>42130</v>
      </c>
      <c r="J109" s="1">
        <v>0.45833333333333331</v>
      </c>
      <c r="K109">
        <v>44446</v>
      </c>
      <c r="L109">
        <v>1</v>
      </c>
      <c r="M109" t="s">
        <v>165</v>
      </c>
      <c r="O109" t="s">
        <v>2</v>
      </c>
      <c r="P109" t="s">
        <v>166</v>
      </c>
      <c r="Q109">
        <v>24573612</v>
      </c>
      <c r="R109" t="s">
        <v>167</v>
      </c>
      <c r="S109" t="s">
        <v>5</v>
      </c>
      <c r="T109">
        <v>3300</v>
      </c>
      <c r="U109" t="s">
        <v>6</v>
      </c>
      <c r="V109" t="s">
        <v>7</v>
      </c>
      <c r="W109">
        <v>376</v>
      </c>
      <c r="X109">
        <v>154135335</v>
      </c>
      <c r="Z109">
        <v>9</v>
      </c>
      <c r="AA109">
        <v>48471</v>
      </c>
      <c r="AB109">
        <v>101789</v>
      </c>
      <c r="AC109">
        <v>0</v>
      </c>
      <c r="AD109">
        <v>210</v>
      </c>
      <c r="AE109">
        <v>606577</v>
      </c>
      <c r="AF109">
        <v>0</v>
      </c>
      <c r="AG109" t="s">
        <v>1213</v>
      </c>
      <c r="AH109" t="s">
        <v>10</v>
      </c>
    </row>
    <row r="110" spans="1:34" x14ac:dyDescent="0.25">
      <c r="A110">
        <v>21836</v>
      </c>
      <c r="B110" t="s">
        <v>1564</v>
      </c>
      <c r="C110" t="s">
        <v>1157</v>
      </c>
      <c r="D110">
        <v>2014</v>
      </c>
      <c r="E110" t="s">
        <v>1128</v>
      </c>
      <c r="F110" s="8">
        <v>42187</v>
      </c>
      <c r="G110" s="1">
        <v>0.58333333333333337</v>
      </c>
      <c r="H110">
        <v>99471</v>
      </c>
      <c r="I110" s="8">
        <v>42187</v>
      </c>
      <c r="J110" s="1">
        <v>0.73958333333333337</v>
      </c>
      <c r="K110">
        <v>99471</v>
      </c>
      <c r="L110">
        <v>1</v>
      </c>
      <c r="M110" t="s">
        <v>1033</v>
      </c>
      <c r="O110" t="s">
        <v>15</v>
      </c>
      <c r="P110" t="s">
        <v>1026</v>
      </c>
      <c r="Q110">
        <v>23148989729</v>
      </c>
      <c r="R110" t="s">
        <v>1027</v>
      </c>
      <c r="S110" t="s">
        <v>1565</v>
      </c>
      <c r="T110">
        <v>5730</v>
      </c>
      <c r="U110" t="s">
        <v>1029</v>
      </c>
      <c r="V110" t="s">
        <v>7</v>
      </c>
      <c r="W110">
        <v>2657</v>
      </c>
      <c r="X110">
        <v>15400643</v>
      </c>
      <c r="Y110" t="s">
        <v>1566</v>
      </c>
      <c r="Z110">
        <v>9</v>
      </c>
      <c r="AA110">
        <v>48471</v>
      </c>
      <c r="AB110">
        <v>203578</v>
      </c>
      <c r="AC110">
        <v>0</v>
      </c>
      <c r="AD110">
        <v>420</v>
      </c>
      <c r="AE110">
        <v>79967</v>
      </c>
      <c r="AF110">
        <v>0</v>
      </c>
      <c r="AG110" t="s">
        <v>1213</v>
      </c>
      <c r="AH110" t="s">
        <v>10</v>
      </c>
    </row>
    <row r="111" spans="1:34" x14ac:dyDescent="0.25">
      <c r="A111">
        <v>21801</v>
      </c>
      <c r="B111" t="s">
        <v>1564</v>
      </c>
      <c r="C111" t="s">
        <v>1157</v>
      </c>
      <c r="D111">
        <v>2014</v>
      </c>
      <c r="E111" t="s">
        <v>1128</v>
      </c>
      <c r="F111" s="8">
        <v>42184</v>
      </c>
      <c r="G111" s="1">
        <v>0.33333333333333331</v>
      </c>
      <c r="H111">
        <v>99471</v>
      </c>
      <c r="I111" s="8">
        <v>42185</v>
      </c>
      <c r="J111" s="1">
        <v>0.75</v>
      </c>
      <c r="K111">
        <v>99471</v>
      </c>
      <c r="L111">
        <v>1</v>
      </c>
      <c r="M111" t="s">
        <v>1025</v>
      </c>
      <c r="O111" t="s">
        <v>15</v>
      </c>
      <c r="P111" t="s">
        <v>1026</v>
      </c>
      <c r="Q111">
        <v>23148989729</v>
      </c>
      <c r="R111" t="s">
        <v>1027</v>
      </c>
      <c r="S111" t="s">
        <v>1565</v>
      </c>
      <c r="T111">
        <v>5730</v>
      </c>
      <c r="U111" t="s">
        <v>1029</v>
      </c>
      <c r="V111" t="s">
        <v>7</v>
      </c>
      <c r="W111">
        <v>2657</v>
      </c>
      <c r="X111">
        <v>15400643</v>
      </c>
      <c r="Y111" t="s">
        <v>1566</v>
      </c>
      <c r="Z111">
        <v>9</v>
      </c>
      <c r="AA111">
        <v>42727</v>
      </c>
      <c r="AB111">
        <v>286271</v>
      </c>
      <c r="AC111">
        <v>0</v>
      </c>
      <c r="AD111">
        <v>670</v>
      </c>
      <c r="AE111">
        <v>220536</v>
      </c>
      <c r="AF111">
        <v>0</v>
      </c>
      <c r="AG111" t="s">
        <v>1213</v>
      </c>
      <c r="AH111" t="s">
        <v>10</v>
      </c>
    </row>
    <row r="112" spans="1:34" x14ac:dyDescent="0.25">
      <c r="A112">
        <v>21056</v>
      </c>
      <c r="B112" t="s">
        <v>1567</v>
      </c>
      <c r="C112" t="s">
        <v>1159</v>
      </c>
      <c r="D112">
        <v>2008</v>
      </c>
      <c r="E112" t="s">
        <v>1128</v>
      </c>
      <c r="F112" s="8">
        <v>42072</v>
      </c>
      <c r="G112" s="1">
        <v>0.33333333333333331</v>
      </c>
      <c r="H112">
        <v>76726</v>
      </c>
      <c r="I112" s="8">
        <v>42072</v>
      </c>
      <c r="J112" s="1">
        <v>0.4375</v>
      </c>
      <c r="K112">
        <v>76726</v>
      </c>
      <c r="L112">
        <v>1</v>
      </c>
      <c r="M112" t="s">
        <v>810</v>
      </c>
      <c r="O112" t="s">
        <v>2</v>
      </c>
      <c r="P112" t="s">
        <v>811</v>
      </c>
      <c r="Q112">
        <v>17090149</v>
      </c>
      <c r="R112" t="s">
        <v>812</v>
      </c>
      <c r="S112" t="s">
        <v>1477</v>
      </c>
      <c r="T112">
        <v>3350</v>
      </c>
      <c r="U112" t="s">
        <v>6</v>
      </c>
      <c r="V112" t="s">
        <v>7</v>
      </c>
      <c r="W112">
        <v>3758</v>
      </c>
      <c r="X112">
        <v>423210</v>
      </c>
      <c r="Y112" t="s">
        <v>1568</v>
      </c>
      <c r="Z112">
        <v>9</v>
      </c>
      <c r="AA112">
        <v>48471</v>
      </c>
      <c r="AB112">
        <v>87248</v>
      </c>
      <c r="AC112">
        <v>0</v>
      </c>
      <c r="AD112">
        <v>180</v>
      </c>
      <c r="AE112">
        <v>226144</v>
      </c>
      <c r="AF112">
        <v>0</v>
      </c>
      <c r="AG112" t="s">
        <v>1213</v>
      </c>
      <c r="AH112" t="s">
        <v>10</v>
      </c>
    </row>
    <row r="113" spans="1:34" x14ac:dyDescent="0.25">
      <c r="A113">
        <v>21660</v>
      </c>
      <c r="B113" t="s">
        <v>1567</v>
      </c>
      <c r="C113" t="s">
        <v>1159</v>
      </c>
      <c r="D113">
        <v>2008</v>
      </c>
      <c r="E113" t="s">
        <v>1128</v>
      </c>
      <c r="F113" s="8">
        <v>42163</v>
      </c>
      <c r="G113" s="1">
        <v>0.625</v>
      </c>
      <c r="H113">
        <v>76726</v>
      </c>
      <c r="I113" s="8">
        <v>42164</v>
      </c>
      <c r="J113" s="1">
        <v>0.66666666666666663</v>
      </c>
      <c r="K113">
        <v>76726</v>
      </c>
      <c r="L113">
        <v>1</v>
      </c>
      <c r="M113" t="s">
        <v>815</v>
      </c>
      <c r="O113" t="s">
        <v>2</v>
      </c>
      <c r="P113" t="s">
        <v>811</v>
      </c>
      <c r="Q113">
        <v>17090149</v>
      </c>
      <c r="R113" t="s">
        <v>812</v>
      </c>
      <c r="S113" t="s">
        <v>1477</v>
      </c>
      <c r="T113">
        <v>3350</v>
      </c>
      <c r="U113" t="s">
        <v>6</v>
      </c>
      <c r="V113" t="s">
        <v>7</v>
      </c>
      <c r="W113">
        <v>3758</v>
      </c>
      <c r="X113">
        <v>423210</v>
      </c>
      <c r="Y113" t="s">
        <v>1568</v>
      </c>
      <c r="Z113">
        <v>9</v>
      </c>
      <c r="AA113">
        <v>42727</v>
      </c>
      <c r="AB113">
        <v>76909</v>
      </c>
      <c r="AC113">
        <v>0</v>
      </c>
      <c r="AD113">
        <v>180</v>
      </c>
      <c r="AE113">
        <v>551705</v>
      </c>
      <c r="AF113">
        <v>0</v>
      </c>
      <c r="AG113" t="s">
        <v>1213</v>
      </c>
      <c r="AH113" t="s">
        <v>10</v>
      </c>
    </row>
    <row r="114" spans="1:34" x14ac:dyDescent="0.25">
      <c r="A114">
        <v>21679</v>
      </c>
      <c r="B114" t="s">
        <v>1569</v>
      </c>
      <c r="C114" t="s">
        <v>1160</v>
      </c>
      <c r="D114">
        <v>2013</v>
      </c>
      <c r="E114" t="s">
        <v>1128</v>
      </c>
      <c r="F114" s="8">
        <v>42165</v>
      </c>
      <c r="G114" s="1">
        <v>0.66666666666666663</v>
      </c>
      <c r="H114">
        <v>134811</v>
      </c>
      <c r="I114" s="8">
        <v>42166</v>
      </c>
      <c r="J114" s="1">
        <v>0.75</v>
      </c>
      <c r="K114">
        <v>134811</v>
      </c>
      <c r="L114">
        <v>1</v>
      </c>
      <c r="M114" t="s">
        <v>35</v>
      </c>
      <c r="O114" t="s">
        <v>15</v>
      </c>
      <c r="P114" t="s">
        <v>36</v>
      </c>
      <c r="Q114">
        <v>30672358430</v>
      </c>
      <c r="R114" t="s">
        <v>37</v>
      </c>
      <c r="S114" t="s">
        <v>1570</v>
      </c>
      <c r="T114">
        <v>3334</v>
      </c>
      <c r="U114" t="s">
        <v>6</v>
      </c>
      <c r="V114" t="s">
        <v>7</v>
      </c>
      <c r="W114">
        <v>3743</v>
      </c>
      <c r="X114">
        <v>491444</v>
      </c>
      <c r="Z114">
        <v>9</v>
      </c>
      <c r="AA114">
        <v>48471</v>
      </c>
      <c r="AB114">
        <v>615582</v>
      </c>
      <c r="AC114">
        <v>617498</v>
      </c>
      <c r="AD114">
        <v>1270</v>
      </c>
      <c r="AE114">
        <v>5165070</v>
      </c>
      <c r="AF114">
        <v>0</v>
      </c>
      <c r="AG114" t="s">
        <v>1213</v>
      </c>
      <c r="AH114" t="s">
        <v>10</v>
      </c>
    </row>
    <row r="115" spans="1:34" x14ac:dyDescent="0.25">
      <c r="A115">
        <v>21910</v>
      </c>
      <c r="B115" t="s">
        <v>1571</v>
      </c>
      <c r="C115" t="s">
        <v>1159</v>
      </c>
      <c r="D115">
        <v>2008</v>
      </c>
      <c r="E115" t="s">
        <v>1128</v>
      </c>
      <c r="F115" s="8">
        <v>42199</v>
      </c>
      <c r="G115" s="1">
        <v>0.52083333333333337</v>
      </c>
      <c r="H115">
        <v>120348</v>
      </c>
      <c r="I115" s="8">
        <v>42199</v>
      </c>
      <c r="J115" s="1">
        <v>0.66666666666666663</v>
      </c>
      <c r="K115">
        <v>120348</v>
      </c>
      <c r="L115">
        <v>1</v>
      </c>
      <c r="M115" t="s">
        <v>677</v>
      </c>
      <c r="O115" t="s">
        <v>15</v>
      </c>
      <c r="P115" t="s">
        <v>673</v>
      </c>
      <c r="Q115">
        <v>30712149996</v>
      </c>
      <c r="R115" t="s">
        <v>674</v>
      </c>
      <c r="S115" t="s">
        <v>1572</v>
      </c>
      <c r="T115">
        <v>1714</v>
      </c>
      <c r="U115" t="s">
        <v>394</v>
      </c>
      <c r="V115" t="s">
        <v>7</v>
      </c>
      <c r="W115">
        <v>3786</v>
      </c>
      <c r="X115">
        <v>421645</v>
      </c>
      <c r="Z115">
        <v>9</v>
      </c>
      <c r="AA115">
        <v>48471</v>
      </c>
      <c r="AB115">
        <v>48471</v>
      </c>
      <c r="AC115">
        <v>0</v>
      </c>
      <c r="AD115">
        <v>100</v>
      </c>
      <c r="AE115">
        <v>112877</v>
      </c>
      <c r="AF115">
        <v>0</v>
      </c>
      <c r="AG115" t="s">
        <v>1213</v>
      </c>
      <c r="AH115" t="s">
        <v>10</v>
      </c>
    </row>
    <row r="116" spans="1:34" x14ac:dyDescent="0.25">
      <c r="A116">
        <v>21309</v>
      </c>
      <c r="B116" t="s">
        <v>1571</v>
      </c>
      <c r="C116" t="s">
        <v>1159</v>
      </c>
      <c r="D116">
        <v>2008</v>
      </c>
      <c r="E116" t="s">
        <v>1128</v>
      </c>
      <c r="F116" s="8">
        <v>42110</v>
      </c>
      <c r="G116" s="1">
        <v>0.375</v>
      </c>
      <c r="H116">
        <v>120348</v>
      </c>
      <c r="I116" s="8">
        <v>42110</v>
      </c>
      <c r="J116" s="1">
        <v>0.70833333333333337</v>
      </c>
      <c r="K116">
        <v>120348</v>
      </c>
      <c r="L116">
        <v>1</v>
      </c>
      <c r="M116" t="s">
        <v>672</v>
      </c>
      <c r="O116" t="s">
        <v>15</v>
      </c>
      <c r="P116" t="s">
        <v>673</v>
      </c>
      <c r="Q116">
        <v>30712149996</v>
      </c>
      <c r="R116" t="s">
        <v>674</v>
      </c>
      <c r="S116" t="s">
        <v>1572</v>
      </c>
      <c r="T116">
        <v>1714</v>
      </c>
      <c r="U116" t="s">
        <v>394</v>
      </c>
      <c r="V116" t="s">
        <v>7</v>
      </c>
      <c r="W116">
        <v>3786</v>
      </c>
      <c r="X116">
        <v>421645</v>
      </c>
      <c r="Z116">
        <v>9</v>
      </c>
      <c r="AA116">
        <v>42727</v>
      </c>
      <c r="AB116">
        <v>149545</v>
      </c>
      <c r="AC116">
        <v>0</v>
      </c>
      <c r="AD116">
        <v>350</v>
      </c>
      <c r="AE116">
        <v>1881862</v>
      </c>
      <c r="AF116">
        <v>0</v>
      </c>
      <c r="AG116" t="s">
        <v>1213</v>
      </c>
      <c r="AH116" t="s">
        <v>10</v>
      </c>
    </row>
    <row r="117" spans="1:34" x14ac:dyDescent="0.25">
      <c r="A117">
        <v>21243</v>
      </c>
      <c r="B117" t="s">
        <v>1573</v>
      </c>
      <c r="C117" t="s">
        <v>1160</v>
      </c>
      <c r="D117">
        <v>2009</v>
      </c>
      <c r="E117" t="s">
        <v>1128</v>
      </c>
      <c r="F117" s="8">
        <v>42101</v>
      </c>
      <c r="G117" s="1">
        <v>0.375</v>
      </c>
      <c r="H117">
        <v>56190</v>
      </c>
      <c r="I117" s="8">
        <v>42101</v>
      </c>
      <c r="J117" s="1">
        <v>0.54166666666666663</v>
      </c>
      <c r="K117">
        <v>56190</v>
      </c>
      <c r="L117">
        <v>1</v>
      </c>
      <c r="M117" t="s">
        <v>713</v>
      </c>
      <c r="O117" t="s">
        <v>15</v>
      </c>
      <c r="P117" t="s">
        <v>714</v>
      </c>
      <c r="Q117">
        <v>20046173164</v>
      </c>
      <c r="R117" t="s">
        <v>715</v>
      </c>
      <c r="S117" t="s">
        <v>5</v>
      </c>
      <c r="T117">
        <v>3300</v>
      </c>
      <c r="U117" t="s">
        <v>6</v>
      </c>
      <c r="V117" t="s">
        <v>7</v>
      </c>
      <c r="W117">
        <v>376</v>
      </c>
      <c r="X117">
        <v>4430570</v>
      </c>
      <c r="Z117">
        <v>9</v>
      </c>
      <c r="AA117">
        <v>42727</v>
      </c>
      <c r="AB117">
        <v>47000</v>
      </c>
      <c r="AC117">
        <v>0</v>
      </c>
      <c r="AD117">
        <v>110</v>
      </c>
      <c r="AE117">
        <v>660729</v>
      </c>
      <c r="AF117">
        <v>0</v>
      </c>
      <c r="AG117" t="s">
        <v>1213</v>
      </c>
      <c r="AH117" t="s">
        <v>10</v>
      </c>
    </row>
    <row r="118" spans="1:34" x14ac:dyDescent="0.25">
      <c r="A118">
        <v>21248</v>
      </c>
      <c r="B118" t="s">
        <v>1574</v>
      </c>
      <c r="C118" t="s">
        <v>1134</v>
      </c>
      <c r="D118">
        <v>2009</v>
      </c>
      <c r="E118" t="s">
        <v>1128</v>
      </c>
      <c r="F118" s="8">
        <v>42102</v>
      </c>
      <c r="G118" s="1">
        <v>0.34375</v>
      </c>
      <c r="H118">
        <v>132955</v>
      </c>
      <c r="I118" s="8">
        <v>42102</v>
      </c>
      <c r="J118" s="1">
        <v>0.70833333333333337</v>
      </c>
      <c r="K118">
        <v>132955</v>
      </c>
      <c r="L118">
        <v>1</v>
      </c>
      <c r="M118" t="s">
        <v>544</v>
      </c>
      <c r="O118" t="s">
        <v>15</v>
      </c>
      <c r="P118" t="s">
        <v>545</v>
      </c>
      <c r="Q118">
        <v>30709486698</v>
      </c>
      <c r="R118" t="s">
        <v>546</v>
      </c>
      <c r="S118" t="s">
        <v>5</v>
      </c>
      <c r="T118">
        <v>3300</v>
      </c>
      <c r="U118" t="s">
        <v>6</v>
      </c>
      <c r="V118" t="s">
        <v>7</v>
      </c>
      <c r="W118">
        <v>376</v>
      </c>
      <c r="X118">
        <v>4425175</v>
      </c>
      <c r="Y118" t="s">
        <v>1575</v>
      </c>
      <c r="Z118">
        <v>9</v>
      </c>
      <c r="AA118">
        <v>42727</v>
      </c>
      <c r="AB118">
        <v>111090</v>
      </c>
      <c r="AC118">
        <v>0</v>
      </c>
      <c r="AD118">
        <v>260</v>
      </c>
      <c r="AE118">
        <v>754599</v>
      </c>
      <c r="AF118">
        <v>0</v>
      </c>
      <c r="AG118" t="s">
        <v>1213</v>
      </c>
      <c r="AH118" t="s">
        <v>10</v>
      </c>
    </row>
    <row r="119" spans="1:34" x14ac:dyDescent="0.25">
      <c r="A119">
        <v>21410</v>
      </c>
      <c r="B119" t="s">
        <v>1576</v>
      </c>
      <c r="C119" t="s">
        <v>1134</v>
      </c>
      <c r="D119">
        <v>2015</v>
      </c>
      <c r="E119" t="s">
        <v>1128</v>
      </c>
      <c r="F119" s="8">
        <v>42123</v>
      </c>
      <c r="G119" s="1">
        <v>0.58333333333333337</v>
      </c>
      <c r="H119">
        <v>32903</v>
      </c>
      <c r="I119" s="8">
        <v>42123</v>
      </c>
      <c r="J119" s="1">
        <v>0.62986111111111109</v>
      </c>
      <c r="K119">
        <v>32903</v>
      </c>
      <c r="L119">
        <v>1</v>
      </c>
      <c r="M119" t="s">
        <v>940</v>
      </c>
      <c r="O119" t="s">
        <v>15</v>
      </c>
      <c r="P119" t="s">
        <v>941</v>
      </c>
      <c r="Q119">
        <v>20167017127</v>
      </c>
      <c r="R119" t="s">
        <v>942</v>
      </c>
      <c r="S119" t="s">
        <v>5</v>
      </c>
      <c r="T119">
        <v>3300</v>
      </c>
      <c r="U119" t="s">
        <v>6</v>
      </c>
      <c r="V119" t="s">
        <v>7</v>
      </c>
      <c r="W119">
        <v>-376</v>
      </c>
      <c r="X119">
        <v>154721020</v>
      </c>
      <c r="Z119">
        <v>9</v>
      </c>
      <c r="AA119">
        <v>42727</v>
      </c>
      <c r="AB119">
        <v>98272</v>
      </c>
      <c r="AC119">
        <v>0</v>
      </c>
      <c r="AD119">
        <v>230</v>
      </c>
      <c r="AE119">
        <v>240703</v>
      </c>
      <c r="AF119">
        <v>0</v>
      </c>
      <c r="AG119" t="s">
        <v>1213</v>
      </c>
      <c r="AH119" t="s">
        <v>10</v>
      </c>
    </row>
    <row r="120" spans="1:34" x14ac:dyDescent="0.25">
      <c r="A120">
        <v>21611</v>
      </c>
      <c r="B120" t="s">
        <v>1577</v>
      </c>
      <c r="C120" t="s">
        <v>1134</v>
      </c>
      <c r="D120">
        <v>2014</v>
      </c>
      <c r="E120" t="s">
        <v>1128</v>
      </c>
      <c r="F120" s="8">
        <v>42157</v>
      </c>
      <c r="G120" s="1">
        <v>0.42152777777777778</v>
      </c>
      <c r="H120">
        <v>152262</v>
      </c>
      <c r="I120" s="8">
        <v>42157</v>
      </c>
      <c r="J120" s="1">
        <v>0.70833333333333337</v>
      </c>
      <c r="K120">
        <v>152262</v>
      </c>
      <c r="L120">
        <v>1</v>
      </c>
      <c r="M120" t="s">
        <v>933</v>
      </c>
      <c r="O120" t="s">
        <v>15</v>
      </c>
      <c r="P120" t="s">
        <v>934</v>
      </c>
      <c r="Q120">
        <v>30708800836</v>
      </c>
      <c r="R120" t="s">
        <v>935</v>
      </c>
      <c r="S120" t="s">
        <v>5</v>
      </c>
      <c r="T120">
        <v>3300</v>
      </c>
      <c r="U120" t="s">
        <v>6</v>
      </c>
      <c r="V120" t="s">
        <v>7</v>
      </c>
      <c r="W120">
        <v>376</v>
      </c>
      <c r="X120">
        <v>459000</v>
      </c>
      <c r="Z120">
        <v>9</v>
      </c>
      <c r="AA120">
        <v>42727</v>
      </c>
      <c r="AB120">
        <v>42727</v>
      </c>
      <c r="AC120">
        <v>0</v>
      </c>
      <c r="AD120">
        <v>100</v>
      </c>
      <c r="AE120">
        <v>1181465</v>
      </c>
      <c r="AF120">
        <v>0</v>
      </c>
      <c r="AG120" t="s">
        <v>1213</v>
      </c>
      <c r="AH120" t="s">
        <v>10</v>
      </c>
    </row>
    <row r="121" spans="1:34" x14ac:dyDescent="0.25">
      <c r="A121">
        <v>21405</v>
      </c>
      <c r="B121" t="s">
        <v>1577</v>
      </c>
      <c r="C121" t="s">
        <v>1134</v>
      </c>
      <c r="D121">
        <v>2013</v>
      </c>
      <c r="E121" t="s">
        <v>1128</v>
      </c>
      <c r="F121" s="8">
        <v>42123</v>
      </c>
      <c r="G121" s="1">
        <v>0.41319444444444442</v>
      </c>
      <c r="H121">
        <v>152262</v>
      </c>
      <c r="I121" s="8">
        <v>42123</v>
      </c>
      <c r="J121" s="1">
        <v>0.5</v>
      </c>
      <c r="K121">
        <v>152262</v>
      </c>
      <c r="L121">
        <v>1</v>
      </c>
      <c r="M121" t="s">
        <v>937</v>
      </c>
      <c r="O121" t="s">
        <v>15</v>
      </c>
      <c r="P121" t="s">
        <v>934</v>
      </c>
      <c r="Q121">
        <v>30708800836</v>
      </c>
      <c r="R121" t="s">
        <v>935</v>
      </c>
      <c r="S121" t="s">
        <v>5</v>
      </c>
      <c r="T121">
        <v>3300</v>
      </c>
      <c r="U121" t="s">
        <v>6</v>
      </c>
      <c r="V121" t="s">
        <v>7</v>
      </c>
      <c r="W121">
        <v>376</v>
      </c>
      <c r="X121">
        <v>459000</v>
      </c>
      <c r="Z121">
        <v>9</v>
      </c>
      <c r="AA121">
        <v>42727</v>
      </c>
      <c r="AB121">
        <v>106818</v>
      </c>
      <c r="AC121">
        <v>0</v>
      </c>
      <c r="AD121">
        <v>250</v>
      </c>
      <c r="AE121">
        <v>190861</v>
      </c>
      <c r="AF121">
        <v>0</v>
      </c>
      <c r="AG121" t="s">
        <v>1213</v>
      </c>
      <c r="AH121" t="s">
        <v>10</v>
      </c>
    </row>
    <row r="122" spans="1:34" x14ac:dyDescent="0.25">
      <c r="A122">
        <v>21069</v>
      </c>
      <c r="B122" t="s">
        <v>1578</v>
      </c>
      <c r="C122" t="s">
        <v>1134</v>
      </c>
      <c r="D122">
        <v>2010</v>
      </c>
      <c r="E122" t="s">
        <v>1128</v>
      </c>
      <c r="F122" s="8">
        <v>42073</v>
      </c>
      <c r="G122" s="1">
        <v>0.33333333333333331</v>
      </c>
      <c r="H122">
        <v>42578</v>
      </c>
      <c r="I122" s="8">
        <v>42073</v>
      </c>
      <c r="J122" s="1">
        <v>0.52083333333333337</v>
      </c>
      <c r="K122">
        <v>42578</v>
      </c>
      <c r="L122">
        <v>1</v>
      </c>
      <c r="M122" t="s">
        <v>1579</v>
      </c>
      <c r="O122" t="s">
        <v>2</v>
      </c>
      <c r="P122" t="s">
        <v>147</v>
      </c>
      <c r="Q122">
        <v>16829162</v>
      </c>
      <c r="R122" t="s">
        <v>148</v>
      </c>
      <c r="S122" t="s">
        <v>5</v>
      </c>
      <c r="T122">
        <v>3300</v>
      </c>
      <c r="U122" t="s">
        <v>6</v>
      </c>
      <c r="V122" t="s">
        <v>7</v>
      </c>
      <c r="W122">
        <v>376</v>
      </c>
      <c r="X122">
        <v>154646625</v>
      </c>
      <c r="Z122">
        <v>9</v>
      </c>
      <c r="AA122">
        <v>48471</v>
      </c>
      <c r="AB122">
        <v>227814</v>
      </c>
      <c r="AC122">
        <v>0</v>
      </c>
      <c r="AD122">
        <v>470</v>
      </c>
      <c r="AE122">
        <v>1222577</v>
      </c>
      <c r="AF122">
        <v>0</v>
      </c>
      <c r="AG122" t="s">
        <v>1213</v>
      </c>
      <c r="AH122" t="s">
        <v>10</v>
      </c>
    </row>
    <row r="123" spans="1:34" x14ac:dyDescent="0.25">
      <c r="A123">
        <v>21944</v>
      </c>
      <c r="B123" t="s">
        <v>1580</v>
      </c>
      <c r="C123" t="s">
        <v>1134</v>
      </c>
      <c r="D123">
        <v>2010</v>
      </c>
      <c r="E123" t="s">
        <v>1128</v>
      </c>
      <c r="F123" s="8">
        <v>42205</v>
      </c>
      <c r="G123" s="1">
        <v>0.39583333333333331</v>
      </c>
      <c r="H123">
        <v>94403</v>
      </c>
      <c r="I123" s="8">
        <v>42205</v>
      </c>
      <c r="J123" s="1">
        <v>0.54166666666666663</v>
      </c>
      <c r="K123">
        <v>94403</v>
      </c>
      <c r="L123">
        <v>1</v>
      </c>
      <c r="M123" t="s">
        <v>1581</v>
      </c>
      <c r="O123" t="s">
        <v>2</v>
      </c>
      <c r="P123" t="s">
        <v>2060</v>
      </c>
      <c r="Q123">
        <v>12622735</v>
      </c>
      <c r="R123" t="s">
        <v>1582</v>
      </c>
      <c r="S123" t="s">
        <v>5</v>
      </c>
      <c r="T123">
        <v>3300</v>
      </c>
      <c r="U123" t="s">
        <v>6</v>
      </c>
      <c r="V123" t="s">
        <v>7</v>
      </c>
      <c r="W123">
        <v>376</v>
      </c>
      <c r="X123">
        <v>154210336</v>
      </c>
      <c r="Y123" t="s">
        <v>1583</v>
      </c>
      <c r="Z123">
        <v>9</v>
      </c>
      <c r="AA123">
        <v>48471</v>
      </c>
      <c r="AB123">
        <v>82401</v>
      </c>
      <c r="AC123">
        <v>0</v>
      </c>
      <c r="AD123">
        <v>170</v>
      </c>
      <c r="AE123">
        <v>228633</v>
      </c>
      <c r="AF123">
        <v>0</v>
      </c>
      <c r="AG123" t="s">
        <v>1213</v>
      </c>
      <c r="AH123" t="s">
        <v>10</v>
      </c>
    </row>
    <row r="124" spans="1:34" x14ac:dyDescent="0.25">
      <c r="A124">
        <v>21469</v>
      </c>
      <c r="B124" t="s">
        <v>1584</v>
      </c>
      <c r="C124" t="s">
        <v>1134</v>
      </c>
      <c r="D124">
        <v>2010</v>
      </c>
      <c r="E124" t="s">
        <v>1128</v>
      </c>
      <c r="F124" s="8">
        <v>42135</v>
      </c>
      <c r="G124" s="1">
        <v>0.375</v>
      </c>
      <c r="H124">
        <v>53764</v>
      </c>
      <c r="I124" s="8">
        <v>42135</v>
      </c>
      <c r="J124" s="1">
        <v>0.54166666666666663</v>
      </c>
      <c r="K124">
        <v>53764</v>
      </c>
      <c r="L124">
        <v>1</v>
      </c>
      <c r="M124" t="s">
        <v>290</v>
      </c>
      <c r="O124" t="s">
        <v>2</v>
      </c>
      <c r="P124" t="s">
        <v>291</v>
      </c>
      <c r="Q124">
        <v>14713015</v>
      </c>
      <c r="R124" t="s">
        <v>292</v>
      </c>
      <c r="S124" t="s">
        <v>5</v>
      </c>
      <c r="T124">
        <v>3300</v>
      </c>
      <c r="U124" t="s">
        <v>6</v>
      </c>
      <c r="V124" t="s">
        <v>7</v>
      </c>
      <c r="W124">
        <v>376</v>
      </c>
      <c r="X124">
        <v>4440250</v>
      </c>
      <c r="Y124" t="s">
        <v>1455</v>
      </c>
      <c r="Z124">
        <v>9</v>
      </c>
      <c r="AA124">
        <v>42727</v>
      </c>
      <c r="AB124">
        <v>64091</v>
      </c>
      <c r="AC124">
        <v>0</v>
      </c>
      <c r="AD124">
        <v>150</v>
      </c>
      <c r="AE124">
        <v>151714</v>
      </c>
      <c r="AF124">
        <v>0</v>
      </c>
      <c r="AG124" t="s">
        <v>1213</v>
      </c>
      <c r="AH124" t="s">
        <v>10</v>
      </c>
    </row>
    <row r="125" spans="1:34" x14ac:dyDescent="0.25">
      <c r="A125">
        <v>21572</v>
      </c>
      <c r="B125" t="s">
        <v>1585</v>
      </c>
      <c r="C125" t="s">
        <v>1160</v>
      </c>
      <c r="D125">
        <v>2014</v>
      </c>
      <c r="E125" t="s">
        <v>1128</v>
      </c>
      <c r="F125" s="8">
        <v>42152</v>
      </c>
      <c r="G125" s="1">
        <v>0.33333333333333331</v>
      </c>
      <c r="H125">
        <v>10178</v>
      </c>
      <c r="I125" s="8">
        <v>42152</v>
      </c>
      <c r="J125" s="1">
        <v>0.45833333333333331</v>
      </c>
      <c r="K125">
        <v>10178</v>
      </c>
      <c r="L125">
        <v>1</v>
      </c>
      <c r="M125" t="s">
        <v>940</v>
      </c>
      <c r="O125" t="s">
        <v>15</v>
      </c>
      <c r="P125" t="s">
        <v>1021</v>
      </c>
      <c r="Q125">
        <v>30672366557</v>
      </c>
      <c r="R125" t="s">
        <v>1022</v>
      </c>
      <c r="S125" t="s">
        <v>5</v>
      </c>
      <c r="T125">
        <v>3300</v>
      </c>
      <c r="U125" t="s">
        <v>6</v>
      </c>
      <c r="V125" t="s">
        <v>7</v>
      </c>
      <c r="W125">
        <v>376</v>
      </c>
      <c r="X125">
        <v>442721443</v>
      </c>
      <c r="Z125">
        <v>9</v>
      </c>
      <c r="AA125">
        <v>48471</v>
      </c>
      <c r="AB125">
        <v>111483</v>
      </c>
      <c r="AC125">
        <v>0</v>
      </c>
      <c r="AD125">
        <v>230</v>
      </c>
      <c r="AE125">
        <v>250195</v>
      </c>
      <c r="AF125">
        <v>0</v>
      </c>
      <c r="AG125" t="s">
        <v>1213</v>
      </c>
      <c r="AH125" t="s">
        <v>10</v>
      </c>
    </row>
    <row r="126" spans="1:34" x14ac:dyDescent="0.25">
      <c r="A126">
        <v>21542</v>
      </c>
      <c r="B126" t="s">
        <v>1586</v>
      </c>
      <c r="C126" t="s">
        <v>1161</v>
      </c>
      <c r="D126">
        <v>2013</v>
      </c>
      <c r="E126" t="s">
        <v>1128</v>
      </c>
      <c r="F126" s="8">
        <v>42146</v>
      </c>
      <c r="G126" s="1">
        <v>0.42083333333333334</v>
      </c>
      <c r="H126">
        <v>24468</v>
      </c>
      <c r="I126" s="8">
        <v>42146</v>
      </c>
      <c r="J126" s="1">
        <v>0.5</v>
      </c>
      <c r="K126">
        <v>24468</v>
      </c>
      <c r="L126">
        <v>1</v>
      </c>
      <c r="M126" t="s">
        <v>21</v>
      </c>
      <c r="O126" t="s">
        <v>15</v>
      </c>
      <c r="P126" t="s">
        <v>200</v>
      </c>
      <c r="Q126">
        <v>30708383712</v>
      </c>
      <c r="R126" t="s">
        <v>201</v>
      </c>
      <c r="S126" t="s">
        <v>1465</v>
      </c>
      <c r="T126">
        <v>3364</v>
      </c>
      <c r="U126" t="s">
        <v>6</v>
      </c>
      <c r="V126" t="s">
        <v>7</v>
      </c>
      <c r="W126">
        <v>3755</v>
      </c>
      <c r="X126">
        <v>470179470</v>
      </c>
      <c r="Z126">
        <v>9</v>
      </c>
      <c r="AA126">
        <v>48471</v>
      </c>
      <c r="AB126">
        <v>92095</v>
      </c>
      <c r="AC126">
        <v>0</v>
      </c>
      <c r="AD126">
        <v>190</v>
      </c>
      <c r="AE126">
        <v>388953</v>
      </c>
      <c r="AF126">
        <v>0</v>
      </c>
      <c r="AG126" t="s">
        <v>1213</v>
      </c>
      <c r="AH126" t="s">
        <v>10</v>
      </c>
    </row>
    <row r="127" spans="1:34" x14ac:dyDescent="0.25">
      <c r="A127">
        <v>21930</v>
      </c>
      <c r="B127" t="s">
        <v>1587</v>
      </c>
      <c r="C127" t="s">
        <v>1161</v>
      </c>
      <c r="D127">
        <v>2015</v>
      </c>
      <c r="E127" t="s">
        <v>1128</v>
      </c>
      <c r="F127" s="8">
        <v>42201</v>
      </c>
      <c r="G127" s="1">
        <v>0.40625</v>
      </c>
      <c r="H127">
        <v>15286</v>
      </c>
      <c r="I127" s="8">
        <v>42201</v>
      </c>
      <c r="J127" s="1">
        <v>0.66666666666666663</v>
      </c>
      <c r="K127">
        <v>15286</v>
      </c>
      <c r="L127">
        <v>1</v>
      </c>
      <c r="M127" t="s">
        <v>76</v>
      </c>
      <c r="O127" t="s">
        <v>15</v>
      </c>
      <c r="P127" t="s">
        <v>1084</v>
      </c>
      <c r="Q127">
        <v>20079724557</v>
      </c>
      <c r="R127" t="s">
        <v>1085</v>
      </c>
      <c r="S127" t="s">
        <v>5</v>
      </c>
      <c r="T127">
        <v>3300</v>
      </c>
      <c r="U127" t="s">
        <v>6</v>
      </c>
      <c r="V127" t="s">
        <v>7</v>
      </c>
      <c r="W127">
        <v>376</v>
      </c>
      <c r="X127">
        <v>154396196</v>
      </c>
      <c r="Y127" t="s">
        <v>1086</v>
      </c>
      <c r="Z127">
        <v>9</v>
      </c>
      <c r="AA127">
        <v>48471</v>
      </c>
      <c r="AB127">
        <v>111483</v>
      </c>
      <c r="AC127">
        <v>0</v>
      </c>
      <c r="AD127">
        <v>230</v>
      </c>
      <c r="AE127">
        <v>279756</v>
      </c>
      <c r="AF127">
        <v>0</v>
      </c>
      <c r="AG127" t="s">
        <v>1213</v>
      </c>
      <c r="AH127" t="s">
        <v>10</v>
      </c>
    </row>
    <row r="128" spans="1:34" x14ac:dyDescent="0.25">
      <c r="A128">
        <v>21042</v>
      </c>
      <c r="B128" t="s">
        <v>1588</v>
      </c>
      <c r="C128" t="s">
        <v>1162</v>
      </c>
      <c r="D128">
        <v>2012</v>
      </c>
      <c r="E128" t="s">
        <v>1128</v>
      </c>
      <c r="F128" s="8">
        <v>42069</v>
      </c>
      <c r="G128" s="1">
        <v>0.33333333333333331</v>
      </c>
      <c r="H128">
        <v>24981</v>
      </c>
      <c r="I128" s="8">
        <v>42069</v>
      </c>
      <c r="J128" s="1">
        <v>0.375</v>
      </c>
      <c r="K128">
        <v>24981</v>
      </c>
      <c r="L128">
        <v>1</v>
      </c>
      <c r="M128" t="s">
        <v>256</v>
      </c>
      <c r="O128" t="s">
        <v>2</v>
      </c>
      <c r="P128" t="s">
        <v>257</v>
      </c>
      <c r="Q128">
        <v>13004058</v>
      </c>
      <c r="R128" t="s">
        <v>1589</v>
      </c>
      <c r="S128" t="s">
        <v>5</v>
      </c>
      <c r="T128">
        <v>3300</v>
      </c>
      <c r="U128" t="s">
        <v>6</v>
      </c>
      <c r="V128" t="s">
        <v>7</v>
      </c>
      <c r="W128" t="s">
        <v>118</v>
      </c>
      <c r="X128">
        <v>553830330</v>
      </c>
      <c r="Z128">
        <v>9</v>
      </c>
      <c r="AA128">
        <v>42727</v>
      </c>
      <c r="AB128">
        <v>0</v>
      </c>
      <c r="AC128">
        <v>0</v>
      </c>
      <c r="AD128">
        <v>0</v>
      </c>
      <c r="AE128">
        <v>144060</v>
      </c>
      <c r="AF128">
        <v>0</v>
      </c>
      <c r="AG128" t="s">
        <v>1213</v>
      </c>
      <c r="AH128" t="s">
        <v>10</v>
      </c>
    </row>
    <row r="129" spans="1:34" x14ac:dyDescent="0.25">
      <c r="A129">
        <v>21308</v>
      </c>
      <c r="B129" t="s">
        <v>1590</v>
      </c>
      <c r="C129" t="s">
        <v>1161</v>
      </c>
      <c r="D129">
        <v>2013</v>
      </c>
      <c r="E129" t="s">
        <v>1128</v>
      </c>
      <c r="F129" s="8">
        <v>42110</v>
      </c>
      <c r="G129" s="1">
        <v>0.4381944444444445</v>
      </c>
      <c r="H129">
        <v>7114</v>
      </c>
      <c r="I129" s="8">
        <v>42110</v>
      </c>
      <c r="J129" s="1">
        <v>0.54166666666666663</v>
      </c>
      <c r="K129">
        <v>7114</v>
      </c>
      <c r="L129">
        <v>1</v>
      </c>
      <c r="M129" t="s">
        <v>894</v>
      </c>
      <c r="O129" t="s">
        <v>2</v>
      </c>
      <c r="P129" t="s">
        <v>895</v>
      </c>
      <c r="Q129">
        <v>13558833</v>
      </c>
      <c r="R129" t="s">
        <v>1591</v>
      </c>
      <c r="S129" t="s">
        <v>5</v>
      </c>
      <c r="T129">
        <v>3300</v>
      </c>
      <c r="U129" t="s">
        <v>6</v>
      </c>
      <c r="V129" t="s">
        <v>7</v>
      </c>
      <c r="W129">
        <v>376</v>
      </c>
      <c r="X129">
        <v>154577444</v>
      </c>
      <c r="Z129">
        <v>9</v>
      </c>
      <c r="AA129">
        <v>42727</v>
      </c>
      <c r="AB129">
        <v>64091</v>
      </c>
      <c r="AC129">
        <v>0</v>
      </c>
      <c r="AD129">
        <v>150</v>
      </c>
      <c r="AE129">
        <v>241885</v>
      </c>
      <c r="AF129">
        <v>0</v>
      </c>
      <c r="AG129" t="s">
        <v>1213</v>
      </c>
      <c r="AH129" t="s">
        <v>10</v>
      </c>
    </row>
    <row r="130" spans="1:34" x14ac:dyDescent="0.25">
      <c r="A130">
        <v>21360</v>
      </c>
      <c r="B130" t="s">
        <v>1592</v>
      </c>
      <c r="C130" t="s">
        <v>1162</v>
      </c>
      <c r="D130">
        <v>2011</v>
      </c>
      <c r="E130" t="s">
        <v>1128</v>
      </c>
      <c r="F130" s="8">
        <v>42117</v>
      </c>
      <c r="G130" s="1">
        <v>0.61319444444444449</v>
      </c>
      <c r="H130">
        <v>55539</v>
      </c>
      <c r="I130" s="8">
        <v>42117</v>
      </c>
      <c r="J130" s="1">
        <v>0.69652777777777775</v>
      </c>
      <c r="K130">
        <v>55539</v>
      </c>
      <c r="L130">
        <v>1</v>
      </c>
      <c r="M130" t="s">
        <v>219</v>
      </c>
      <c r="O130" t="s">
        <v>2</v>
      </c>
      <c r="P130" t="s">
        <v>216</v>
      </c>
      <c r="Q130">
        <v>24573612</v>
      </c>
      <c r="R130" t="s">
        <v>217</v>
      </c>
      <c r="S130" t="s">
        <v>5</v>
      </c>
      <c r="T130">
        <v>3300</v>
      </c>
      <c r="U130" t="s">
        <v>6</v>
      </c>
      <c r="V130" t="s">
        <v>7</v>
      </c>
      <c r="W130">
        <v>376</v>
      </c>
      <c r="X130">
        <v>154644167</v>
      </c>
      <c r="Z130">
        <v>9</v>
      </c>
      <c r="AA130">
        <v>42727</v>
      </c>
      <c r="AB130">
        <v>29909</v>
      </c>
      <c r="AC130">
        <v>0</v>
      </c>
      <c r="AD130">
        <v>70</v>
      </c>
      <c r="AE130">
        <v>18391</v>
      </c>
      <c r="AF130">
        <v>0</v>
      </c>
      <c r="AG130" t="s">
        <v>1213</v>
      </c>
      <c r="AH130" t="s">
        <v>10</v>
      </c>
    </row>
    <row r="131" spans="1:34" x14ac:dyDescent="0.25">
      <c r="A131">
        <v>21077</v>
      </c>
      <c r="B131" t="s">
        <v>1592</v>
      </c>
      <c r="C131" t="s">
        <v>1162</v>
      </c>
      <c r="D131">
        <v>2011</v>
      </c>
      <c r="E131" t="s">
        <v>1128</v>
      </c>
      <c r="F131" s="8">
        <v>42073</v>
      </c>
      <c r="G131" s="1">
        <v>0.64652777777777781</v>
      </c>
      <c r="H131">
        <v>55539</v>
      </c>
      <c r="I131" s="8">
        <v>42073</v>
      </c>
      <c r="J131" s="1">
        <v>0.64652777777777781</v>
      </c>
      <c r="K131">
        <v>55539</v>
      </c>
      <c r="L131">
        <v>1</v>
      </c>
      <c r="M131" t="s">
        <v>215</v>
      </c>
      <c r="O131" t="s">
        <v>2</v>
      </c>
      <c r="P131" t="s">
        <v>216</v>
      </c>
      <c r="Q131">
        <v>24573612</v>
      </c>
      <c r="R131" t="s">
        <v>217</v>
      </c>
      <c r="S131" t="s">
        <v>5</v>
      </c>
      <c r="T131">
        <v>3300</v>
      </c>
      <c r="U131" t="s">
        <v>6</v>
      </c>
      <c r="V131" t="s">
        <v>7</v>
      </c>
      <c r="W131">
        <v>376</v>
      </c>
      <c r="X131">
        <v>154644167</v>
      </c>
      <c r="Z131">
        <v>9</v>
      </c>
      <c r="AA131">
        <v>48471</v>
      </c>
      <c r="AB131">
        <v>179343</v>
      </c>
      <c r="AC131">
        <v>117001</v>
      </c>
      <c r="AD131">
        <v>370</v>
      </c>
      <c r="AE131">
        <v>0</v>
      </c>
      <c r="AF131">
        <v>0</v>
      </c>
      <c r="AG131" t="s">
        <v>1213</v>
      </c>
      <c r="AH131" t="s">
        <v>10</v>
      </c>
    </row>
    <row r="132" spans="1:34" x14ac:dyDescent="0.25">
      <c r="A132">
        <v>21938</v>
      </c>
      <c r="B132" t="s">
        <v>1593</v>
      </c>
      <c r="C132" t="s">
        <v>1163</v>
      </c>
      <c r="D132">
        <v>2013</v>
      </c>
      <c r="E132" t="s">
        <v>1128</v>
      </c>
      <c r="F132" s="8">
        <v>42202</v>
      </c>
      <c r="G132" s="1">
        <v>0.375</v>
      </c>
      <c r="H132">
        <v>42734</v>
      </c>
      <c r="I132" s="8">
        <v>42202</v>
      </c>
      <c r="J132" s="1">
        <v>0.54166666666666663</v>
      </c>
      <c r="K132">
        <v>42734</v>
      </c>
      <c r="L132">
        <v>1</v>
      </c>
      <c r="M132" t="s">
        <v>76</v>
      </c>
      <c r="O132" t="s">
        <v>2</v>
      </c>
      <c r="P132" t="s">
        <v>283</v>
      </c>
      <c r="Q132">
        <v>20161215547</v>
      </c>
      <c r="R132" t="s">
        <v>284</v>
      </c>
      <c r="S132" t="s">
        <v>5</v>
      </c>
      <c r="T132">
        <v>3300</v>
      </c>
      <c r="U132" t="s">
        <v>6</v>
      </c>
      <c r="V132" t="s">
        <v>7</v>
      </c>
      <c r="W132">
        <v>376</v>
      </c>
      <c r="X132">
        <v>154883570</v>
      </c>
      <c r="Y132" t="s">
        <v>285</v>
      </c>
      <c r="Z132">
        <v>9</v>
      </c>
      <c r="AA132">
        <v>48471</v>
      </c>
      <c r="AB132">
        <v>87248</v>
      </c>
      <c r="AC132">
        <v>0</v>
      </c>
      <c r="AD132">
        <v>180</v>
      </c>
      <c r="AE132">
        <v>243180</v>
      </c>
      <c r="AF132">
        <v>0</v>
      </c>
      <c r="AG132" t="s">
        <v>1213</v>
      </c>
      <c r="AH132" t="s">
        <v>101</v>
      </c>
    </row>
    <row r="133" spans="1:34" x14ac:dyDescent="0.25">
      <c r="A133">
        <v>21264</v>
      </c>
      <c r="B133" t="s">
        <v>1593</v>
      </c>
      <c r="C133" t="s">
        <v>1163</v>
      </c>
      <c r="D133">
        <v>2013</v>
      </c>
      <c r="E133" t="s">
        <v>1128</v>
      </c>
      <c r="F133" s="8">
        <v>42102</v>
      </c>
      <c r="G133" s="1">
        <v>0.67708333333333337</v>
      </c>
      <c r="H133">
        <v>42734</v>
      </c>
      <c r="I133" s="8">
        <v>42102</v>
      </c>
      <c r="J133" s="1">
        <v>0.75</v>
      </c>
      <c r="K133">
        <v>42734</v>
      </c>
      <c r="L133">
        <v>1</v>
      </c>
      <c r="M133" t="s">
        <v>282</v>
      </c>
      <c r="O133" t="s">
        <v>2</v>
      </c>
      <c r="P133" t="s">
        <v>283</v>
      </c>
      <c r="Q133">
        <v>20161215547</v>
      </c>
      <c r="R133" t="s">
        <v>284</v>
      </c>
      <c r="S133" t="s">
        <v>5</v>
      </c>
      <c r="T133">
        <v>3300</v>
      </c>
      <c r="U133" t="s">
        <v>6</v>
      </c>
      <c r="V133" t="s">
        <v>7</v>
      </c>
      <c r="W133">
        <v>376</v>
      </c>
      <c r="X133">
        <v>154883570</v>
      </c>
      <c r="Y133" t="s">
        <v>285</v>
      </c>
      <c r="Z133">
        <v>9</v>
      </c>
      <c r="AA133">
        <v>42727</v>
      </c>
      <c r="AB133">
        <v>51272</v>
      </c>
      <c r="AC133">
        <v>0</v>
      </c>
      <c r="AD133">
        <v>120</v>
      </c>
      <c r="AE133">
        <v>253368</v>
      </c>
      <c r="AF133">
        <v>0</v>
      </c>
      <c r="AG133" t="s">
        <v>1213</v>
      </c>
      <c r="AH133" t="s">
        <v>101</v>
      </c>
    </row>
    <row r="134" spans="1:34" x14ac:dyDescent="0.25">
      <c r="A134">
        <v>21363</v>
      </c>
      <c r="B134" t="s">
        <v>1594</v>
      </c>
      <c r="C134" t="s">
        <v>1162</v>
      </c>
      <c r="D134">
        <v>2014</v>
      </c>
      <c r="E134" t="s">
        <v>1128</v>
      </c>
      <c r="F134" s="8">
        <v>42117</v>
      </c>
      <c r="G134" s="1">
        <v>0.63541666666666663</v>
      </c>
      <c r="H134">
        <v>35769</v>
      </c>
      <c r="I134" s="8">
        <v>42117</v>
      </c>
      <c r="J134" s="1">
        <v>0.63541666666666663</v>
      </c>
      <c r="K134">
        <v>35769</v>
      </c>
      <c r="L134">
        <v>1</v>
      </c>
      <c r="M134" t="s">
        <v>922</v>
      </c>
      <c r="O134" t="s">
        <v>2</v>
      </c>
      <c r="P134" t="s">
        <v>923</v>
      </c>
      <c r="Q134">
        <v>13884064</v>
      </c>
      <c r="R134" t="s">
        <v>924</v>
      </c>
      <c r="S134" t="s">
        <v>5</v>
      </c>
      <c r="T134">
        <v>3300</v>
      </c>
      <c r="U134" t="s">
        <v>6</v>
      </c>
      <c r="V134" t="s">
        <v>7</v>
      </c>
      <c r="W134">
        <v>-376</v>
      </c>
      <c r="X134">
        <v>4432972</v>
      </c>
      <c r="Y134" t="s">
        <v>1595</v>
      </c>
      <c r="Z134">
        <v>9</v>
      </c>
      <c r="AA134">
        <v>42727</v>
      </c>
      <c r="AB134">
        <v>55545</v>
      </c>
      <c r="AC134">
        <v>0</v>
      </c>
      <c r="AD134">
        <v>130</v>
      </c>
      <c r="AE134">
        <v>253368</v>
      </c>
      <c r="AF134">
        <v>0</v>
      </c>
      <c r="AG134" t="s">
        <v>1213</v>
      </c>
      <c r="AH134" t="s">
        <v>10</v>
      </c>
    </row>
    <row r="135" spans="1:34" x14ac:dyDescent="0.25">
      <c r="A135">
        <v>21831</v>
      </c>
      <c r="B135" t="s">
        <v>1594</v>
      </c>
      <c r="C135" t="s">
        <v>1162</v>
      </c>
      <c r="D135">
        <v>2015</v>
      </c>
      <c r="E135" t="s">
        <v>1128</v>
      </c>
      <c r="F135" s="8">
        <v>42187</v>
      </c>
      <c r="G135" s="1">
        <v>0.35416666666666669</v>
      </c>
      <c r="H135">
        <v>35769</v>
      </c>
      <c r="I135" s="8">
        <v>42187</v>
      </c>
      <c r="J135" s="1">
        <v>0.54166666666666663</v>
      </c>
      <c r="K135">
        <v>35769</v>
      </c>
      <c r="L135">
        <v>1</v>
      </c>
      <c r="M135" t="s">
        <v>3217</v>
      </c>
      <c r="N135" t="s">
        <v>3218</v>
      </c>
      <c r="O135" t="s">
        <v>2</v>
      </c>
      <c r="P135" t="s">
        <v>923</v>
      </c>
      <c r="Q135">
        <v>13884064</v>
      </c>
      <c r="R135" t="s">
        <v>924</v>
      </c>
      <c r="S135" t="s">
        <v>5</v>
      </c>
      <c r="T135">
        <v>3300</v>
      </c>
      <c r="U135" t="s">
        <v>6</v>
      </c>
      <c r="V135" t="s">
        <v>7</v>
      </c>
      <c r="W135">
        <v>-376</v>
      </c>
      <c r="X135">
        <v>4432972</v>
      </c>
      <c r="Y135" t="s">
        <v>1595</v>
      </c>
      <c r="Z135">
        <v>9</v>
      </c>
      <c r="AA135">
        <v>48471</v>
      </c>
      <c r="AB135">
        <v>33930</v>
      </c>
      <c r="AC135">
        <v>0</v>
      </c>
      <c r="AD135">
        <v>70</v>
      </c>
      <c r="AE135">
        <v>0</v>
      </c>
      <c r="AF135">
        <v>0</v>
      </c>
      <c r="AG135" t="s">
        <v>1213</v>
      </c>
      <c r="AH135" t="s">
        <v>10</v>
      </c>
    </row>
    <row r="136" spans="1:34" x14ac:dyDescent="0.25">
      <c r="A136">
        <v>21979</v>
      </c>
      <c r="B136" t="s">
        <v>1594</v>
      </c>
      <c r="C136" t="s">
        <v>1162</v>
      </c>
      <c r="D136">
        <v>2015</v>
      </c>
      <c r="E136" t="s">
        <v>1128</v>
      </c>
      <c r="F136" s="8">
        <v>42212</v>
      </c>
      <c r="G136" s="1">
        <v>0.33333333333333331</v>
      </c>
      <c r="H136">
        <v>35769</v>
      </c>
      <c r="I136" s="8">
        <v>42212</v>
      </c>
      <c r="J136" s="1">
        <v>0.4375</v>
      </c>
      <c r="K136">
        <v>35769</v>
      </c>
      <c r="L136">
        <v>1</v>
      </c>
      <c r="M136" t="s">
        <v>930</v>
      </c>
      <c r="O136" t="s">
        <v>2</v>
      </c>
      <c r="P136" t="s">
        <v>923</v>
      </c>
      <c r="Q136">
        <v>13884064</v>
      </c>
      <c r="R136" t="s">
        <v>924</v>
      </c>
      <c r="S136" t="s">
        <v>5</v>
      </c>
      <c r="T136">
        <v>3300</v>
      </c>
      <c r="U136" t="s">
        <v>6</v>
      </c>
      <c r="V136" t="s">
        <v>7</v>
      </c>
      <c r="W136">
        <v>-376</v>
      </c>
      <c r="X136">
        <v>4432972</v>
      </c>
      <c r="Y136" t="s">
        <v>1595</v>
      </c>
      <c r="Z136">
        <v>9</v>
      </c>
      <c r="AA136">
        <v>48471</v>
      </c>
      <c r="AB136">
        <v>87248</v>
      </c>
      <c r="AC136">
        <v>0</v>
      </c>
      <c r="AD136">
        <v>180</v>
      </c>
      <c r="AE136">
        <v>242122</v>
      </c>
      <c r="AF136">
        <v>0</v>
      </c>
      <c r="AG136" t="s">
        <v>1213</v>
      </c>
      <c r="AH136" t="s">
        <v>10</v>
      </c>
    </row>
    <row r="137" spans="1:34" x14ac:dyDescent="0.25">
      <c r="A137">
        <v>21416</v>
      </c>
      <c r="B137" t="s">
        <v>1596</v>
      </c>
      <c r="C137" t="s">
        <v>1163</v>
      </c>
      <c r="D137">
        <v>2012</v>
      </c>
      <c r="E137" t="s">
        <v>1128</v>
      </c>
      <c r="F137" s="8">
        <v>42124</v>
      </c>
      <c r="G137" s="1">
        <v>0.33333333333333331</v>
      </c>
      <c r="H137">
        <v>62506</v>
      </c>
      <c r="I137" s="8">
        <v>42124</v>
      </c>
      <c r="J137" s="1">
        <v>0.38055555555555554</v>
      </c>
      <c r="K137">
        <v>62506</v>
      </c>
      <c r="L137">
        <v>1</v>
      </c>
      <c r="M137" t="s">
        <v>199</v>
      </c>
      <c r="O137" t="s">
        <v>2</v>
      </c>
      <c r="P137" t="s">
        <v>317</v>
      </c>
      <c r="Q137">
        <v>13197980</v>
      </c>
      <c r="R137" t="s">
        <v>318</v>
      </c>
      <c r="S137" t="s">
        <v>5</v>
      </c>
      <c r="T137">
        <v>3300</v>
      </c>
      <c r="U137" t="s">
        <v>6</v>
      </c>
      <c r="V137" t="s">
        <v>7</v>
      </c>
      <c r="W137">
        <v>376</v>
      </c>
      <c r="X137">
        <v>154520774</v>
      </c>
      <c r="Z137">
        <v>9</v>
      </c>
      <c r="AA137">
        <v>42727</v>
      </c>
      <c r="AB137">
        <v>72636</v>
      </c>
      <c r="AC137">
        <v>0</v>
      </c>
      <c r="AD137">
        <v>170</v>
      </c>
      <c r="AE137">
        <v>239316</v>
      </c>
      <c r="AF137">
        <v>0</v>
      </c>
      <c r="AG137" t="s">
        <v>1213</v>
      </c>
      <c r="AH137" t="s">
        <v>10</v>
      </c>
    </row>
    <row r="138" spans="1:34" x14ac:dyDescent="0.25">
      <c r="A138">
        <v>21417</v>
      </c>
      <c r="B138" t="s">
        <v>1597</v>
      </c>
      <c r="C138" t="s">
        <v>1162</v>
      </c>
      <c r="D138">
        <v>2013</v>
      </c>
      <c r="E138" t="s">
        <v>1128</v>
      </c>
      <c r="F138" s="8">
        <v>42124</v>
      </c>
      <c r="G138" s="1">
        <v>0.39583333333333331</v>
      </c>
      <c r="H138">
        <v>11224</v>
      </c>
      <c r="I138" s="8">
        <v>42124</v>
      </c>
      <c r="J138" s="1">
        <v>0.4375</v>
      </c>
      <c r="K138">
        <v>11224</v>
      </c>
      <c r="L138">
        <v>1</v>
      </c>
      <c r="M138" t="s">
        <v>152</v>
      </c>
      <c r="O138" t="s">
        <v>15</v>
      </c>
      <c r="P138" t="s">
        <v>153</v>
      </c>
      <c r="Q138">
        <v>30672529073</v>
      </c>
      <c r="R138" t="s">
        <v>1598</v>
      </c>
      <c r="S138" t="s">
        <v>5</v>
      </c>
      <c r="T138">
        <v>3300</v>
      </c>
      <c r="U138" t="s">
        <v>6</v>
      </c>
      <c r="V138" t="s">
        <v>7</v>
      </c>
      <c r="W138">
        <v>376</v>
      </c>
      <c r="X138">
        <v>154370725</v>
      </c>
      <c r="Y138" t="s">
        <v>1455</v>
      </c>
      <c r="Z138">
        <v>9</v>
      </c>
      <c r="AA138">
        <v>42727</v>
      </c>
      <c r="AB138">
        <v>21364</v>
      </c>
      <c r="AC138">
        <v>0</v>
      </c>
      <c r="AD138">
        <v>50</v>
      </c>
      <c r="AE138">
        <v>0</v>
      </c>
      <c r="AF138">
        <v>0</v>
      </c>
      <c r="AG138" t="s">
        <v>1213</v>
      </c>
      <c r="AH138" t="s">
        <v>10</v>
      </c>
    </row>
    <row r="139" spans="1:34" x14ac:dyDescent="0.25">
      <c r="A139">
        <v>21465</v>
      </c>
      <c r="B139" t="s">
        <v>1599</v>
      </c>
      <c r="C139" t="s">
        <v>1164</v>
      </c>
      <c r="D139">
        <v>2010</v>
      </c>
      <c r="E139" t="s">
        <v>1128</v>
      </c>
      <c r="F139" s="8">
        <v>42132</v>
      </c>
      <c r="G139" s="1">
        <v>0.625</v>
      </c>
      <c r="H139">
        <v>98841</v>
      </c>
      <c r="I139" s="8">
        <v>42132</v>
      </c>
      <c r="J139" s="1">
        <v>0.66666666666666663</v>
      </c>
      <c r="K139">
        <v>98841</v>
      </c>
      <c r="L139">
        <v>1</v>
      </c>
      <c r="M139" t="s">
        <v>986</v>
      </c>
      <c r="O139" t="s">
        <v>15</v>
      </c>
      <c r="P139" t="s">
        <v>987</v>
      </c>
      <c r="Q139">
        <v>20138298214</v>
      </c>
      <c r="R139" t="s">
        <v>988</v>
      </c>
      <c r="S139" t="s">
        <v>5</v>
      </c>
      <c r="T139">
        <v>3300</v>
      </c>
      <c r="U139" t="s">
        <v>6</v>
      </c>
      <c r="V139" t="s">
        <v>7</v>
      </c>
      <c r="W139">
        <v>3764</v>
      </c>
      <c r="X139">
        <v>456757</v>
      </c>
      <c r="Z139">
        <v>9</v>
      </c>
      <c r="AA139">
        <v>42727</v>
      </c>
      <c r="AB139">
        <v>21364</v>
      </c>
      <c r="AC139">
        <v>0</v>
      </c>
      <c r="AD139">
        <v>50</v>
      </c>
      <c r="AE139">
        <v>1033</v>
      </c>
      <c r="AF139">
        <v>0</v>
      </c>
      <c r="AG139" t="s">
        <v>1213</v>
      </c>
      <c r="AH139" t="s">
        <v>10</v>
      </c>
    </row>
    <row r="140" spans="1:34" x14ac:dyDescent="0.25">
      <c r="A140">
        <v>21587</v>
      </c>
      <c r="B140" t="s">
        <v>1600</v>
      </c>
      <c r="C140" t="s">
        <v>1165</v>
      </c>
      <c r="D140">
        <v>2010</v>
      </c>
      <c r="E140" t="s">
        <v>1128</v>
      </c>
      <c r="F140" s="8">
        <v>42153</v>
      </c>
      <c r="G140" s="1">
        <v>0.33333333333333331</v>
      </c>
      <c r="H140">
        <v>74523</v>
      </c>
      <c r="I140" s="8">
        <v>42153</v>
      </c>
      <c r="J140" s="1">
        <v>0.70833333333333337</v>
      </c>
      <c r="K140">
        <v>74523</v>
      </c>
      <c r="L140">
        <v>1</v>
      </c>
      <c r="M140" t="s">
        <v>657</v>
      </c>
      <c r="O140" t="s">
        <v>15</v>
      </c>
      <c r="P140" t="s">
        <v>658</v>
      </c>
      <c r="Q140">
        <v>30632188680</v>
      </c>
      <c r="R140" t="s">
        <v>659</v>
      </c>
      <c r="S140" t="s">
        <v>79</v>
      </c>
      <c r="T140">
        <v>3360</v>
      </c>
      <c r="U140" t="s">
        <v>6</v>
      </c>
      <c r="V140" t="s">
        <v>7</v>
      </c>
      <c r="W140">
        <v>3755</v>
      </c>
      <c r="X140">
        <v>48504948</v>
      </c>
      <c r="Z140">
        <v>9</v>
      </c>
      <c r="AA140">
        <v>48471</v>
      </c>
      <c r="AB140">
        <v>106636</v>
      </c>
      <c r="AC140">
        <v>0</v>
      </c>
      <c r="AD140">
        <v>220</v>
      </c>
      <c r="AE140">
        <v>571112</v>
      </c>
      <c r="AF140">
        <v>0</v>
      </c>
      <c r="AG140" t="s">
        <v>1213</v>
      </c>
      <c r="AH140" t="s">
        <v>10</v>
      </c>
    </row>
    <row r="141" spans="1:34" x14ac:dyDescent="0.25">
      <c r="A141">
        <v>21962</v>
      </c>
      <c r="B141" t="s">
        <v>1601</v>
      </c>
      <c r="C141" t="s">
        <v>1164</v>
      </c>
      <c r="D141">
        <v>2014</v>
      </c>
      <c r="E141" t="s">
        <v>1128</v>
      </c>
      <c r="F141" s="8">
        <v>42208</v>
      </c>
      <c r="G141" s="1">
        <v>0.58333333333333337</v>
      </c>
      <c r="H141">
        <v>16244</v>
      </c>
      <c r="I141" s="8">
        <v>42208</v>
      </c>
      <c r="J141" s="1">
        <v>0.64583333333333337</v>
      </c>
      <c r="K141">
        <v>16244</v>
      </c>
      <c r="L141">
        <v>1</v>
      </c>
      <c r="M141" t="s">
        <v>1117</v>
      </c>
      <c r="O141" t="s">
        <v>2</v>
      </c>
      <c r="P141" t="s">
        <v>1114</v>
      </c>
      <c r="Q141">
        <v>12440327</v>
      </c>
      <c r="R141" t="s">
        <v>1115</v>
      </c>
      <c r="S141" t="s">
        <v>5</v>
      </c>
      <c r="T141">
        <v>3300</v>
      </c>
      <c r="U141" t="s">
        <v>6</v>
      </c>
      <c r="V141" t="s">
        <v>7</v>
      </c>
      <c r="W141" t="s">
        <v>593</v>
      </c>
      <c r="X141">
        <v>54586519</v>
      </c>
      <c r="Z141">
        <v>9</v>
      </c>
      <c r="AA141">
        <v>48471</v>
      </c>
      <c r="AB141">
        <v>58165</v>
      </c>
      <c r="AC141">
        <v>0</v>
      </c>
      <c r="AD141">
        <v>120</v>
      </c>
      <c r="AE141">
        <v>0</v>
      </c>
      <c r="AF141">
        <v>0</v>
      </c>
      <c r="AG141" t="s">
        <v>1213</v>
      </c>
      <c r="AH141" t="s">
        <v>10</v>
      </c>
    </row>
    <row r="142" spans="1:34" x14ac:dyDescent="0.25">
      <c r="A142">
        <v>22007</v>
      </c>
      <c r="B142" t="s">
        <v>1601</v>
      </c>
      <c r="C142" t="s">
        <v>1164</v>
      </c>
      <c r="D142">
        <v>2015</v>
      </c>
      <c r="E142" t="s">
        <v>1128</v>
      </c>
      <c r="F142" s="8">
        <v>42215</v>
      </c>
      <c r="G142" s="1">
        <v>0.375</v>
      </c>
      <c r="H142">
        <v>16244</v>
      </c>
      <c r="I142" s="8">
        <v>42215</v>
      </c>
      <c r="J142" s="1">
        <v>0.625</v>
      </c>
      <c r="K142">
        <v>16244</v>
      </c>
      <c r="L142">
        <v>1</v>
      </c>
      <c r="M142" t="s">
        <v>1602</v>
      </c>
      <c r="O142" t="s">
        <v>2</v>
      </c>
      <c r="P142" t="s">
        <v>1114</v>
      </c>
      <c r="Q142">
        <v>12440327</v>
      </c>
      <c r="R142" t="s">
        <v>1115</v>
      </c>
      <c r="S142" t="s">
        <v>5</v>
      </c>
      <c r="T142">
        <v>3300</v>
      </c>
      <c r="U142" t="s">
        <v>6</v>
      </c>
      <c r="V142" t="s">
        <v>7</v>
      </c>
      <c r="W142" t="s">
        <v>593</v>
      </c>
      <c r="X142">
        <v>54586519</v>
      </c>
      <c r="Z142">
        <v>9</v>
      </c>
      <c r="AA142">
        <v>42727</v>
      </c>
      <c r="AB142">
        <v>8545</v>
      </c>
      <c r="AC142">
        <v>0</v>
      </c>
      <c r="AD142">
        <v>20</v>
      </c>
      <c r="AE142">
        <v>24057</v>
      </c>
      <c r="AF142">
        <v>0</v>
      </c>
      <c r="AG142" t="s">
        <v>1213</v>
      </c>
      <c r="AH142" t="s">
        <v>10</v>
      </c>
    </row>
    <row r="143" spans="1:34" x14ac:dyDescent="0.25">
      <c r="A143">
        <v>21936</v>
      </c>
      <c r="B143" t="s">
        <v>1603</v>
      </c>
      <c r="C143" t="s">
        <v>1161</v>
      </c>
      <c r="D143">
        <v>2013</v>
      </c>
      <c r="E143" t="s">
        <v>1128</v>
      </c>
      <c r="F143" s="8">
        <v>42202</v>
      </c>
      <c r="G143" s="1">
        <v>0.33333333333333331</v>
      </c>
      <c r="H143">
        <v>13417</v>
      </c>
      <c r="I143" s="8">
        <v>42202</v>
      </c>
      <c r="J143" s="1">
        <v>0.54166666666666663</v>
      </c>
      <c r="K143">
        <v>13417</v>
      </c>
      <c r="L143">
        <v>1</v>
      </c>
      <c r="M143" t="s">
        <v>76</v>
      </c>
      <c r="O143" t="s">
        <v>2</v>
      </c>
      <c r="P143" t="s">
        <v>1079</v>
      </c>
      <c r="Q143">
        <v>13376276</v>
      </c>
      <c r="R143" t="s">
        <v>1604</v>
      </c>
      <c r="S143" t="s">
        <v>5</v>
      </c>
      <c r="T143">
        <v>3300</v>
      </c>
      <c r="U143" t="s">
        <v>6</v>
      </c>
      <c r="V143" t="s">
        <v>7</v>
      </c>
      <c r="W143">
        <v>376</v>
      </c>
      <c r="X143">
        <v>154411472</v>
      </c>
      <c r="Y143" t="s">
        <v>1081</v>
      </c>
      <c r="Z143">
        <v>9</v>
      </c>
      <c r="AA143">
        <v>48471</v>
      </c>
      <c r="AB143">
        <v>63012</v>
      </c>
      <c r="AC143">
        <v>0</v>
      </c>
      <c r="AD143">
        <v>130</v>
      </c>
      <c r="AE143">
        <v>376874</v>
      </c>
      <c r="AF143">
        <v>0</v>
      </c>
      <c r="AG143" t="s">
        <v>1213</v>
      </c>
      <c r="AH143" t="s">
        <v>10</v>
      </c>
    </row>
    <row r="144" spans="1:34" x14ac:dyDescent="0.25">
      <c r="A144">
        <v>21899</v>
      </c>
      <c r="B144" t="s">
        <v>1605</v>
      </c>
      <c r="C144" t="s">
        <v>1162</v>
      </c>
      <c r="D144">
        <v>2013</v>
      </c>
      <c r="E144" t="s">
        <v>1128</v>
      </c>
      <c r="F144" s="8">
        <v>42198</v>
      </c>
      <c r="G144" s="1">
        <v>0.64583333333333337</v>
      </c>
      <c r="H144">
        <v>31461</v>
      </c>
      <c r="I144" s="8">
        <v>42198</v>
      </c>
      <c r="J144" s="1">
        <v>0.70833333333333337</v>
      </c>
      <c r="K144">
        <v>31461</v>
      </c>
      <c r="L144">
        <v>1</v>
      </c>
      <c r="M144" t="s">
        <v>767</v>
      </c>
      <c r="O144" t="s">
        <v>15</v>
      </c>
      <c r="P144" t="s">
        <v>764</v>
      </c>
      <c r="Q144">
        <v>20240460441</v>
      </c>
      <c r="R144" t="s">
        <v>765</v>
      </c>
      <c r="S144" t="s">
        <v>5</v>
      </c>
      <c r="T144">
        <v>3300</v>
      </c>
      <c r="U144" t="s">
        <v>6</v>
      </c>
      <c r="V144" t="s">
        <v>7</v>
      </c>
      <c r="W144">
        <v>376</v>
      </c>
      <c r="X144">
        <v>154608181</v>
      </c>
      <c r="Z144">
        <v>9</v>
      </c>
      <c r="AA144">
        <v>48471</v>
      </c>
      <c r="AB144">
        <v>48471</v>
      </c>
      <c r="AC144">
        <v>0</v>
      </c>
      <c r="AD144">
        <v>100</v>
      </c>
      <c r="AE144">
        <v>37500</v>
      </c>
      <c r="AF144">
        <v>0</v>
      </c>
      <c r="AG144" t="s">
        <v>1213</v>
      </c>
      <c r="AH144" t="s">
        <v>10</v>
      </c>
    </row>
    <row r="145" spans="1:34" x14ac:dyDescent="0.25">
      <c r="A145">
        <v>21022</v>
      </c>
      <c r="B145" t="s">
        <v>1605</v>
      </c>
      <c r="C145" t="s">
        <v>1162</v>
      </c>
      <c r="D145">
        <v>2013</v>
      </c>
      <c r="E145" t="s">
        <v>1128</v>
      </c>
      <c r="F145" s="8">
        <v>42067</v>
      </c>
      <c r="G145" s="1">
        <v>0.33333333333333331</v>
      </c>
      <c r="H145">
        <v>31461</v>
      </c>
      <c r="I145" s="8">
        <v>42067</v>
      </c>
      <c r="J145" s="1">
        <v>0.5</v>
      </c>
      <c r="K145">
        <v>31461</v>
      </c>
      <c r="L145">
        <v>1</v>
      </c>
      <c r="M145" t="s">
        <v>763</v>
      </c>
      <c r="O145" t="s">
        <v>15</v>
      </c>
      <c r="P145" t="s">
        <v>764</v>
      </c>
      <c r="Q145">
        <v>20240460441</v>
      </c>
      <c r="R145" t="s">
        <v>765</v>
      </c>
      <c r="S145" t="s">
        <v>5</v>
      </c>
      <c r="T145">
        <v>3300</v>
      </c>
      <c r="U145" t="s">
        <v>6</v>
      </c>
      <c r="V145" t="s">
        <v>7</v>
      </c>
      <c r="W145">
        <v>376</v>
      </c>
      <c r="X145">
        <v>154608181</v>
      </c>
      <c r="Z145">
        <v>9</v>
      </c>
      <c r="AA145">
        <v>48471</v>
      </c>
      <c r="AB145">
        <v>92095</v>
      </c>
      <c r="AC145">
        <v>0</v>
      </c>
      <c r="AD145">
        <v>190</v>
      </c>
      <c r="AE145">
        <v>391759</v>
      </c>
      <c r="AF145">
        <v>0</v>
      </c>
      <c r="AG145" t="s">
        <v>1213</v>
      </c>
      <c r="AH145" t="s">
        <v>10</v>
      </c>
    </row>
    <row r="146" spans="1:34" x14ac:dyDescent="0.25">
      <c r="A146">
        <v>21577</v>
      </c>
      <c r="B146" t="s">
        <v>1606</v>
      </c>
      <c r="C146" t="s">
        <v>1166</v>
      </c>
      <c r="D146">
        <v>2011</v>
      </c>
      <c r="E146" t="s">
        <v>1128</v>
      </c>
      <c r="F146" s="8">
        <v>42152</v>
      </c>
      <c r="G146" s="1">
        <v>0.50902777777777775</v>
      </c>
      <c r="H146">
        <v>94441</v>
      </c>
      <c r="I146" s="8">
        <v>42152</v>
      </c>
      <c r="J146" s="1">
        <v>0.70833333333333337</v>
      </c>
      <c r="K146">
        <v>94441</v>
      </c>
      <c r="L146">
        <v>1</v>
      </c>
      <c r="M146" t="s">
        <v>21</v>
      </c>
      <c r="O146" t="s">
        <v>15</v>
      </c>
      <c r="P146" t="s">
        <v>313</v>
      </c>
      <c r="Q146">
        <v>20315710082</v>
      </c>
      <c r="R146" t="s">
        <v>314</v>
      </c>
      <c r="S146" t="s">
        <v>79</v>
      </c>
      <c r="T146">
        <v>3360</v>
      </c>
      <c r="U146" t="s">
        <v>6</v>
      </c>
      <c r="V146" t="s">
        <v>7</v>
      </c>
      <c r="W146">
        <v>3755</v>
      </c>
      <c r="X146">
        <v>402340</v>
      </c>
      <c r="Z146">
        <v>9</v>
      </c>
      <c r="AA146">
        <v>48471</v>
      </c>
      <c r="AB146">
        <v>208425</v>
      </c>
      <c r="AC146">
        <v>0</v>
      </c>
      <c r="AD146">
        <v>430</v>
      </c>
      <c r="AE146">
        <v>1712324</v>
      </c>
      <c r="AF146">
        <v>0</v>
      </c>
      <c r="AG146" t="s">
        <v>1213</v>
      </c>
      <c r="AH146" t="s">
        <v>10</v>
      </c>
    </row>
    <row r="147" spans="1:34" x14ac:dyDescent="0.25">
      <c r="A147">
        <v>21041</v>
      </c>
      <c r="B147" t="s">
        <v>1607</v>
      </c>
      <c r="C147" t="s">
        <v>1162</v>
      </c>
      <c r="D147">
        <v>2010</v>
      </c>
      <c r="E147" t="s">
        <v>1128</v>
      </c>
      <c r="F147" s="8">
        <v>42069</v>
      </c>
      <c r="G147" s="1">
        <v>0.375</v>
      </c>
      <c r="H147">
        <v>63042</v>
      </c>
      <c r="I147" s="8">
        <v>42069</v>
      </c>
      <c r="J147" s="1">
        <v>0.54166666666666663</v>
      </c>
      <c r="K147">
        <v>63042</v>
      </c>
      <c r="L147">
        <v>1</v>
      </c>
      <c r="M147" t="s">
        <v>76</v>
      </c>
      <c r="O147" t="s">
        <v>2</v>
      </c>
      <c r="P147" t="s">
        <v>781</v>
      </c>
      <c r="Q147">
        <v>21781639</v>
      </c>
      <c r="R147" t="s">
        <v>782</v>
      </c>
      <c r="S147" t="s">
        <v>5</v>
      </c>
      <c r="T147">
        <v>3300</v>
      </c>
      <c r="U147" t="s">
        <v>6</v>
      </c>
      <c r="V147" t="s">
        <v>7</v>
      </c>
      <c r="W147">
        <v>376</v>
      </c>
      <c r="X147">
        <v>4429120</v>
      </c>
      <c r="Y147" t="s">
        <v>1608</v>
      </c>
      <c r="Z147">
        <v>9</v>
      </c>
      <c r="AA147">
        <v>48471</v>
      </c>
      <c r="AB147">
        <v>155107</v>
      </c>
      <c r="AC147">
        <v>0</v>
      </c>
      <c r="AD147">
        <v>320</v>
      </c>
      <c r="AE147">
        <v>662605</v>
      </c>
      <c r="AF147">
        <v>0</v>
      </c>
      <c r="AG147" t="s">
        <v>1213</v>
      </c>
      <c r="AH147" t="s">
        <v>10</v>
      </c>
    </row>
    <row r="148" spans="1:34" x14ac:dyDescent="0.25">
      <c r="A148">
        <v>21011</v>
      </c>
      <c r="B148" t="s">
        <v>1607</v>
      </c>
      <c r="C148" t="s">
        <v>1162</v>
      </c>
      <c r="D148">
        <v>2010</v>
      </c>
      <c r="E148" t="s">
        <v>1128</v>
      </c>
      <c r="F148" s="8">
        <v>42069</v>
      </c>
      <c r="G148" s="1">
        <v>0.34027777777777773</v>
      </c>
      <c r="H148">
        <v>63042</v>
      </c>
      <c r="I148" s="8">
        <v>42066</v>
      </c>
      <c r="J148" s="1">
        <v>0.45833333333333331</v>
      </c>
      <c r="K148">
        <v>63042</v>
      </c>
      <c r="L148">
        <v>1</v>
      </c>
      <c r="M148" t="s">
        <v>76</v>
      </c>
      <c r="O148" t="s">
        <v>2</v>
      </c>
      <c r="P148" t="s">
        <v>781</v>
      </c>
      <c r="Q148">
        <v>21781639</v>
      </c>
      <c r="R148" t="s">
        <v>782</v>
      </c>
      <c r="S148" t="s">
        <v>5</v>
      </c>
      <c r="T148">
        <v>3300</v>
      </c>
      <c r="U148" t="s">
        <v>6</v>
      </c>
      <c r="V148" t="s">
        <v>7</v>
      </c>
      <c r="W148">
        <v>376</v>
      </c>
      <c r="X148">
        <v>4429120</v>
      </c>
      <c r="Y148" t="s">
        <v>1608</v>
      </c>
      <c r="Z148">
        <v>9</v>
      </c>
      <c r="AA148">
        <v>42727</v>
      </c>
      <c r="AB148">
        <v>0</v>
      </c>
      <c r="AC148">
        <v>0</v>
      </c>
      <c r="AD148">
        <v>0</v>
      </c>
      <c r="AE148">
        <v>0</v>
      </c>
      <c r="AF148">
        <v>0</v>
      </c>
      <c r="AG148" t="s">
        <v>1213</v>
      </c>
      <c r="AH148" t="s">
        <v>10</v>
      </c>
    </row>
    <row r="149" spans="1:34" x14ac:dyDescent="0.25">
      <c r="A149">
        <v>21694</v>
      </c>
      <c r="B149" t="s">
        <v>1609</v>
      </c>
      <c r="C149" t="s">
        <v>1164</v>
      </c>
      <c r="D149">
        <v>2015</v>
      </c>
      <c r="E149" t="s">
        <v>1128</v>
      </c>
      <c r="F149" s="8">
        <v>42167</v>
      </c>
      <c r="G149" s="1">
        <v>0.4375</v>
      </c>
      <c r="H149">
        <v>26802</v>
      </c>
      <c r="I149" s="8">
        <v>42167</v>
      </c>
      <c r="J149" s="1">
        <v>0.72916666666666663</v>
      </c>
      <c r="K149">
        <v>26802</v>
      </c>
      <c r="L149">
        <v>1</v>
      </c>
      <c r="M149" t="s">
        <v>3168</v>
      </c>
      <c r="N149" t="s">
        <v>3169</v>
      </c>
      <c r="O149" t="s">
        <v>2</v>
      </c>
      <c r="P149" t="s">
        <v>59</v>
      </c>
      <c r="Q149">
        <v>17675855</v>
      </c>
      <c r="R149" t="s">
        <v>60</v>
      </c>
      <c r="S149" t="s">
        <v>5</v>
      </c>
      <c r="T149">
        <v>3300</v>
      </c>
      <c r="U149" t="s">
        <v>6</v>
      </c>
      <c r="V149" t="s">
        <v>7</v>
      </c>
      <c r="W149">
        <v>376</v>
      </c>
      <c r="X149">
        <v>154517721</v>
      </c>
      <c r="Z149">
        <v>9</v>
      </c>
      <c r="AA149">
        <v>42727</v>
      </c>
      <c r="AB149">
        <v>140999</v>
      </c>
      <c r="AC149">
        <v>0</v>
      </c>
      <c r="AD149">
        <v>330</v>
      </c>
      <c r="AE149">
        <v>283427</v>
      </c>
      <c r="AF149">
        <v>0</v>
      </c>
      <c r="AG149" t="s">
        <v>1213</v>
      </c>
      <c r="AH149" t="s">
        <v>10</v>
      </c>
    </row>
    <row r="150" spans="1:34" x14ac:dyDescent="0.25">
      <c r="A150">
        <v>21891</v>
      </c>
      <c r="B150" t="s">
        <v>1609</v>
      </c>
      <c r="C150" t="s">
        <v>1164</v>
      </c>
      <c r="D150">
        <v>2015</v>
      </c>
      <c r="E150" t="s">
        <v>1128</v>
      </c>
      <c r="F150" s="8">
        <v>42198</v>
      </c>
      <c r="G150" s="1">
        <v>0.375</v>
      </c>
      <c r="H150">
        <v>26802</v>
      </c>
      <c r="I150" s="8">
        <v>42198</v>
      </c>
      <c r="J150" s="1">
        <v>0.75</v>
      </c>
      <c r="K150">
        <v>26802</v>
      </c>
      <c r="L150">
        <v>1</v>
      </c>
      <c r="M150" t="s">
        <v>63</v>
      </c>
      <c r="O150" t="s">
        <v>2</v>
      </c>
      <c r="P150" t="s">
        <v>59</v>
      </c>
      <c r="Q150">
        <v>17675855</v>
      </c>
      <c r="R150" t="s">
        <v>60</v>
      </c>
      <c r="S150" t="s">
        <v>5</v>
      </c>
      <c r="T150">
        <v>3300</v>
      </c>
      <c r="U150" t="s">
        <v>6</v>
      </c>
      <c r="V150" t="s">
        <v>7</v>
      </c>
      <c r="W150">
        <v>376</v>
      </c>
      <c r="X150">
        <v>154517721</v>
      </c>
      <c r="Z150">
        <v>9</v>
      </c>
      <c r="AA150">
        <v>48471</v>
      </c>
      <c r="AB150">
        <v>48471</v>
      </c>
      <c r="AC150">
        <v>0</v>
      </c>
      <c r="AD150">
        <v>100</v>
      </c>
      <c r="AE150">
        <v>255717</v>
      </c>
      <c r="AF150">
        <v>0</v>
      </c>
      <c r="AG150" t="s">
        <v>1213</v>
      </c>
      <c r="AH150" t="s">
        <v>10</v>
      </c>
    </row>
    <row r="151" spans="1:34" x14ac:dyDescent="0.25">
      <c r="A151">
        <v>21369</v>
      </c>
      <c r="B151" t="s">
        <v>1610</v>
      </c>
      <c r="C151" t="s">
        <v>1166</v>
      </c>
      <c r="D151">
        <v>2014</v>
      </c>
      <c r="E151" t="s">
        <v>1128</v>
      </c>
      <c r="F151" s="8">
        <v>42118</v>
      </c>
      <c r="G151" s="1">
        <v>0.4375</v>
      </c>
      <c r="H151">
        <v>8144</v>
      </c>
      <c r="I151" s="8">
        <v>42118</v>
      </c>
      <c r="J151" s="1">
        <v>0.75</v>
      </c>
      <c r="K151">
        <v>8144</v>
      </c>
      <c r="L151">
        <v>1</v>
      </c>
      <c r="M151" t="s">
        <v>139</v>
      </c>
      <c r="O151" t="s">
        <v>15</v>
      </c>
      <c r="P151" t="s">
        <v>140</v>
      </c>
      <c r="Q151">
        <v>30679693049</v>
      </c>
      <c r="R151" t="s">
        <v>141</v>
      </c>
      <c r="S151" t="s">
        <v>1611</v>
      </c>
      <c r="T151">
        <v>3315</v>
      </c>
      <c r="U151" t="s">
        <v>6</v>
      </c>
      <c r="V151" t="s">
        <v>7</v>
      </c>
      <c r="W151">
        <v>3754</v>
      </c>
      <c r="X151">
        <v>15467047</v>
      </c>
      <c r="Z151">
        <v>9</v>
      </c>
      <c r="AA151">
        <v>42727</v>
      </c>
      <c r="AB151">
        <v>149545</v>
      </c>
      <c r="AC151">
        <v>66000</v>
      </c>
      <c r="AD151">
        <v>350</v>
      </c>
      <c r="AE151">
        <v>0</v>
      </c>
      <c r="AF151">
        <v>0</v>
      </c>
      <c r="AG151" t="s">
        <v>1213</v>
      </c>
      <c r="AH151" t="s">
        <v>10</v>
      </c>
    </row>
    <row r="152" spans="1:34" x14ac:dyDescent="0.25">
      <c r="A152">
        <v>21562</v>
      </c>
      <c r="B152" t="s">
        <v>1612</v>
      </c>
      <c r="C152" t="s">
        <v>1162</v>
      </c>
      <c r="D152">
        <v>2012</v>
      </c>
      <c r="E152" t="s">
        <v>1128</v>
      </c>
      <c r="F152" s="8">
        <v>42151</v>
      </c>
      <c r="G152" s="1">
        <v>0.38194444444444442</v>
      </c>
      <c r="H152">
        <v>68032</v>
      </c>
      <c r="I152" s="8">
        <v>42151</v>
      </c>
      <c r="J152" s="1">
        <v>0.53125</v>
      </c>
      <c r="K152">
        <v>68032</v>
      </c>
      <c r="L152">
        <v>1</v>
      </c>
      <c r="M152" t="s">
        <v>346</v>
      </c>
      <c r="O152" t="s">
        <v>15</v>
      </c>
      <c r="P152" t="s">
        <v>916</v>
      </c>
      <c r="Q152">
        <v>30645622169</v>
      </c>
      <c r="R152" t="s">
        <v>917</v>
      </c>
      <c r="S152" t="s">
        <v>1572</v>
      </c>
      <c r="T152">
        <v>3302</v>
      </c>
      <c r="U152" t="s">
        <v>88</v>
      </c>
      <c r="V152" t="s">
        <v>7</v>
      </c>
      <c r="W152">
        <v>3786</v>
      </c>
      <c r="X152">
        <v>420349</v>
      </c>
      <c r="Z152">
        <v>9</v>
      </c>
      <c r="AA152">
        <v>48471</v>
      </c>
      <c r="AB152">
        <v>159954</v>
      </c>
      <c r="AC152">
        <v>0</v>
      </c>
      <c r="AD152">
        <v>330</v>
      </c>
      <c r="AE152">
        <v>581428</v>
      </c>
      <c r="AF152">
        <v>0</v>
      </c>
      <c r="AG152" t="s">
        <v>1213</v>
      </c>
      <c r="AH152" t="s">
        <v>10</v>
      </c>
    </row>
    <row r="153" spans="1:34" x14ac:dyDescent="0.25">
      <c r="A153">
        <v>21352</v>
      </c>
      <c r="B153" t="s">
        <v>1612</v>
      </c>
      <c r="C153" t="s">
        <v>1162</v>
      </c>
      <c r="D153">
        <v>2012</v>
      </c>
      <c r="E153" t="s">
        <v>1128</v>
      </c>
      <c r="F153" s="8">
        <v>42117</v>
      </c>
      <c r="G153" s="1">
        <v>0.37222222222222223</v>
      </c>
      <c r="H153">
        <v>68032</v>
      </c>
      <c r="I153" s="8">
        <v>42117</v>
      </c>
      <c r="J153" s="1">
        <v>0.5</v>
      </c>
      <c r="K153">
        <v>68032</v>
      </c>
      <c r="L153">
        <v>1</v>
      </c>
      <c r="M153" t="s">
        <v>919</v>
      </c>
      <c r="O153" t="s">
        <v>15</v>
      </c>
      <c r="P153" t="s">
        <v>916</v>
      </c>
      <c r="Q153">
        <v>30645622169</v>
      </c>
      <c r="R153" t="s">
        <v>917</v>
      </c>
      <c r="S153" t="s">
        <v>1572</v>
      </c>
      <c r="T153">
        <v>3302</v>
      </c>
      <c r="U153" t="s">
        <v>88</v>
      </c>
      <c r="V153" t="s">
        <v>7</v>
      </c>
      <c r="W153">
        <v>3786</v>
      </c>
      <c r="X153">
        <v>420349</v>
      </c>
      <c r="Z153">
        <v>9</v>
      </c>
      <c r="AA153">
        <v>42727</v>
      </c>
      <c r="AB153">
        <v>64091</v>
      </c>
      <c r="AC153">
        <v>0</v>
      </c>
      <c r="AD153">
        <v>150</v>
      </c>
      <c r="AE153">
        <v>253368</v>
      </c>
      <c r="AF153">
        <v>0</v>
      </c>
      <c r="AG153" t="s">
        <v>1213</v>
      </c>
      <c r="AH153" t="s">
        <v>10</v>
      </c>
    </row>
    <row r="154" spans="1:34" x14ac:dyDescent="0.25">
      <c r="A154">
        <v>21253</v>
      </c>
      <c r="B154" t="s">
        <v>1613</v>
      </c>
      <c r="C154" t="s">
        <v>1159</v>
      </c>
      <c r="D154">
        <v>2011</v>
      </c>
      <c r="E154" t="s">
        <v>1128</v>
      </c>
      <c r="F154" s="8">
        <v>42102</v>
      </c>
      <c r="G154" s="1">
        <v>0.4375</v>
      </c>
      <c r="H154">
        <v>33124</v>
      </c>
      <c r="I154" s="8">
        <v>42102</v>
      </c>
      <c r="J154" s="1">
        <v>0.54166666666666663</v>
      </c>
      <c r="K154">
        <v>33124</v>
      </c>
      <c r="L154">
        <v>1</v>
      </c>
      <c r="M154" t="s">
        <v>165</v>
      </c>
      <c r="O154" t="s">
        <v>2</v>
      </c>
      <c r="P154" t="s">
        <v>871</v>
      </c>
      <c r="Q154">
        <v>10955315</v>
      </c>
      <c r="R154" t="s">
        <v>872</v>
      </c>
      <c r="S154" t="s">
        <v>1474</v>
      </c>
      <c r="T154">
        <v>3364</v>
      </c>
      <c r="U154" t="s">
        <v>6</v>
      </c>
      <c r="V154" t="s">
        <v>7</v>
      </c>
      <c r="W154">
        <v>3755</v>
      </c>
      <c r="X154">
        <v>15696016</v>
      </c>
      <c r="Z154">
        <v>9</v>
      </c>
      <c r="AA154">
        <v>42727</v>
      </c>
      <c r="AB154">
        <v>76909</v>
      </c>
      <c r="AC154">
        <v>0</v>
      </c>
      <c r="AD154">
        <v>180</v>
      </c>
      <c r="AE154">
        <v>242122</v>
      </c>
      <c r="AF154">
        <v>0</v>
      </c>
      <c r="AG154" t="s">
        <v>1213</v>
      </c>
      <c r="AH154" t="s">
        <v>10</v>
      </c>
    </row>
    <row r="155" spans="1:34" x14ac:dyDescent="0.25">
      <c r="A155">
        <v>21984</v>
      </c>
      <c r="B155" t="s">
        <v>1614</v>
      </c>
      <c r="C155" t="s">
        <v>1159</v>
      </c>
      <c r="D155">
        <v>2011</v>
      </c>
      <c r="E155" t="s">
        <v>1128</v>
      </c>
      <c r="F155" s="8">
        <v>42213</v>
      </c>
      <c r="G155" s="1">
        <v>0.33333333333333331</v>
      </c>
      <c r="H155">
        <v>64695</v>
      </c>
      <c r="I155" s="8">
        <v>42213</v>
      </c>
      <c r="J155" s="1">
        <v>0.54166666666666663</v>
      </c>
      <c r="K155">
        <v>64695</v>
      </c>
      <c r="L155">
        <v>1</v>
      </c>
      <c r="M155" t="s">
        <v>391</v>
      </c>
      <c r="O155" t="s">
        <v>15</v>
      </c>
      <c r="P155" t="s">
        <v>392</v>
      </c>
      <c r="Q155">
        <v>30687935957</v>
      </c>
      <c r="R155" t="s">
        <v>393</v>
      </c>
      <c r="S155" t="s">
        <v>1548</v>
      </c>
      <c r="T155">
        <v>3400</v>
      </c>
      <c r="U155" t="s">
        <v>394</v>
      </c>
      <c r="V155" t="s">
        <v>7</v>
      </c>
      <c r="W155">
        <v>3974</v>
      </c>
      <c r="X155">
        <v>638529</v>
      </c>
      <c r="Y155" t="s">
        <v>1455</v>
      </c>
      <c r="Z155">
        <v>9</v>
      </c>
      <c r="AA155">
        <v>48471</v>
      </c>
      <c r="AB155">
        <v>24236</v>
      </c>
      <c r="AC155">
        <v>0</v>
      </c>
      <c r="AD155">
        <v>50</v>
      </c>
      <c r="AE155">
        <v>349459</v>
      </c>
      <c r="AF155">
        <v>0</v>
      </c>
      <c r="AG155" t="s">
        <v>1213</v>
      </c>
      <c r="AH155" t="s">
        <v>10</v>
      </c>
    </row>
    <row r="156" spans="1:34" x14ac:dyDescent="0.25">
      <c r="A156">
        <v>21624</v>
      </c>
      <c r="B156" t="s">
        <v>1615</v>
      </c>
      <c r="C156" t="s">
        <v>1159</v>
      </c>
      <c r="D156">
        <v>2013</v>
      </c>
      <c r="E156" t="s">
        <v>1128</v>
      </c>
      <c r="F156" s="8">
        <v>42158</v>
      </c>
      <c r="G156" s="1">
        <v>0.49027777777777781</v>
      </c>
      <c r="H156">
        <v>42338</v>
      </c>
      <c r="I156" s="8">
        <v>42158</v>
      </c>
      <c r="J156" s="1">
        <v>0.66666666666666663</v>
      </c>
      <c r="K156">
        <v>42338</v>
      </c>
      <c r="L156">
        <v>1</v>
      </c>
      <c r="M156" t="s">
        <v>902</v>
      </c>
      <c r="O156" t="s">
        <v>2</v>
      </c>
      <c r="P156" t="s">
        <v>899</v>
      </c>
      <c r="Q156">
        <v>11111111</v>
      </c>
      <c r="R156" t="s">
        <v>900</v>
      </c>
      <c r="S156" t="s">
        <v>5</v>
      </c>
      <c r="T156">
        <v>3300</v>
      </c>
      <c r="U156" t="s">
        <v>6</v>
      </c>
      <c r="V156" t="s">
        <v>7</v>
      </c>
      <c r="W156">
        <v>376</v>
      </c>
      <c r="X156">
        <v>4431838</v>
      </c>
      <c r="Z156">
        <v>9</v>
      </c>
      <c r="AA156">
        <v>48471</v>
      </c>
      <c r="AB156">
        <v>169649</v>
      </c>
      <c r="AC156">
        <v>0</v>
      </c>
      <c r="AD156">
        <v>350</v>
      </c>
      <c r="AE156">
        <v>5606561</v>
      </c>
      <c r="AF156">
        <v>0</v>
      </c>
      <c r="AG156" t="s">
        <v>1213</v>
      </c>
      <c r="AH156" t="s">
        <v>10</v>
      </c>
    </row>
    <row r="157" spans="1:34" x14ac:dyDescent="0.25">
      <c r="A157">
        <v>21327</v>
      </c>
      <c r="B157" t="s">
        <v>1615</v>
      </c>
      <c r="C157" t="s">
        <v>1159</v>
      </c>
      <c r="D157">
        <v>2013</v>
      </c>
      <c r="E157" t="s">
        <v>1128</v>
      </c>
      <c r="F157" s="8">
        <v>42114</v>
      </c>
      <c r="G157" s="1">
        <v>0.33333333333333331</v>
      </c>
      <c r="H157">
        <v>42338</v>
      </c>
      <c r="I157" s="8">
        <v>42114</v>
      </c>
      <c r="J157" s="1">
        <v>0.66666666666666663</v>
      </c>
      <c r="K157">
        <v>42338</v>
      </c>
      <c r="L157">
        <v>1</v>
      </c>
      <c r="M157" t="s">
        <v>346</v>
      </c>
      <c r="O157" t="s">
        <v>2</v>
      </c>
      <c r="P157" t="s">
        <v>899</v>
      </c>
      <c r="Q157">
        <v>11111111</v>
      </c>
      <c r="R157" t="s">
        <v>900</v>
      </c>
      <c r="S157" t="s">
        <v>5</v>
      </c>
      <c r="T157">
        <v>3300</v>
      </c>
      <c r="U157" t="s">
        <v>6</v>
      </c>
      <c r="V157" t="s">
        <v>7</v>
      </c>
      <c r="W157">
        <v>376</v>
      </c>
      <c r="X157">
        <v>4431838</v>
      </c>
      <c r="Z157">
        <v>9</v>
      </c>
      <c r="AA157">
        <v>48471</v>
      </c>
      <c r="AB157">
        <v>111483</v>
      </c>
      <c r="AC157">
        <v>0</v>
      </c>
      <c r="AD157">
        <v>230</v>
      </c>
      <c r="AE157">
        <v>248575</v>
      </c>
      <c r="AF157">
        <v>0</v>
      </c>
      <c r="AG157" t="s">
        <v>1213</v>
      </c>
      <c r="AH157" t="s">
        <v>10</v>
      </c>
    </row>
    <row r="158" spans="1:34" x14ac:dyDescent="0.25">
      <c r="A158">
        <v>21988</v>
      </c>
      <c r="B158" t="s">
        <v>1616</v>
      </c>
      <c r="C158" t="s">
        <v>1167</v>
      </c>
      <c r="D158">
        <v>2015</v>
      </c>
      <c r="E158" t="s">
        <v>1128</v>
      </c>
      <c r="F158" s="8">
        <v>42213</v>
      </c>
      <c r="G158" s="1">
        <v>0.60416666666666663</v>
      </c>
      <c r="H158">
        <v>7353</v>
      </c>
      <c r="I158" s="8">
        <v>42213</v>
      </c>
      <c r="J158" s="1">
        <v>0.72916666666666663</v>
      </c>
      <c r="K158">
        <v>7353</v>
      </c>
      <c r="L158">
        <v>1</v>
      </c>
      <c r="M158" t="s">
        <v>76</v>
      </c>
      <c r="O158" t="s">
        <v>15</v>
      </c>
      <c r="P158" t="s">
        <v>1108</v>
      </c>
      <c r="Q158">
        <v>30711862389</v>
      </c>
      <c r="R158" t="s">
        <v>1109</v>
      </c>
      <c r="S158" t="s">
        <v>5</v>
      </c>
      <c r="T158">
        <v>3300</v>
      </c>
      <c r="U158" t="s">
        <v>6</v>
      </c>
      <c r="V158" t="s">
        <v>7</v>
      </c>
      <c r="W158">
        <v>376</v>
      </c>
      <c r="X158">
        <v>4452367</v>
      </c>
      <c r="Y158" t="s">
        <v>1617</v>
      </c>
      <c r="Z158">
        <v>9</v>
      </c>
      <c r="AA158">
        <v>48471</v>
      </c>
      <c r="AB158">
        <v>96942</v>
      </c>
      <c r="AC158">
        <v>0</v>
      </c>
      <c r="AD158">
        <v>200</v>
      </c>
      <c r="AE158">
        <v>433064</v>
      </c>
      <c r="AF158">
        <v>0</v>
      </c>
      <c r="AG158" t="s">
        <v>1213</v>
      </c>
      <c r="AH158" t="s">
        <v>10</v>
      </c>
    </row>
    <row r="159" spans="1:34" x14ac:dyDescent="0.25">
      <c r="A159">
        <v>21381</v>
      </c>
      <c r="B159" t="s">
        <v>1618</v>
      </c>
      <c r="C159" t="s">
        <v>1159</v>
      </c>
      <c r="D159">
        <v>2012</v>
      </c>
      <c r="E159" t="s">
        <v>1128</v>
      </c>
      <c r="F159" s="8">
        <v>42121</v>
      </c>
      <c r="G159" s="1">
        <v>0.50694444444444442</v>
      </c>
      <c r="H159">
        <v>43326</v>
      </c>
      <c r="I159" s="8">
        <v>42121</v>
      </c>
      <c r="J159" s="1">
        <v>0.64583333333333337</v>
      </c>
      <c r="K159">
        <v>43326</v>
      </c>
      <c r="L159">
        <v>1</v>
      </c>
      <c r="M159" t="s">
        <v>680</v>
      </c>
      <c r="O159" t="s">
        <v>15</v>
      </c>
      <c r="P159" t="s">
        <v>681</v>
      </c>
      <c r="Q159">
        <v>20288183970</v>
      </c>
      <c r="R159" t="s">
        <v>682</v>
      </c>
      <c r="S159" t="s">
        <v>5</v>
      </c>
      <c r="T159">
        <v>3300</v>
      </c>
      <c r="U159" t="s">
        <v>6</v>
      </c>
      <c r="V159" t="s">
        <v>7</v>
      </c>
      <c r="W159">
        <v>376</v>
      </c>
      <c r="X159">
        <v>154248790</v>
      </c>
      <c r="Z159">
        <v>9</v>
      </c>
      <c r="AA159">
        <v>42727</v>
      </c>
      <c r="AB159">
        <v>21364</v>
      </c>
      <c r="AC159">
        <v>0</v>
      </c>
      <c r="AD159">
        <v>50</v>
      </c>
      <c r="AE159">
        <v>6646</v>
      </c>
      <c r="AF159">
        <v>0</v>
      </c>
      <c r="AG159" t="s">
        <v>1213</v>
      </c>
      <c r="AH159" t="s">
        <v>10</v>
      </c>
    </row>
    <row r="160" spans="1:34" x14ac:dyDescent="0.25">
      <c r="A160">
        <v>21646</v>
      </c>
      <c r="B160" t="s">
        <v>1619</v>
      </c>
      <c r="C160" t="s">
        <v>1167</v>
      </c>
      <c r="D160">
        <v>2014</v>
      </c>
      <c r="E160" t="s">
        <v>1128</v>
      </c>
      <c r="F160" s="8">
        <v>42160</v>
      </c>
      <c r="G160" s="1">
        <v>0.375</v>
      </c>
      <c r="H160">
        <v>76128</v>
      </c>
      <c r="I160" s="8">
        <v>42160</v>
      </c>
      <c r="J160" s="1">
        <v>0.54166666666666663</v>
      </c>
      <c r="K160">
        <v>76128</v>
      </c>
      <c r="L160">
        <v>1</v>
      </c>
      <c r="M160" t="s">
        <v>131</v>
      </c>
      <c r="O160" t="s">
        <v>2</v>
      </c>
      <c r="P160" t="s">
        <v>132</v>
      </c>
      <c r="Q160">
        <v>24663900</v>
      </c>
      <c r="R160" t="s">
        <v>1620</v>
      </c>
      <c r="S160" t="s">
        <v>45</v>
      </c>
      <c r="T160">
        <v>3370</v>
      </c>
      <c r="U160" t="s">
        <v>6</v>
      </c>
      <c r="V160" t="s">
        <v>7</v>
      </c>
      <c r="W160">
        <v>3757</v>
      </c>
      <c r="X160">
        <v>15551073</v>
      </c>
      <c r="Y160" t="s">
        <v>1621</v>
      </c>
      <c r="Z160">
        <v>9</v>
      </c>
      <c r="AA160">
        <v>48471</v>
      </c>
      <c r="AB160">
        <v>58165</v>
      </c>
      <c r="AC160">
        <v>0</v>
      </c>
      <c r="AD160">
        <v>120</v>
      </c>
      <c r="AE160">
        <v>373182</v>
      </c>
      <c r="AF160">
        <v>0</v>
      </c>
      <c r="AG160" t="s">
        <v>1213</v>
      </c>
      <c r="AH160" t="s">
        <v>10</v>
      </c>
    </row>
    <row r="161" spans="1:34" x14ac:dyDescent="0.25">
      <c r="A161">
        <v>21839</v>
      </c>
      <c r="B161" t="s">
        <v>1622</v>
      </c>
      <c r="C161" t="s">
        <v>1168</v>
      </c>
      <c r="D161">
        <v>2014</v>
      </c>
      <c r="E161" t="s">
        <v>1128</v>
      </c>
      <c r="F161" s="8">
        <v>42187</v>
      </c>
      <c r="G161" s="1">
        <v>0.625</v>
      </c>
      <c r="H161">
        <v>31485</v>
      </c>
      <c r="I161" s="8">
        <v>42187</v>
      </c>
      <c r="J161" s="1">
        <v>0.72916666666666663</v>
      </c>
      <c r="K161">
        <v>31485</v>
      </c>
      <c r="L161">
        <v>1</v>
      </c>
      <c r="M161" t="s">
        <v>21</v>
      </c>
      <c r="O161" t="s">
        <v>15</v>
      </c>
      <c r="P161" t="s">
        <v>1094</v>
      </c>
      <c r="Q161">
        <v>20247239848</v>
      </c>
      <c r="R161" t="s">
        <v>1095</v>
      </c>
      <c r="S161" t="s">
        <v>1611</v>
      </c>
      <c r="T161">
        <v>3315</v>
      </c>
      <c r="U161" t="s">
        <v>6</v>
      </c>
      <c r="V161" t="s">
        <v>7</v>
      </c>
      <c r="W161">
        <v>3754</v>
      </c>
      <c r="X161">
        <v>423315</v>
      </c>
      <c r="Y161" t="s">
        <v>1623</v>
      </c>
      <c r="Z161">
        <v>9</v>
      </c>
      <c r="AA161">
        <v>42727</v>
      </c>
      <c r="AB161">
        <v>123908</v>
      </c>
      <c r="AC161">
        <v>0</v>
      </c>
      <c r="AD161">
        <v>290</v>
      </c>
      <c r="AE161">
        <v>433064</v>
      </c>
      <c r="AF161">
        <v>0</v>
      </c>
      <c r="AG161" t="s">
        <v>1213</v>
      </c>
      <c r="AH161" t="s">
        <v>10</v>
      </c>
    </row>
    <row r="162" spans="1:34" x14ac:dyDescent="0.25">
      <c r="A162">
        <v>21474</v>
      </c>
      <c r="B162" t="s">
        <v>1624</v>
      </c>
      <c r="C162" t="s">
        <v>1134</v>
      </c>
      <c r="D162">
        <v>2014</v>
      </c>
      <c r="E162" t="s">
        <v>1128</v>
      </c>
      <c r="F162" s="8">
        <v>42136</v>
      </c>
      <c r="G162" s="1">
        <v>0.33333333333333331</v>
      </c>
      <c r="H162">
        <v>5706</v>
      </c>
      <c r="I162" s="8">
        <v>42136</v>
      </c>
      <c r="J162" s="1">
        <v>0.54166666666666663</v>
      </c>
      <c r="K162">
        <v>5706</v>
      </c>
      <c r="L162">
        <v>1</v>
      </c>
      <c r="M162" t="s">
        <v>992</v>
      </c>
      <c r="O162" t="s">
        <v>15</v>
      </c>
      <c r="P162" t="s">
        <v>993</v>
      </c>
      <c r="Q162">
        <v>20109923975</v>
      </c>
      <c r="R162" t="s">
        <v>994</v>
      </c>
      <c r="S162" t="s">
        <v>995</v>
      </c>
      <c r="T162">
        <v>3332</v>
      </c>
      <c r="U162" t="s">
        <v>6</v>
      </c>
      <c r="V162" t="s">
        <v>7</v>
      </c>
      <c r="W162">
        <v>3743</v>
      </c>
      <c r="X162">
        <v>15414261</v>
      </c>
      <c r="Y162" t="s">
        <v>996</v>
      </c>
      <c r="Z162">
        <v>9</v>
      </c>
      <c r="AA162">
        <v>42727</v>
      </c>
      <c r="AB162">
        <v>68363</v>
      </c>
      <c r="AC162">
        <v>0</v>
      </c>
      <c r="AD162">
        <v>160</v>
      </c>
      <c r="AE162">
        <v>147925</v>
      </c>
      <c r="AF162">
        <v>0</v>
      </c>
      <c r="AG162" t="s">
        <v>1213</v>
      </c>
      <c r="AH162" t="s">
        <v>10</v>
      </c>
    </row>
    <row r="163" spans="1:34" x14ac:dyDescent="0.25">
      <c r="A163">
        <v>21607</v>
      </c>
      <c r="B163" t="s">
        <v>1625</v>
      </c>
      <c r="C163" t="s">
        <v>1159</v>
      </c>
      <c r="D163">
        <v>2013</v>
      </c>
      <c r="E163" t="s">
        <v>1128</v>
      </c>
      <c r="F163" s="8">
        <v>42157</v>
      </c>
      <c r="G163" s="1">
        <v>0.33333333333333331</v>
      </c>
      <c r="H163">
        <v>36326</v>
      </c>
      <c r="I163" s="8">
        <v>42157</v>
      </c>
      <c r="J163" s="1">
        <v>0.70833333333333337</v>
      </c>
      <c r="K163">
        <v>36326</v>
      </c>
      <c r="L163">
        <v>1</v>
      </c>
      <c r="M163" t="s">
        <v>3260</v>
      </c>
      <c r="N163" t="s">
        <v>3261</v>
      </c>
      <c r="O163" t="s">
        <v>2</v>
      </c>
      <c r="P163" t="s">
        <v>634</v>
      </c>
      <c r="Q163">
        <v>74865150</v>
      </c>
      <c r="R163" t="s">
        <v>635</v>
      </c>
      <c r="S163" t="s">
        <v>5</v>
      </c>
      <c r="T163">
        <v>3300</v>
      </c>
      <c r="U163" t="s">
        <v>6</v>
      </c>
      <c r="V163" t="s">
        <v>7</v>
      </c>
      <c r="W163">
        <v>376</v>
      </c>
      <c r="X163">
        <v>154586027</v>
      </c>
      <c r="Y163" t="s">
        <v>1455</v>
      </c>
      <c r="Z163">
        <v>9</v>
      </c>
      <c r="AA163">
        <v>48471</v>
      </c>
      <c r="AB163">
        <v>155107</v>
      </c>
      <c r="AC163">
        <v>0</v>
      </c>
      <c r="AD163">
        <v>320</v>
      </c>
      <c r="AE163">
        <v>812777</v>
      </c>
      <c r="AF163">
        <v>0</v>
      </c>
      <c r="AG163" t="s">
        <v>1213</v>
      </c>
      <c r="AH163" t="s">
        <v>10</v>
      </c>
    </row>
    <row r="164" spans="1:34" x14ac:dyDescent="0.25">
      <c r="A164">
        <v>21066</v>
      </c>
      <c r="B164" t="s">
        <v>1625</v>
      </c>
      <c r="C164" t="s">
        <v>1159</v>
      </c>
      <c r="D164">
        <v>2013</v>
      </c>
      <c r="E164" t="s">
        <v>1128</v>
      </c>
      <c r="F164" s="8">
        <v>42072</v>
      </c>
      <c r="G164" s="1">
        <v>0.58333333333333337</v>
      </c>
      <c r="H164">
        <v>36326</v>
      </c>
      <c r="I164" s="8">
        <v>42073</v>
      </c>
      <c r="J164" s="1">
        <v>0.75</v>
      </c>
      <c r="K164">
        <v>36326</v>
      </c>
      <c r="L164">
        <v>1</v>
      </c>
      <c r="M164" t="s">
        <v>633</v>
      </c>
      <c r="O164" t="s">
        <v>2</v>
      </c>
      <c r="P164" t="s">
        <v>634</v>
      </c>
      <c r="Q164">
        <v>74865150</v>
      </c>
      <c r="R164" t="s">
        <v>635</v>
      </c>
      <c r="S164" t="s">
        <v>5</v>
      </c>
      <c r="T164">
        <v>3300</v>
      </c>
      <c r="U164" t="s">
        <v>6</v>
      </c>
      <c r="V164" t="s">
        <v>7</v>
      </c>
      <c r="W164">
        <v>376</v>
      </c>
      <c r="X164">
        <v>154586027</v>
      </c>
      <c r="Y164" t="s">
        <v>1455</v>
      </c>
      <c r="Z164">
        <v>9</v>
      </c>
      <c r="AA164">
        <v>42727</v>
      </c>
      <c r="AB164">
        <v>0</v>
      </c>
      <c r="AC164">
        <v>0</v>
      </c>
      <c r="AD164">
        <v>0</v>
      </c>
      <c r="AE164">
        <v>1596242</v>
      </c>
      <c r="AF164">
        <v>0</v>
      </c>
      <c r="AG164" t="s">
        <v>1213</v>
      </c>
      <c r="AH164" t="s">
        <v>10</v>
      </c>
    </row>
    <row r="165" spans="1:34" x14ac:dyDescent="0.25">
      <c r="A165">
        <v>21456</v>
      </c>
      <c r="B165" t="s">
        <v>1626</v>
      </c>
      <c r="C165" t="s">
        <v>1160</v>
      </c>
      <c r="D165">
        <v>2015</v>
      </c>
      <c r="E165" t="s">
        <v>1128</v>
      </c>
      <c r="F165" s="8">
        <v>42131</v>
      </c>
      <c r="G165" s="1">
        <v>0.33333333333333331</v>
      </c>
      <c r="H165">
        <v>49810</v>
      </c>
      <c r="I165" s="8">
        <v>42131</v>
      </c>
      <c r="J165" s="1">
        <v>0.70833333333333337</v>
      </c>
      <c r="K165">
        <v>49810</v>
      </c>
      <c r="L165">
        <v>1</v>
      </c>
      <c r="M165" t="s">
        <v>1006</v>
      </c>
      <c r="O165" t="s">
        <v>2</v>
      </c>
      <c r="P165" t="s">
        <v>1007</v>
      </c>
      <c r="Q165">
        <v>18865320</v>
      </c>
      <c r="R165" t="s">
        <v>1008</v>
      </c>
      <c r="S165" t="s">
        <v>1627</v>
      </c>
      <c r="T165">
        <v>3316</v>
      </c>
      <c r="U165" t="s">
        <v>6</v>
      </c>
      <c r="V165" t="s">
        <v>7</v>
      </c>
      <c r="W165">
        <v>376</v>
      </c>
      <c r="X165">
        <v>4497019</v>
      </c>
      <c r="Z165">
        <v>9</v>
      </c>
      <c r="AA165">
        <v>42727</v>
      </c>
      <c r="AB165">
        <v>93999</v>
      </c>
      <c r="AC165">
        <v>0</v>
      </c>
      <c r="AD165">
        <v>220</v>
      </c>
      <c r="AE165">
        <v>275161</v>
      </c>
      <c r="AF165">
        <v>0</v>
      </c>
      <c r="AG165" t="s">
        <v>1213</v>
      </c>
      <c r="AH165" t="s">
        <v>10</v>
      </c>
    </row>
    <row r="166" spans="1:34" x14ac:dyDescent="0.25">
      <c r="A166">
        <v>21586</v>
      </c>
      <c r="B166" t="s">
        <v>1628</v>
      </c>
      <c r="C166" t="s">
        <v>1159</v>
      </c>
      <c r="D166">
        <v>2013</v>
      </c>
      <c r="E166" t="s">
        <v>1128</v>
      </c>
      <c r="F166" s="8">
        <v>42153</v>
      </c>
      <c r="G166" s="1">
        <v>0.375</v>
      </c>
      <c r="H166">
        <v>19797</v>
      </c>
      <c r="I166" s="8">
        <v>42153</v>
      </c>
      <c r="J166" s="1">
        <v>0.47916666666666669</v>
      </c>
      <c r="K166">
        <v>19797</v>
      </c>
      <c r="L166">
        <v>1</v>
      </c>
      <c r="M166" t="s">
        <v>296</v>
      </c>
      <c r="O166" t="s">
        <v>15</v>
      </c>
      <c r="P166" t="s">
        <v>297</v>
      </c>
      <c r="Q166">
        <v>20116098734</v>
      </c>
      <c r="R166" t="s">
        <v>298</v>
      </c>
      <c r="S166" t="s">
        <v>79</v>
      </c>
      <c r="T166">
        <v>3360</v>
      </c>
      <c r="U166" t="s">
        <v>6</v>
      </c>
      <c r="V166" t="s">
        <v>7</v>
      </c>
      <c r="W166">
        <v>7355</v>
      </c>
      <c r="X166">
        <v>420273</v>
      </c>
      <c r="Y166" t="s">
        <v>1455</v>
      </c>
      <c r="Z166">
        <v>9</v>
      </c>
      <c r="AA166">
        <v>48471</v>
      </c>
      <c r="AB166">
        <v>116330</v>
      </c>
      <c r="AC166">
        <v>0</v>
      </c>
      <c r="AD166">
        <v>240</v>
      </c>
      <c r="AE166">
        <v>242122</v>
      </c>
      <c r="AF166">
        <v>0</v>
      </c>
      <c r="AG166" t="s">
        <v>1213</v>
      </c>
      <c r="AH166" t="s">
        <v>10</v>
      </c>
    </row>
    <row r="167" spans="1:34" x14ac:dyDescent="0.25">
      <c r="A167">
        <v>21276</v>
      </c>
      <c r="B167" t="s">
        <v>1629</v>
      </c>
      <c r="C167" t="s">
        <v>1159</v>
      </c>
      <c r="D167">
        <v>2015</v>
      </c>
      <c r="E167" t="s">
        <v>1128</v>
      </c>
      <c r="F167" s="8">
        <v>42104</v>
      </c>
      <c r="G167" s="1">
        <v>0.33333333333333331</v>
      </c>
      <c r="H167">
        <v>22655</v>
      </c>
      <c r="I167" s="8">
        <v>42104</v>
      </c>
      <c r="J167" s="1">
        <v>0.54166666666666663</v>
      </c>
      <c r="K167">
        <v>22655</v>
      </c>
      <c r="L167">
        <v>1</v>
      </c>
      <c r="M167" t="s">
        <v>76</v>
      </c>
      <c r="O167" t="s">
        <v>2</v>
      </c>
      <c r="P167" t="s">
        <v>882</v>
      </c>
      <c r="Q167">
        <v>17170869</v>
      </c>
      <c r="R167" t="s">
        <v>1630</v>
      </c>
      <c r="S167" t="s">
        <v>1527</v>
      </c>
      <c r="T167">
        <v>3380</v>
      </c>
      <c r="U167" t="s">
        <v>6</v>
      </c>
      <c r="V167" t="s">
        <v>7</v>
      </c>
      <c r="W167">
        <v>35115</v>
      </c>
      <c r="X167">
        <v>500151</v>
      </c>
      <c r="Z167">
        <v>9</v>
      </c>
      <c r="AA167">
        <v>42727</v>
      </c>
      <c r="AB167">
        <v>76909</v>
      </c>
      <c r="AC167">
        <v>0</v>
      </c>
      <c r="AD167">
        <v>180</v>
      </c>
      <c r="AE167">
        <v>348953</v>
      </c>
      <c r="AF167">
        <v>0</v>
      </c>
      <c r="AG167" t="s">
        <v>1213</v>
      </c>
      <c r="AH167" t="s">
        <v>10</v>
      </c>
    </row>
    <row r="168" spans="1:34" x14ac:dyDescent="0.25">
      <c r="A168">
        <v>21940</v>
      </c>
      <c r="B168" t="s">
        <v>1631</v>
      </c>
      <c r="C168" t="s">
        <v>1168</v>
      </c>
      <c r="D168">
        <v>2013</v>
      </c>
      <c r="E168" t="s">
        <v>1128</v>
      </c>
      <c r="F168" s="8">
        <v>42202</v>
      </c>
      <c r="G168" s="1">
        <v>0.60416666666666663</v>
      </c>
      <c r="H168">
        <v>68944</v>
      </c>
      <c r="I168" s="8">
        <v>42202</v>
      </c>
      <c r="J168" s="1">
        <v>0.72916666666666663</v>
      </c>
      <c r="K168">
        <v>68944</v>
      </c>
      <c r="L168">
        <v>1</v>
      </c>
      <c r="M168" t="s">
        <v>76</v>
      </c>
      <c r="O168" t="s">
        <v>15</v>
      </c>
      <c r="P168" t="s">
        <v>223</v>
      </c>
      <c r="Q168">
        <v>30710868928</v>
      </c>
      <c r="R168" t="s">
        <v>224</v>
      </c>
      <c r="S168" t="s">
        <v>5</v>
      </c>
      <c r="T168">
        <v>3300</v>
      </c>
      <c r="U168" t="s">
        <v>6</v>
      </c>
      <c r="V168" t="s">
        <v>7</v>
      </c>
      <c r="W168">
        <v>376</v>
      </c>
      <c r="X168">
        <v>154685711</v>
      </c>
      <c r="Z168">
        <v>9</v>
      </c>
      <c r="AA168">
        <v>48471</v>
      </c>
      <c r="AB168">
        <v>92095</v>
      </c>
      <c r="AC168">
        <v>0</v>
      </c>
      <c r="AD168">
        <v>190</v>
      </c>
      <c r="AE168">
        <v>263391</v>
      </c>
      <c r="AF168">
        <v>0</v>
      </c>
      <c r="AG168" t="s">
        <v>1213</v>
      </c>
      <c r="AH168" t="s">
        <v>10</v>
      </c>
    </row>
    <row r="169" spans="1:34" x14ac:dyDescent="0.25">
      <c r="A169">
        <v>21499</v>
      </c>
      <c r="B169" t="s">
        <v>1632</v>
      </c>
      <c r="C169" t="s">
        <v>1159</v>
      </c>
      <c r="D169">
        <v>2012</v>
      </c>
      <c r="E169" t="s">
        <v>1128</v>
      </c>
      <c r="F169" s="8">
        <v>42139</v>
      </c>
      <c r="G169" s="1">
        <v>0.35416666666666669</v>
      </c>
      <c r="H169">
        <v>54848</v>
      </c>
      <c r="I169" s="8">
        <v>42139</v>
      </c>
      <c r="J169" s="1">
        <v>0.5</v>
      </c>
      <c r="K169">
        <v>54848</v>
      </c>
      <c r="L169">
        <v>1</v>
      </c>
      <c r="M169" t="s">
        <v>21</v>
      </c>
      <c r="O169" t="s">
        <v>15</v>
      </c>
      <c r="P169" t="s">
        <v>228</v>
      </c>
      <c r="Q169">
        <v>30707009884</v>
      </c>
      <c r="R169" t="s">
        <v>229</v>
      </c>
      <c r="S169" t="s">
        <v>230</v>
      </c>
      <c r="T169">
        <v>3300</v>
      </c>
      <c r="U169" t="s">
        <v>6</v>
      </c>
      <c r="V169" t="s">
        <v>7</v>
      </c>
      <c r="W169">
        <v>376</v>
      </c>
      <c r="X169">
        <v>154638860</v>
      </c>
      <c r="Y169" t="s">
        <v>231</v>
      </c>
      <c r="Z169">
        <v>9</v>
      </c>
      <c r="AA169">
        <v>48471</v>
      </c>
      <c r="AB169">
        <v>87248</v>
      </c>
      <c r="AC169">
        <v>0</v>
      </c>
      <c r="AD169">
        <v>180</v>
      </c>
      <c r="AE169">
        <v>391759</v>
      </c>
      <c r="AF169">
        <v>0</v>
      </c>
      <c r="AG169" t="s">
        <v>1213</v>
      </c>
      <c r="AH169" t="s">
        <v>10</v>
      </c>
    </row>
    <row r="170" spans="1:34" x14ac:dyDescent="0.25">
      <c r="A170">
        <v>21630</v>
      </c>
      <c r="B170" t="s">
        <v>1633</v>
      </c>
      <c r="C170" t="s">
        <v>1168</v>
      </c>
      <c r="D170">
        <v>2011</v>
      </c>
      <c r="E170" t="s">
        <v>1128</v>
      </c>
      <c r="F170" s="8">
        <v>42159</v>
      </c>
      <c r="G170" s="1">
        <v>0.375</v>
      </c>
      <c r="H170">
        <v>71353</v>
      </c>
      <c r="I170" s="8">
        <v>42159</v>
      </c>
      <c r="J170" s="1">
        <v>0.47916666666666669</v>
      </c>
      <c r="K170">
        <v>71353</v>
      </c>
      <c r="L170">
        <v>1</v>
      </c>
      <c r="M170" t="s">
        <v>122</v>
      </c>
      <c r="O170" t="s">
        <v>15</v>
      </c>
      <c r="P170" t="s">
        <v>123</v>
      </c>
      <c r="Q170">
        <v>20205249185</v>
      </c>
      <c r="R170" t="s">
        <v>124</v>
      </c>
      <c r="S170" t="s">
        <v>1634</v>
      </c>
      <c r="T170">
        <v>3362</v>
      </c>
      <c r="U170" t="s">
        <v>6</v>
      </c>
      <c r="V170" t="s">
        <v>7</v>
      </c>
      <c r="W170">
        <v>3755</v>
      </c>
      <c r="X170">
        <v>15651425</v>
      </c>
      <c r="Y170" t="s">
        <v>1635</v>
      </c>
      <c r="Z170">
        <v>9</v>
      </c>
      <c r="AA170">
        <v>48471</v>
      </c>
      <c r="AB170">
        <v>111483</v>
      </c>
      <c r="AC170">
        <v>0</v>
      </c>
      <c r="AD170">
        <v>230</v>
      </c>
      <c r="AE170">
        <v>205382</v>
      </c>
      <c r="AF170">
        <v>0</v>
      </c>
      <c r="AG170" t="s">
        <v>1213</v>
      </c>
      <c r="AH170" t="s">
        <v>10</v>
      </c>
    </row>
    <row r="171" spans="1:34" x14ac:dyDescent="0.25">
      <c r="A171">
        <v>21326</v>
      </c>
      <c r="B171" t="s">
        <v>1636</v>
      </c>
      <c r="C171" t="s">
        <v>1159</v>
      </c>
      <c r="D171">
        <v>2012</v>
      </c>
      <c r="E171" t="s">
        <v>1128</v>
      </c>
      <c r="F171" s="8">
        <v>42114</v>
      </c>
      <c r="G171" s="1">
        <v>0.33333333333333331</v>
      </c>
      <c r="H171">
        <v>48041</v>
      </c>
      <c r="I171" s="8">
        <v>42114</v>
      </c>
      <c r="J171" s="1">
        <v>0.54166666666666663</v>
      </c>
      <c r="K171">
        <v>48041</v>
      </c>
      <c r="L171">
        <v>1</v>
      </c>
      <c r="M171" t="s">
        <v>3547</v>
      </c>
      <c r="N171" t="s">
        <v>3548</v>
      </c>
      <c r="O171" t="s">
        <v>3549</v>
      </c>
      <c r="P171" t="s">
        <v>581</v>
      </c>
      <c r="Q171">
        <v>27231891779</v>
      </c>
      <c r="R171" t="s">
        <v>1637</v>
      </c>
      <c r="S171" t="s">
        <v>1634</v>
      </c>
      <c r="T171">
        <v>3362</v>
      </c>
      <c r="U171" t="s">
        <v>6</v>
      </c>
      <c r="V171" t="s">
        <v>7</v>
      </c>
      <c r="W171">
        <v>3755</v>
      </c>
      <c r="X171">
        <v>499060</v>
      </c>
      <c r="Z171">
        <v>9</v>
      </c>
      <c r="AA171">
        <v>42727</v>
      </c>
      <c r="AB171">
        <v>123908</v>
      </c>
      <c r="AC171">
        <v>0</v>
      </c>
      <c r="AD171">
        <v>290</v>
      </c>
      <c r="AE171">
        <v>255221</v>
      </c>
      <c r="AF171">
        <v>0</v>
      </c>
      <c r="AG171" t="s">
        <v>1213</v>
      </c>
      <c r="AH171" t="s">
        <v>10</v>
      </c>
    </row>
    <row r="172" spans="1:34" x14ac:dyDescent="0.25">
      <c r="A172">
        <v>22001</v>
      </c>
      <c r="B172" t="s">
        <v>1638</v>
      </c>
      <c r="C172" t="s">
        <v>1169</v>
      </c>
      <c r="D172">
        <v>2015</v>
      </c>
      <c r="E172" t="s">
        <v>1128</v>
      </c>
      <c r="F172" s="8">
        <v>42215</v>
      </c>
      <c r="G172" s="1">
        <v>0.35347222222222219</v>
      </c>
      <c r="H172">
        <v>28567</v>
      </c>
      <c r="I172" s="8">
        <v>42215</v>
      </c>
      <c r="J172" s="1">
        <v>0.45833333333333331</v>
      </c>
      <c r="K172">
        <v>28567</v>
      </c>
      <c r="L172">
        <v>1</v>
      </c>
      <c r="M172" t="s">
        <v>54</v>
      </c>
      <c r="O172" t="s">
        <v>15</v>
      </c>
      <c r="P172" t="s">
        <v>49</v>
      </c>
      <c r="Q172">
        <v>20085454898</v>
      </c>
      <c r="R172" t="s">
        <v>50</v>
      </c>
      <c r="S172" t="s">
        <v>1639</v>
      </c>
      <c r="T172">
        <v>3364</v>
      </c>
      <c r="U172" t="s">
        <v>6</v>
      </c>
      <c r="V172" t="s">
        <v>7</v>
      </c>
      <c r="W172">
        <v>3757</v>
      </c>
      <c r="X172">
        <v>15506321</v>
      </c>
      <c r="Z172">
        <v>9</v>
      </c>
      <c r="AA172">
        <v>42727</v>
      </c>
      <c r="AB172">
        <v>8545</v>
      </c>
      <c r="AC172">
        <v>0</v>
      </c>
      <c r="AD172">
        <v>20</v>
      </c>
      <c r="AE172">
        <v>241885</v>
      </c>
      <c r="AF172">
        <v>0</v>
      </c>
      <c r="AG172" t="s">
        <v>1213</v>
      </c>
      <c r="AH172" t="s">
        <v>10</v>
      </c>
    </row>
    <row r="173" spans="1:34" x14ac:dyDescent="0.25">
      <c r="A173">
        <v>21674</v>
      </c>
      <c r="B173" t="s">
        <v>1638</v>
      </c>
      <c r="C173" t="s">
        <v>1169</v>
      </c>
      <c r="D173">
        <v>2013</v>
      </c>
      <c r="E173" t="s">
        <v>1128</v>
      </c>
      <c r="F173" s="8">
        <v>42165</v>
      </c>
      <c r="G173" s="1">
        <v>0.375</v>
      </c>
      <c r="H173">
        <v>28567</v>
      </c>
      <c r="I173" s="8">
        <v>42165</v>
      </c>
      <c r="J173" s="1">
        <v>0.54166666666666663</v>
      </c>
      <c r="K173">
        <v>28567</v>
      </c>
      <c r="L173">
        <v>1</v>
      </c>
      <c r="M173" t="s">
        <v>48</v>
      </c>
      <c r="O173" t="s">
        <v>15</v>
      </c>
      <c r="P173" t="s">
        <v>49</v>
      </c>
      <c r="Q173">
        <v>20085454898</v>
      </c>
      <c r="R173" t="s">
        <v>50</v>
      </c>
      <c r="S173" t="s">
        <v>1639</v>
      </c>
      <c r="T173">
        <v>3364</v>
      </c>
      <c r="U173" t="s">
        <v>6</v>
      </c>
      <c r="V173" t="s">
        <v>7</v>
      </c>
      <c r="W173">
        <v>3757</v>
      </c>
      <c r="X173">
        <v>15506321</v>
      </c>
      <c r="Z173">
        <v>9</v>
      </c>
      <c r="AA173">
        <v>48471</v>
      </c>
      <c r="AB173">
        <v>101789</v>
      </c>
      <c r="AC173">
        <v>0</v>
      </c>
      <c r="AD173">
        <v>210</v>
      </c>
      <c r="AE173">
        <v>388953</v>
      </c>
      <c r="AF173">
        <v>0</v>
      </c>
      <c r="AG173" t="s">
        <v>1213</v>
      </c>
      <c r="AH173" t="s">
        <v>10</v>
      </c>
    </row>
    <row r="174" spans="1:34" x14ac:dyDescent="0.25">
      <c r="A174">
        <v>21129</v>
      </c>
      <c r="B174" t="s">
        <v>1640</v>
      </c>
      <c r="C174" t="s">
        <v>1169</v>
      </c>
      <c r="D174">
        <v>2012</v>
      </c>
      <c r="E174" t="s">
        <v>1128</v>
      </c>
      <c r="F174" s="8">
        <v>42080</v>
      </c>
      <c r="G174" s="1">
        <v>0.33333333333333331</v>
      </c>
      <c r="H174">
        <v>81315</v>
      </c>
      <c r="I174" s="8">
        <v>42080</v>
      </c>
      <c r="J174" s="1">
        <v>0.36527777777777781</v>
      </c>
      <c r="K174">
        <v>81315</v>
      </c>
      <c r="L174">
        <v>1</v>
      </c>
      <c r="M174" t="s">
        <v>165</v>
      </c>
      <c r="O174" t="s">
        <v>2</v>
      </c>
      <c r="P174" t="s">
        <v>758</v>
      </c>
      <c r="Q174">
        <v>20238972</v>
      </c>
      <c r="R174" t="s">
        <v>759</v>
      </c>
      <c r="S174" t="s">
        <v>1474</v>
      </c>
      <c r="T174">
        <v>3364</v>
      </c>
      <c r="U174" t="s">
        <v>6</v>
      </c>
      <c r="V174" t="s">
        <v>7</v>
      </c>
      <c r="W174">
        <v>3755</v>
      </c>
      <c r="X174">
        <v>460673</v>
      </c>
      <c r="Z174">
        <v>9</v>
      </c>
      <c r="AA174">
        <v>48471</v>
      </c>
      <c r="AB174">
        <v>96942</v>
      </c>
      <c r="AC174">
        <v>0</v>
      </c>
      <c r="AD174">
        <v>200</v>
      </c>
      <c r="AE174">
        <v>413321</v>
      </c>
      <c r="AF174">
        <v>0</v>
      </c>
      <c r="AG174" t="s">
        <v>1213</v>
      </c>
      <c r="AH174" t="s">
        <v>10</v>
      </c>
    </row>
    <row r="175" spans="1:34" x14ac:dyDescent="0.25">
      <c r="A175">
        <v>21012</v>
      </c>
      <c r="B175" t="s">
        <v>1640</v>
      </c>
      <c r="C175" t="s">
        <v>1169</v>
      </c>
      <c r="D175">
        <v>2012</v>
      </c>
      <c r="E175" t="s">
        <v>1128</v>
      </c>
      <c r="F175" s="8">
        <v>42073</v>
      </c>
      <c r="G175" s="1">
        <v>0.33333333333333331</v>
      </c>
      <c r="H175">
        <v>81315</v>
      </c>
      <c r="I175" s="8">
        <v>42073</v>
      </c>
      <c r="J175" s="1">
        <v>0.5</v>
      </c>
      <c r="K175">
        <v>81315</v>
      </c>
      <c r="L175">
        <v>1</v>
      </c>
      <c r="M175" t="s">
        <v>76</v>
      </c>
      <c r="O175" t="s">
        <v>2</v>
      </c>
      <c r="P175" t="s">
        <v>758</v>
      </c>
      <c r="Q175">
        <v>20238972</v>
      </c>
      <c r="R175" t="s">
        <v>759</v>
      </c>
      <c r="S175" t="s">
        <v>1474</v>
      </c>
      <c r="T175">
        <v>3364</v>
      </c>
      <c r="U175" t="s">
        <v>6</v>
      </c>
      <c r="V175" t="s">
        <v>7</v>
      </c>
      <c r="W175">
        <v>3755</v>
      </c>
      <c r="X175">
        <v>460673</v>
      </c>
      <c r="Z175">
        <v>9</v>
      </c>
      <c r="AA175">
        <v>48471</v>
      </c>
      <c r="AB175">
        <v>48471</v>
      </c>
      <c r="AC175">
        <v>0</v>
      </c>
      <c r="AD175">
        <v>100</v>
      </c>
      <c r="AE175">
        <v>0</v>
      </c>
      <c r="AF175">
        <v>0</v>
      </c>
      <c r="AG175" t="s">
        <v>1213</v>
      </c>
      <c r="AH175" t="s">
        <v>10</v>
      </c>
    </row>
    <row r="176" spans="1:34" x14ac:dyDescent="0.25">
      <c r="A176">
        <v>21057</v>
      </c>
      <c r="B176" t="s">
        <v>1641</v>
      </c>
      <c r="C176" t="s">
        <v>1159</v>
      </c>
      <c r="D176">
        <v>2012</v>
      </c>
      <c r="E176" t="s">
        <v>1128</v>
      </c>
      <c r="F176" s="8">
        <v>42072</v>
      </c>
      <c r="G176" s="1">
        <v>0.375</v>
      </c>
      <c r="H176">
        <v>36555</v>
      </c>
      <c r="I176" s="8">
        <v>42072</v>
      </c>
      <c r="J176" s="1">
        <v>0.54166666666666663</v>
      </c>
      <c r="K176">
        <v>36555</v>
      </c>
      <c r="L176">
        <v>1</v>
      </c>
      <c r="M176" t="s">
        <v>76</v>
      </c>
      <c r="O176" t="s">
        <v>2</v>
      </c>
      <c r="P176" t="s">
        <v>499</v>
      </c>
      <c r="Q176">
        <v>32596755</v>
      </c>
      <c r="R176" t="s">
        <v>500</v>
      </c>
      <c r="S176" t="s">
        <v>1642</v>
      </c>
      <c r="T176">
        <v>3308</v>
      </c>
      <c r="U176" t="s">
        <v>6</v>
      </c>
      <c r="V176" t="s">
        <v>7</v>
      </c>
      <c r="W176">
        <v>376</v>
      </c>
      <c r="X176">
        <v>154211841</v>
      </c>
      <c r="Z176">
        <v>9</v>
      </c>
      <c r="AA176">
        <v>48471</v>
      </c>
      <c r="AB176">
        <v>87248</v>
      </c>
      <c r="AC176">
        <v>0</v>
      </c>
      <c r="AD176">
        <v>180</v>
      </c>
      <c r="AE176">
        <v>263684</v>
      </c>
      <c r="AF176">
        <v>0</v>
      </c>
      <c r="AG176" t="s">
        <v>1213</v>
      </c>
      <c r="AH176" t="s">
        <v>10</v>
      </c>
    </row>
    <row r="177" spans="1:34" x14ac:dyDescent="0.25">
      <c r="A177">
        <v>21099</v>
      </c>
      <c r="B177" t="s">
        <v>1643</v>
      </c>
      <c r="C177" t="s">
        <v>1159</v>
      </c>
      <c r="D177">
        <v>2013</v>
      </c>
      <c r="E177" t="s">
        <v>1128</v>
      </c>
      <c r="F177" s="8">
        <v>42075</v>
      </c>
      <c r="G177" s="1">
        <v>0.625</v>
      </c>
      <c r="H177">
        <v>51899</v>
      </c>
      <c r="I177" s="8">
        <v>42075</v>
      </c>
      <c r="J177" s="1">
        <v>0.64583333333333337</v>
      </c>
      <c r="K177">
        <v>51899</v>
      </c>
      <c r="L177">
        <v>1</v>
      </c>
      <c r="M177" t="s">
        <v>441</v>
      </c>
      <c r="O177" t="s">
        <v>15</v>
      </c>
      <c r="P177" t="s">
        <v>442</v>
      </c>
      <c r="Q177">
        <v>20130217584</v>
      </c>
      <c r="R177" t="s">
        <v>443</v>
      </c>
      <c r="S177" t="s">
        <v>1644</v>
      </c>
      <c r="T177">
        <v>3322</v>
      </c>
      <c r="U177" t="s">
        <v>6</v>
      </c>
      <c r="V177" t="s">
        <v>7</v>
      </c>
      <c r="W177">
        <v>376</v>
      </c>
      <c r="X177">
        <v>4497247</v>
      </c>
      <c r="Z177">
        <v>9</v>
      </c>
      <c r="AA177">
        <v>42727</v>
      </c>
      <c r="AB177">
        <v>51272</v>
      </c>
      <c r="AC177">
        <v>0</v>
      </c>
      <c r="AD177">
        <v>120</v>
      </c>
      <c r="AE177">
        <v>295366</v>
      </c>
      <c r="AF177">
        <v>0</v>
      </c>
      <c r="AG177" t="s">
        <v>1213</v>
      </c>
      <c r="AH177" t="s">
        <v>10</v>
      </c>
    </row>
    <row r="178" spans="1:34" x14ac:dyDescent="0.25">
      <c r="A178">
        <v>21610</v>
      </c>
      <c r="B178" t="s">
        <v>1645</v>
      </c>
      <c r="C178" t="s">
        <v>1159</v>
      </c>
      <c r="D178">
        <v>2014</v>
      </c>
      <c r="E178" t="s">
        <v>1128</v>
      </c>
      <c r="F178" s="8">
        <v>42157</v>
      </c>
      <c r="G178" s="1">
        <v>0.38541666666666669</v>
      </c>
      <c r="H178">
        <v>9853</v>
      </c>
      <c r="I178" s="8">
        <v>42157</v>
      </c>
      <c r="J178" s="1">
        <v>0.54166666666666663</v>
      </c>
      <c r="K178">
        <v>9853</v>
      </c>
      <c r="L178">
        <v>1</v>
      </c>
      <c r="M178" t="s">
        <v>199</v>
      </c>
      <c r="O178" t="s">
        <v>15</v>
      </c>
      <c r="P178" t="s">
        <v>453</v>
      </c>
      <c r="Q178">
        <v>20100707501</v>
      </c>
      <c r="R178" t="s">
        <v>454</v>
      </c>
      <c r="S178" t="s">
        <v>5</v>
      </c>
      <c r="T178">
        <v>3300</v>
      </c>
      <c r="U178" t="s">
        <v>6</v>
      </c>
      <c r="V178" t="s">
        <v>7</v>
      </c>
      <c r="W178">
        <v>376</v>
      </c>
      <c r="X178">
        <v>4436017</v>
      </c>
      <c r="Y178" t="s">
        <v>455</v>
      </c>
      <c r="Z178">
        <v>9</v>
      </c>
      <c r="AA178">
        <v>42727</v>
      </c>
      <c r="AB178">
        <v>64091</v>
      </c>
      <c r="AC178">
        <v>0</v>
      </c>
      <c r="AD178">
        <v>150</v>
      </c>
      <c r="AE178">
        <v>239316</v>
      </c>
      <c r="AF178">
        <v>0</v>
      </c>
      <c r="AG178" t="s">
        <v>1213</v>
      </c>
      <c r="AH178" t="s">
        <v>10</v>
      </c>
    </row>
    <row r="179" spans="1:34" x14ac:dyDescent="0.25">
      <c r="A179">
        <v>21017</v>
      </c>
      <c r="B179" t="s">
        <v>1646</v>
      </c>
      <c r="C179" t="s">
        <v>1170</v>
      </c>
      <c r="D179">
        <v>2008</v>
      </c>
      <c r="E179" t="s">
        <v>1128</v>
      </c>
      <c r="F179" s="8">
        <v>42066</v>
      </c>
      <c r="G179" s="1">
        <v>0.58333333333333337</v>
      </c>
      <c r="H179">
        <v>26934</v>
      </c>
      <c r="I179" s="8">
        <v>42066</v>
      </c>
      <c r="J179" s="1">
        <v>0.75</v>
      </c>
      <c r="K179">
        <v>26934</v>
      </c>
      <c r="L179">
        <v>1</v>
      </c>
      <c r="M179" t="s">
        <v>76</v>
      </c>
      <c r="O179" t="s">
        <v>15</v>
      </c>
      <c r="P179" t="s">
        <v>824</v>
      </c>
      <c r="Q179">
        <v>20213002539</v>
      </c>
      <c r="R179" t="s">
        <v>825</v>
      </c>
      <c r="S179" t="s">
        <v>1611</v>
      </c>
      <c r="T179">
        <v>3315</v>
      </c>
      <c r="U179" t="s">
        <v>6</v>
      </c>
      <c r="V179" t="s">
        <v>7</v>
      </c>
      <c r="W179">
        <v>3754</v>
      </c>
      <c r="X179">
        <v>15433427</v>
      </c>
      <c r="Y179" t="s">
        <v>1647</v>
      </c>
      <c r="Z179">
        <v>9</v>
      </c>
      <c r="AA179">
        <v>48471</v>
      </c>
      <c r="AB179">
        <v>101789</v>
      </c>
      <c r="AC179">
        <v>0</v>
      </c>
      <c r="AD179">
        <v>210</v>
      </c>
      <c r="AE179">
        <v>331377</v>
      </c>
      <c r="AF179">
        <v>0</v>
      </c>
      <c r="AG179" t="s">
        <v>1213</v>
      </c>
      <c r="AH179" t="s">
        <v>10</v>
      </c>
    </row>
    <row r="180" spans="1:34" x14ac:dyDescent="0.25">
      <c r="A180">
        <v>21769</v>
      </c>
      <c r="B180" t="s">
        <v>1648</v>
      </c>
      <c r="C180" t="s">
        <v>1170</v>
      </c>
      <c r="D180">
        <v>2008</v>
      </c>
      <c r="E180" t="s">
        <v>1128</v>
      </c>
      <c r="F180" s="8">
        <v>42179</v>
      </c>
      <c r="G180" s="1">
        <v>0.58333333333333337</v>
      </c>
      <c r="H180">
        <v>117932</v>
      </c>
      <c r="I180" s="8">
        <v>42179</v>
      </c>
      <c r="J180" s="1">
        <v>0.66666666666666663</v>
      </c>
      <c r="K180">
        <v>117932</v>
      </c>
      <c r="L180">
        <v>1</v>
      </c>
      <c r="M180" t="s">
        <v>63</v>
      </c>
      <c r="O180" t="s">
        <v>15</v>
      </c>
      <c r="P180" t="s">
        <v>620</v>
      </c>
      <c r="Q180">
        <v>20216972725</v>
      </c>
      <c r="R180" t="s">
        <v>621</v>
      </c>
      <c r="S180" t="s">
        <v>1527</v>
      </c>
      <c r="T180">
        <v>3380</v>
      </c>
      <c r="U180" t="s">
        <v>6</v>
      </c>
      <c r="V180" t="s">
        <v>7</v>
      </c>
      <c r="W180">
        <v>3751</v>
      </c>
      <c r="X180">
        <v>15543178</v>
      </c>
      <c r="Z180">
        <v>9</v>
      </c>
      <c r="AA180">
        <v>48471</v>
      </c>
      <c r="AB180">
        <v>48471</v>
      </c>
      <c r="AC180">
        <v>0</v>
      </c>
      <c r="AD180">
        <v>100</v>
      </c>
      <c r="AE180">
        <v>0</v>
      </c>
      <c r="AF180">
        <v>0</v>
      </c>
      <c r="AG180" t="s">
        <v>1213</v>
      </c>
      <c r="AH180" t="s">
        <v>10</v>
      </c>
    </row>
    <row r="181" spans="1:34" x14ac:dyDescent="0.25">
      <c r="A181">
        <v>21304</v>
      </c>
      <c r="B181" t="s">
        <v>1648</v>
      </c>
      <c r="C181" t="s">
        <v>1170</v>
      </c>
      <c r="D181">
        <v>2008</v>
      </c>
      <c r="E181" t="s">
        <v>1128</v>
      </c>
      <c r="F181" s="8">
        <v>42109</v>
      </c>
      <c r="G181" s="1">
        <v>0.58333333333333337</v>
      </c>
      <c r="H181">
        <v>117932</v>
      </c>
      <c r="I181" s="8">
        <v>42109</v>
      </c>
      <c r="J181" s="1">
        <v>0.70833333333333337</v>
      </c>
      <c r="K181">
        <v>117932</v>
      </c>
      <c r="L181">
        <v>1</v>
      </c>
      <c r="M181" t="s">
        <v>619</v>
      </c>
      <c r="O181" t="s">
        <v>15</v>
      </c>
      <c r="P181" t="s">
        <v>620</v>
      </c>
      <c r="Q181">
        <v>20216972725</v>
      </c>
      <c r="R181" t="s">
        <v>621</v>
      </c>
      <c r="S181" t="s">
        <v>1527</v>
      </c>
      <c r="T181">
        <v>3380</v>
      </c>
      <c r="U181" t="s">
        <v>6</v>
      </c>
      <c r="V181" t="s">
        <v>7</v>
      </c>
      <c r="W181">
        <v>3751</v>
      </c>
      <c r="X181">
        <v>15543178</v>
      </c>
      <c r="Z181">
        <v>9</v>
      </c>
      <c r="AA181">
        <v>48471</v>
      </c>
      <c r="AB181">
        <v>96942</v>
      </c>
      <c r="AC181">
        <v>1914485</v>
      </c>
      <c r="AD181">
        <v>200</v>
      </c>
      <c r="AE181">
        <v>6624616</v>
      </c>
      <c r="AF181">
        <v>0</v>
      </c>
      <c r="AG181" t="s">
        <v>1213</v>
      </c>
      <c r="AH181" t="s">
        <v>10</v>
      </c>
    </row>
    <row r="182" spans="1:34" x14ac:dyDescent="0.25">
      <c r="A182">
        <v>21155</v>
      </c>
      <c r="B182" t="s">
        <v>1648</v>
      </c>
      <c r="C182" t="s">
        <v>1170</v>
      </c>
      <c r="D182">
        <v>2008</v>
      </c>
      <c r="E182" t="s">
        <v>1128</v>
      </c>
      <c r="F182" s="8">
        <v>42083</v>
      </c>
      <c r="G182" s="1">
        <v>0.52083333333333337</v>
      </c>
      <c r="H182">
        <v>117932</v>
      </c>
      <c r="I182" s="8">
        <v>42083</v>
      </c>
      <c r="J182" s="1">
        <v>0.52083333333333337</v>
      </c>
      <c r="K182">
        <v>117932</v>
      </c>
      <c r="L182">
        <v>1</v>
      </c>
      <c r="M182" t="s">
        <v>199</v>
      </c>
      <c r="O182" t="s">
        <v>15</v>
      </c>
      <c r="P182" t="s">
        <v>620</v>
      </c>
      <c r="Q182">
        <v>20216972725</v>
      </c>
      <c r="R182" t="s">
        <v>621</v>
      </c>
      <c r="S182" t="s">
        <v>1527</v>
      </c>
      <c r="T182">
        <v>3380</v>
      </c>
      <c r="U182" t="s">
        <v>6</v>
      </c>
      <c r="V182" t="s">
        <v>7</v>
      </c>
      <c r="W182">
        <v>3751</v>
      </c>
      <c r="X182">
        <v>15543178</v>
      </c>
      <c r="Z182">
        <v>9</v>
      </c>
      <c r="AA182">
        <v>48471</v>
      </c>
      <c r="AB182">
        <v>67859</v>
      </c>
      <c r="AC182">
        <v>0</v>
      </c>
      <c r="AD182">
        <v>140</v>
      </c>
      <c r="AE182">
        <v>587094</v>
      </c>
      <c r="AF182">
        <v>0</v>
      </c>
      <c r="AG182" t="s">
        <v>1213</v>
      </c>
      <c r="AH182" t="s">
        <v>10</v>
      </c>
    </row>
    <row r="183" spans="1:34" x14ac:dyDescent="0.25">
      <c r="A183">
        <v>21546</v>
      </c>
      <c r="B183" t="s">
        <v>1649</v>
      </c>
      <c r="C183" t="s">
        <v>1171</v>
      </c>
      <c r="D183">
        <v>2007</v>
      </c>
      <c r="E183" t="s">
        <v>1128</v>
      </c>
      <c r="F183" s="8">
        <v>42146</v>
      </c>
      <c r="G183" s="1">
        <v>0.58333333333333337</v>
      </c>
      <c r="H183">
        <v>146614</v>
      </c>
      <c r="I183" s="8">
        <v>42146</v>
      </c>
      <c r="J183" s="1">
        <v>0.75</v>
      </c>
      <c r="K183">
        <v>146614</v>
      </c>
      <c r="L183">
        <v>1</v>
      </c>
      <c r="M183" t="s">
        <v>249</v>
      </c>
      <c r="O183" t="s">
        <v>2</v>
      </c>
      <c r="P183" t="s">
        <v>250</v>
      </c>
      <c r="Q183">
        <v>27000000</v>
      </c>
      <c r="R183" t="s">
        <v>1650</v>
      </c>
      <c r="S183" t="s">
        <v>252</v>
      </c>
      <c r="T183">
        <v>3300</v>
      </c>
      <c r="U183" t="s">
        <v>6</v>
      </c>
      <c r="V183" t="s">
        <v>7</v>
      </c>
      <c r="W183">
        <v>376</v>
      </c>
      <c r="X183">
        <v>154580233</v>
      </c>
      <c r="Z183">
        <v>9</v>
      </c>
      <c r="AA183">
        <v>48471</v>
      </c>
      <c r="AB183">
        <v>470169</v>
      </c>
      <c r="AC183">
        <v>0</v>
      </c>
      <c r="AD183">
        <v>970</v>
      </c>
      <c r="AE183">
        <v>830308</v>
      </c>
      <c r="AF183">
        <v>0</v>
      </c>
      <c r="AG183" t="s">
        <v>1213</v>
      </c>
      <c r="AH183" t="s">
        <v>10</v>
      </c>
    </row>
    <row r="184" spans="1:34" x14ac:dyDescent="0.25">
      <c r="A184">
        <v>21525</v>
      </c>
      <c r="B184" t="s">
        <v>1651</v>
      </c>
      <c r="C184" t="s">
        <v>1171</v>
      </c>
      <c r="D184">
        <v>2014</v>
      </c>
      <c r="E184" t="s">
        <v>1128</v>
      </c>
      <c r="F184" s="8">
        <v>42144</v>
      </c>
      <c r="G184" s="1">
        <v>0.43402777777777773</v>
      </c>
      <c r="H184">
        <v>27568</v>
      </c>
      <c r="I184" s="8">
        <v>42144</v>
      </c>
      <c r="J184" s="1">
        <v>0.54166666666666663</v>
      </c>
      <c r="K184">
        <v>27568</v>
      </c>
      <c r="L184">
        <v>1</v>
      </c>
      <c r="M184" t="s">
        <v>21</v>
      </c>
      <c r="O184" t="s">
        <v>15</v>
      </c>
      <c r="P184" t="s">
        <v>181</v>
      </c>
      <c r="Q184">
        <v>30708379456</v>
      </c>
      <c r="R184" t="s">
        <v>182</v>
      </c>
      <c r="S184" t="s">
        <v>183</v>
      </c>
      <c r="T184">
        <v>3304</v>
      </c>
      <c r="U184" t="s">
        <v>6</v>
      </c>
      <c r="V184" t="s">
        <v>7</v>
      </c>
      <c r="W184">
        <v>376</v>
      </c>
      <c r="X184">
        <v>4481488</v>
      </c>
      <c r="Z184">
        <v>9</v>
      </c>
      <c r="AA184">
        <v>42727</v>
      </c>
      <c r="AB184">
        <v>85454</v>
      </c>
      <c r="AC184">
        <v>0</v>
      </c>
      <c r="AD184">
        <v>200</v>
      </c>
      <c r="AE184">
        <v>504929</v>
      </c>
      <c r="AF184">
        <v>0</v>
      </c>
      <c r="AG184" t="s">
        <v>1213</v>
      </c>
      <c r="AH184" t="s">
        <v>10</v>
      </c>
    </row>
    <row r="185" spans="1:34" x14ac:dyDescent="0.25">
      <c r="A185">
        <v>21637</v>
      </c>
      <c r="B185" t="s">
        <v>1651</v>
      </c>
      <c r="C185" t="s">
        <v>1171</v>
      </c>
      <c r="D185">
        <v>2014</v>
      </c>
      <c r="E185" t="s">
        <v>1128</v>
      </c>
      <c r="F185" s="8">
        <v>42159</v>
      </c>
      <c r="G185" s="1">
        <v>0.64166666666666672</v>
      </c>
      <c r="H185">
        <v>27568</v>
      </c>
      <c r="I185" s="8">
        <v>42159</v>
      </c>
      <c r="J185" s="1">
        <v>0.64166666666666672</v>
      </c>
      <c r="K185">
        <v>27568</v>
      </c>
      <c r="L185">
        <v>1</v>
      </c>
      <c r="M185" t="s">
        <v>425</v>
      </c>
      <c r="O185" t="s">
        <v>15</v>
      </c>
      <c r="P185" t="s">
        <v>181</v>
      </c>
      <c r="Q185">
        <v>30708379456</v>
      </c>
      <c r="R185" t="s">
        <v>182</v>
      </c>
      <c r="S185" t="s">
        <v>183</v>
      </c>
      <c r="T185">
        <v>3304</v>
      </c>
      <c r="U185" t="s">
        <v>6</v>
      </c>
      <c r="V185" t="s">
        <v>7</v>
      </c>
      <c r="W185">
        <v>376</v>
      </c>
      <c r="X185">
        <v>4481488</v>
      </c>
      <c r="Z185">
        <v>9</v>
      </c>
      <c r="AA185">
        <v>42727</v>
      </c>
      <c r="AB185">
        <v>175181</v>
      </c>
      <c r="AC185">
        <v>11011</v>
      </c>
      <c r="AD185">
        <v>410</v>
      </c>
      <c r="AE185">
        <v>726259</v>
      </c>
      <c r="AF185">
        <v>0</v>
      </c>
      <c r="AG185" t="s">
        <v>1213</v>
      </c>
      <c r="AH185" t="s">
        <v>10</v>
      </c>
    </row>
    <row r="186" spans="1:34" x14ac:dyDescent="0.25">
      <c r="A186">
        <v>21181</v>
      </c>
      <c r="B186" t="s">
        <v>1651</v>
      </c>
      <c r="C186" t="s">
        <v>1171</v>
      </c>
      <c r="D186">
        <v>2014</v>
      </c>
      <c r="E186" t="s">
        <v>1128</v>
      </c>
      <c r="F186" s="8">
        <v>42089</v>
      </c>
      <c r="G186" s="1">
        <v>0.625</v>
      </c>
      <c r="H186">
        <v>27568</v>
      </c>
      <c r="I186" s="8">
        <v>42089</v>
      </c>
      <c r="J186" s="1">
        <v>0.69791666666666663</v>
      </c>
      <c r="K186">
        <v>27568</v>
      </c>
      <c r="L186">
        <v>1</v>
      </c>
      <c r="M186" t="s">
        <v>423</v>
      </c>
      <c r="O186" t="s">
        <v>15</v>
      </c>
      <c r="P186" t="s">
        <v>181</v>
      </c>
      <c r="Q186">
        <v>30708379456</v>
      </c>
      <c r="R186" t="s">
        <v>182</v>
      </c>
      <c r="S186" t="s">
        <v>183</v>
      </c>
      <c r="T186">
        <v>3304</v>
      </c>
      <c r="U186" t="s">
        <v>6</v>
      </c>
      <c r="V186" t="s">
        <v>7</v>
      </c>
      <c r="W186">
        <v>376</v>
      </c>
      <c r="X186">
        <v>4481488</v>
      </c>
      <c r="Z186">
        <v>9</v>
      </c>
      <c r="AA186">
        <v>42727</v>
      </c>
      <c r="AB186">
        <v>25636</v>
      </c>
      <c r="AC186">
        <v>350000</v>
      </c>
      <c r="AD186">
        <v>60</v>
      </c>
      <c r="AE186">
        <v>2634346</v>
      </c>
      <c r="AF186">
        <v>0</v>
      </c>
      <c r="AG186" t="s">
        <v>1213</v>
      </c>
      <c r="AH186" t="s">
        <v>10</v>
      </c>
    </row>
    <row r="187" spans="1:34" x14ac:dyDescent="0.25">
      <c r="A187">
        <v>21483</v>
      </c>
      <c r="B187" t="s">
        <v>1652</v>
      </c>
      <c r="C187" t="s">
        <v>1172</v>
      </c>
      <c r="D187">
        <v>2013</v>
      </c>
      <c r="E187" t="s">
        <v>1128</v>
      </c>
      <c r="F187" s="8">
        <v>42137</v>
      </c>
      <c r="G187" s="1">
        <v>0.44444444444444442</v>
      </c>
      <c r="H187">
        <v>20694</v>
      </c>
      <c r="I187" s="8">
        <v>42137</v>
      </c>
      <c r="J187" s="1">
        <v>0.72916666666666663</v>
      </c>
      <c r="K187">
        <v>20694</v>
      </c>
      <c r="L187">
        <v>1</v>
      </c>
      <c r="M187" t="s">
        <v>539</v>
      </c>
      <c r="O187" t="s">
        <v>2</v>
      </c>
      <c r="P187" t="s">
        <v>540</v>
      </c>
      <c r="Q187">
        <v>29989339</v>
      </c>
      <c r="R187" t="s">
        <v>1653</v>
      </c>
      <c r="S187" t="s">
        <v>5</v>
      </c>
      <c r="T187">
        <v>3300</v>
      </c>
      <c r="U187" t="s">
        <v>6</v>
      </c>
      <c r="V187" t="s">
        <v>7</v>
      </c>
      <c r="W187">
        <v>376</v>
      </c>
      <c r="X187">
        <v>154222777</v>
      </c>
      <c r="Z187">
        <v>9</v>
      </c>
      <c r="AA187">
        <v>42727</v>
      </c>
      <c r="AB187">
        <v>98272</v>
      </c>
      <c r="AC187">
        <v>0</v>
      </c>
      <c r="AD187">
        <v>230</v>
      </c>
      <c r="AE187">
        <v>140423</v>
      </c>
      <c r="AF187">
        <v>0</v>
      </c>
      <c r="AG187" t="s">
        <v>1213</v>
      </c>
      <c r="AH187" t="s">
        <v>10</v>
      </c>
    </row>
    <row r="188" spans="1:34" x14ac:dyDescent="0.25">
      <c r="A188">
        <v>21552</v>
      </c>
      <c r="B188" t="s">
        <v>1654</v>
      </c>
      <c r="C188" t="s">
        <v>1173</v>
      </c>
      <c r="D188">
        <v>2015</v>
      </c>
      <c r="E188" t="s">
        <v>1128</v>
      </c>
      <c r="F188" s="8">
        <v>42150</v>
      </c>
      <c r="G188" s="1">
        <v>0.36458333333333331</v>
      </c>
      <c r="H188">
        <v>7870</v>
      </c>
      <c r="I188" s="8">
        <v>42150</v>
      </c>
      <c r="J188" s="1">
        <v>0.45833333333333331</v>
      </c>
      <c r="K188">
        <v>7870</v>
      </c>
      <c r="L188">
        <v>1</v>
      </c>
      <c r="M188" t="s">
        <v>21</v>
      </c>
      <c r="O188" t="s">
        <v>15</v>
      </c>
      <c r="P188" t="s">
        <v>22</v>
      </c>
      <c r="Q188">
        <v>20128522345</v>
      </c>
      <c r="R188" t="s">
        <v>23</v>
      </c>
      <c r="S188" t="s">
        <v>5</v>
      </c>
      <c r="T188">
        <v>3300</v>
      </c>
      <c r="U188" t="s">
        <v>6</v>
      </c>
      <c r="V188" t="s">
        <v>7</v>
      </c>
      <c r="W188">
        <v>44357</v>
      </c>
      <c r="X188">
        <v>50</v>
      </c>
      <c r="Z188">
        <v>9</v>
      </c>
      <c r="AA188">
        <v>48471</v>
      </c>
      <c r="AB188">
        <v>130872</v>
      </c>
      <c r="AC188">
        <v>0</v>
      </c>
      <c r="AD188">
        <v>270</v>
      </c>
      <c r="AE188">
        <v>494803</v>
      </c>
      <c r="AF188">
        <v>0</v>
      </c>
      <c r="AG188" t="s">
        <v>1213</v>
      </c>
      <c r="AH188" t="s">
        <v>10</v>
      </c>
    </row>
    <row r="189" spans="1:34" x14ac:dyDescent="0.25">
      <c r="A189">
        <v>21550</v>
      </c>
      <c r="B189" t="s">
        <v>1655</v>
      </c>
      <c r="C189" t="s">
        <v>1162</v>
      </c>
      <c r="D189">
        <v>2011</v>
      </c>
      <c r="E189" t="s">
        <v>1128</v>
      </c>
      <c r="F189" s="8">
        <v>42150</v>
      </c>
      <c r="G189" s="1">
        <v>0.35416666666666669</v>
      </c>
      <c r="H189">
        <v>35284</v>
      </c>
      <c r="I189" s="8">
        <v>42150</v>
      </c>
      <c r="J189" s="1">
        <v>0.54166666666666663</v>
      </c>
      <c r="K189">
        <v>35284</v>
      </c>
      <c r="L189">
        <v>1</v>
      </c>
      <c r="M189" t="s">
        <v>3188</v>
      </c>
      <c r="N189" t="s">
        <v>3189</v>
      </c>
      <c r="O189" t="s">
        <v>2</v>
      </c>
      <c r="P189" t="s">
        <v>407</v>
      </c>
      <c r="Q189">
        <v>28110433</v>
      </c>
      <c r="R189" t="s">
        <v>408</v>
      </c>
      <c r="S189" t="s">
        <v>252</v>
      </c>
      <c r="T189">
        <v>3300</v>
      </c>
      <c r="U189" t="s">
        <v>6</v>
      </c>
      <c r="V189" t="s">
        <v>7</v>
      </c>
      <c r="W189">
        <v>376</v>
      </c>
      <c r="X189">
        <v>154151919</v>
      </c>
      <c r="Y189" t="s">
        <v>409</v>
      </c>
      <c r="Z189">
        <v>9</v>
      </c>
      <c r="AA189">
        <v>42727</v>
      </c>
      <c r="AB189">
        <v>64091</v>
      </c>
      <c r="AC189">
        <v>0</v>
      </c>
      <c r="AD189">
        <v>150</v>
      </c>
      <c r="AE189">
        <v>241885</v>
      </c>
      <c r="AF189">
        <v>0</v>
      </c>
      <c r="AG189" t="s">
        <v>1213</v>
      </c>
      <c r="AH189" t="s">
        <v>10</v>
      </c>
    </row>
    <row r="190" spans="1:34" x14ac:dyDescent="0.25">
      <c r="A190">
        <v>21058</v>
      </c>
      <c r="B190" t="s">
        <v>1656</v>
      </c>
      <c r="C190" t="s">
        <v>1164</v>
      </c>
      <c r="D190">
        <v>2013</v>
      </c>
      <c r="E190" t="s">
        <v>1128</v>
      </c>
      <c r="F190" s="8">
        <v>42072</v>
      </c>
      <c r="G190" s="1">
        <v>0.41666666666666669</v>
      </c>
      <c r="H190">
        <v>19459</v>
      </c>
      <c r="I190" s="8">
        <v>42072</v>
      </c>
      <c r="J190" s="1">
        <v>0.54166666666666663</v>
      </c>
      <c r="K190">
        <v>19459</v>
      </c>
      <c r="L190">
        <v>1</v>
      </c>
      <c r="M190" t="s">
        <v>76</v>
      </c>
      <c r="O190" t="s">
        <v>2</v>
      </c>
      <c r="P190" t="s">
        <v>573</v>
      </c>
      <c r="Q190">
        <v>14082888</v>
      </c>
      <c r="R190" t="s">
        <v>1657</v>
      </c>
      <c r="S190" t="s">
        <v>1658</v>
      </c>
      <c r="T190">
        <v>3357</v>
      </c>
      <c r="U190" t="s">
        <v>6</v>
      </c>
      <c r="V190" t="s">
        <v>7</v>
      </c>
      <c r="W190">
        <v>3757</v>
      </c>
      <c r="X190">
        <v>15408549</v>
      </c>
      <c r="Y190" t="s">
        <v>1659</v>
      </c>
      <c r="Z190">
        <v>9</v>
      </c>
      <c r="AA190">
        <v>48471</v>
      </c>
      <c r="AB190">
        <v>116330</v>
      </c>
      <c r="AC190">
        <v>0</v>
      </c>
      <c r="AD190">
        <v>240</v>
      </c>
      <c r="AE190">
        <v>263684</v>
      </c>
      <c r="AF190">
        <v>0</v>
      </c>
      <c r="AG190" t="s">
        <v>1213</v>
      </c>
      <c r="AH190" t="s">
        <v>10</v>
      </c>
    </row>
    <row r="191" spans="1:34" x14ac:dyDescent="0.25">
      <c r="A191">
        <v>21547</v>
      </c>
      <c r="B191" t="s">
        <v>1660</v>
      </c>
      <c r="C191" t="s">
        <v>1164</v>
      </c>
      <c r="D191">
        <v>2012</v>
      </c>
      <c r="E191" t="s">
        <v>1128</v>
      </c>
      <c r="F191" s="8">
        <v>42146</v>
      </c>
      <c r="G191" s="1">
        <v>0.6479166666666667</v>
      </c>
      <c r="H191">
        <v>46444</v>
      </c>
      <c r="I191" s="8">
        <v>42146</v>
      </c>
      <c r="J191" s="1">
        <v>0.6479166666666667</v>
      </c>
      <c r="K191">
        <v>46444</v>
      </c>
      <c r="L191">
        <v>1</v>
      </c>
      <c r="M191" t="s">
        <v>337</v>
      </c>
      <c r="O191" t="s">
        <v>15</v>
      </c>
      <c r="P191" t="s">
        <v>338</v>
      </c>
      <c r="Q191">
        <v>30698151796</v>
      </c>
      <c r="R191" t="s">
        <v>339</v>
      </c>
      <c r="S191" t="s">
        <v>1661</v>
      </c>
      <c r="T191">
        <v>3376</v>
      </c>
      <c r="U191" t="s">
        <v>6</v>
      </c>
      <c r="V191" t="s">
        <v>7</v>
      </c>
      <c r="W191">
        <v>3757</v>
      </c>
      <c r="X191">
        <v>470355</v>
      </c>
      <c r="Y191" t="s">
        <v>1662</v>
      </c>
      <c r="Z191">
        <v>9</v>
      </c>
      <c r="AA191">
        <v>42727</v>
      </c>
      <c r="AB191">
        <v>0</v>
      </c>
      <c r="AC191">
        <v>0</v>
      </c>
      <c r="AD191">
        <v>0</v>
      </c>
      <c r="AE191">
        <v>0</v>
      </c>
      <c r="AF191">
        <v>0</v>
      </c>
      <c r="AG191" t="s">
        <v>1213</v>
      </c>
      <c r="AH191" t="s">
        <v>10</v>
      </c>
    </row>
    <row r="192" spans="1:34" x14ac:dyDescent="0.25">
      <c r="A192">
        <v>21919</v>
      </c>
      <c r="B192" t="s">
        <v>1663</v>
      </c>
      <c r="C192" t="s">
        <v>1162</v>
      </c>
      <c r="D192">
        <v>2013</v>
      </c>
      <c r="E192" t="s">
        <v>1128</v>
      </c>
      <c r="F192" s="8">
        <v>42200</v>
      </c>
      <c r="G192" s="1">
        <v>0.33333333333333331</v>
      </c>
      <c r="H192">
        <v>29165</v>
      </c>
      <c r="I192" s="8">
        <v>42200</v>
      </c>
      <c r="J192" s="1">
        <v>0.54166666666666663</v>
      </c>
      <c r="K192">
        <v>29165</v>
      </c>
      <c r="L192">
        <v>1</v>
      </c>
      <c r="M192" t="s">
        <v>3282</v>
      </c>
      <c r="N192" t="s">
        <v>3283</v>
      </c>
      <c r="O192" t="s">
        <v>3284</v>
      </c>
      <c r="P192" t="s">
        <v>2079</v>
      </c>
      <c r="Q192">
        <v>29210312</v>
      </c>
      <c r="R192" t="s">
        <v>1664</v>
      </c>
      <c r="S192" t="s">
        <v>5</v>
      </c>
      <c r="T192">
        <v>3300</v>
      </c>
      <c r="U192" t="s">
        <v>6</v>
      </c>
      <c r="V192" t="s">
        <v>7</v>
      </c>
      <c r="W192">
        <v>-376</v>
      </c>
      <c r="X192">
        <v>154565572</v>
      </c>
      <c r="Z192">
        <v>9</v>
      </c>
      <c r="AA192">
        <v>48471</v>
      </c>
      <c r="AB192">
        <v>72707</v>
      </c>
      <c r="AC192">
        <v>0</v>
      </c>
      <c r="AD192">
        <v>150</v>
      </c>
      <c r="AE192">
        <v>253368</v>
      </c>
      <c r="AF192">
        <v>0</v>
      </c>
      <c r="AG192" t="s">
        <v>1213</v>
      </c>
      <c r="AH192" t="s">
        <v>10</v>
      </c>
    </row>
    <row r="193" spans="1:34" x14ac:dyDescent="0.25">
      <c r="A193">
        <v>21873</v>
      </c>
      <c r="B193" t="s">
        <v>1665</v>
      </c>
      <c r="C193" t="s">
        <v>1174</v>
      </c>
      <c r="D193">
        <v>2013</v>
      </c>
      <c r="E193" t="s">
        <v>1128</v>
      </c>
      <c r="F193" s="8">
        <v>42193</v>
      </c>
      <c r="G193" s="1">
        <v>0.33333333333333331</v>
      </c>
      <c r="H193">
        <v>70813</v>
      </c>
      <c r="I193" s="8">
        <v>42192</v>
      </c>
      <c r="J193" s="1">
        <v>0.64097222222222217</v>
      </c>
      <c r="K193">
        <v>70813</v>
      </c>
      <c r="L193">
        <v>1</v>
      </c>
      <c r="M193" t="s">
        <v>21</v>
      </c>
      <c r="O193" t="s">
        <v>15</v>
      </c>
      <c r="P193" t="s">
        <v>726</v>
      </c>
      <c r="Q193">
        <v>20058215865</v>
      </c>
      <c r="R193" t="s">
        <v>727</v>
      </c>
      <c r="S193" t="s">
        <v>728</v>
      </c>
      <c r="T193">
        <v>3228</v>
      </c>
      <c r="U193" t="s">
        <v>729</v>
      </c>
      <c r="V193" t="s">
        <v>7</v>
      </c>
      <c r="W193">
        <v>345</v>
      </c>
      <c r="X193">
        <v>156620964</v>
      </c>
      <c r="Z193">
        <v>9</v>
      </c>
      <c r="AA193">
        <v>48471</v>
      </c>
      <c r="AB193">
        <v>213272</v>
      </c>
      <c r="AC193">
        <v>0</v>
      </c>
      <c r="AD193">
        <v>440</v>
      </c>
      <c r="AE193">
        <v>236417</v>
      </c>
      <c r="AF193">
        <v>0</v>
      </c>
      <c r="AG193" t="s">
        <v>1213</v>
      </c>
      <c r="AH193" t="s">
        <v>10</v>
      </c>
    </row>
    <row r="194" spans="1:34" x14ac:dyDescent="0.25">
      <c r="A194">
        <v>21305</v>
      </c>
      <c r="B194" t="s">
        <v>1665</v>
      </c>
      <c r="C194" t="s">
        <v>1174</v>
      </c>
      <c r="D194">
        <v>2013</v>
      </c>
      <c r="E194" t="s">
        <v>1128</v>
      </c>
      <c r="F194" s="8">
        <v>42110</v>
      </c>
      <c r="G194" s="1">
        <v>0.33333333333333331</v>
      </c>
      <c r="H194">
        <v>70813</v>
      </c>
      <c r="I194" s="8">
        <v>42110</v>
      </c>
      <c r="J194" s="1">
        <v>0.5</v>
      </c>
      <c r="K194">
        <v>70813</v>
      </c>
      <c r="L194">
        <v>1</v>
      </c>
      <c r="M194" t="s">
        <v>725</v>
      </c>
      <c r="O194" t="s">
        <v>15</v>
      </c>
      <c r="P194" t="s">
        <v>726</v>
      </c>
      <c r="Q194">
        <v>20058215865</v>
      </c>
      <c r="R194" t="s">
        <v>727</v>
      </c>
      <c r="S194" t="s">
        <v>728</v>
      </c>
      <c r="T194">
        <v>3228</v>
      </c>
      <c r="U194" t="s">
        <v>729</v>
      </c>
      <c r="V194" t="s">
        <v>7</v>
      </c>
      <c r="W194">
        <v>345</v>
      </c>
      <c r="X194">
        <v>156620964</v>
      </c>
      <c r="Z194">
        <v>9</v>
      </c>
      <c r="AA194">
        <v>42727</v>
      </c>
      <c r="AB194">
        <v>81181</v>
      </c>
      <c r="AC194">
        <v>0</v>
      </c>
      <c r="AD194">
        <v>190</v>
      </c>
      <c r="AE194">
        <v>391759</v>
      </c>
      <c r="AF194">
        <v>0</v>
      </c>
      <c r="AG194" t="s">
        <v>1213</v>
      </c>
      <c r="AH194" t="s">
        <v>10</v>
      </c>
    </row>
    <row r="195" spans="1:34" x14ac:dyDescent="0.25">
      <c r="A195">
        <v>21851</v>
      </c>
      <c r="B195" t="s">
        <v>1666</v>
      </c>
      <c r="C195" t="s">
        <v>1162</v>
      </c>
      <c r="D195">
        <v>2014</v>
      </c>
      <c r="E195" t="s">
        <v>1128</v>
      </c>
      <c r="F195" s="8">
        <v>42191</v>
      </c>
      <c r="G195" s="1">
        <v>0.36458333333333331</v>
      </c>
      <c r="H195">
        <v>41839</v>
      </c>
      <c r="I195" s="8">
        <v>42191</v>
      </c>
      <c r="J195" s="1">
        <v>0.75</v>
      </c>
      <c r="K195">
        <v>41839</v>
      </c>
      <c r="L195">
        <v>1</v>
      </c>
      <c r="M195" t="s">
        <v>982</v>
      </c>
      <c r="O195" t="s">
        <v>15</v>
      </c>
      <c r="P195" t="s">
        <v>977</v>
      </c>
      <c r="Q195">
        <v>33713586809</v>
      </c>
      <c r="R195" t="s">
        <v>978</v>
      </c>
      <c r="S195" t="s">
        <v>979</v>
      </c>
      <c r="T195">
        <v>3300</v>
      </c>
      <c r="U195" t="s">
        <v>6</v>
      </c>
      <c r="V195" t="s">
        <v>7</v>
      </c>
      <c r="W195">
        <v>376</v>
      </c>
      <c r="X195">
        <v>4437329</v>
      </c>
      <c r="Y195" t="s">
        <v>1667</v>
      </c>
      <c r="Z195">
        <v>9</v>
      </c>
      <c r="AA195">
        <v>42727</v>
      </c>
      <c r="AB195">
        <v>42727</v>
      </c>
      <c r="AC195">
        <v>0</v>
      </c>
      <c r="AD195">
        <v>100</v>
      </c>
      <c r="AE195">
        <v>0</v>
      </c>
      <c r="AF195">
        <v>0</v>
      </c>
      <c r="AG195" t="s">
        <v>1213</v>
      </c>
      <c r="AH195" t="s">
        <v>10</v>
      </c>
    </row>
    <row r="196" spans="1:34" x14ac:dyDescent="0.25">
      <c r="A196">
        <v>21468</v>
      </c>
      <c r="B196" t="s">
        <v>1666</v>
      </c>
      <c r="C196" t="s">
        <v>1162</v>
      </c>
      <c r="D196">
        <v>2015</v>
      </c>
      <c r="E196" t="s">
        <v>1128</v>
      </c>
      <c r="F196" s="8">
        <v>42135</v>
      </c>
      <c r="G196" s="1">
        <v>0.33333333333333331</v>
      </c>
      <c r="H196">
        <v>41839</v>
      </c>
      <c r="I196" s="8">
        <v>42135</v>
      </c>
      <c r="J196" s="1">
        <v>0.5</v>
      </c>
      <c r="K196">
        <v>41839</v>
      </c>
      <c r="L196">
        <v>1</v>
      </c>
      <c r="M196" t="s">
        <v>165</v>
      </c>
      <c r="O196" t="s">
        <v>15</v>
      </c>
      <c r="P196" t="s">
        <v>977</v>
      </c>
      <c r="Q196">
        <v>33713586809</v>
      </c>
      <c r="R196" t="s">
        <v>978</v>
      </c>
      <c r="S196" t="s">
        <v>979</v>
      </c>
      <c r="T196">
        <v>3300</v>
      </c>
      <c r="U196" t="s">
        <v>6</v>
      </c>
      <c r="V196" t="s">
        <v>7</v>
      </c>
      <c r="W196">
        <v>376</v>
      </c>
      <c r="X196">
        <v>4437329</v>
      </c>
      <c r="Y196" t="s">
        <v>1667</v>
      </c>
      <c r="Z196">
        <v>9</v>
      </c>
      <c r="AA196">
        <v>48471</v>
      </c>
      <c r="AB196">
        <v>96942</v>
      </c>
      <c r="AC196">
        <v>0</v>
      </c>
      <c r="AD196">
        <v>200</v>
      </c>
      <c r="AE196">
        <v>419432</v>
      </c>
      <c r="AF196">
        <v>0</v>
      </c>
      <c r="AG196" t="s">
        <v>1213</v>
      </c>
      <c r="AH196" t="s">
        <v>10</v>
      </c>
    </row>
    <row r="197" spans="1:34" x14ac:dyDescent="0.25">
      <c r="A197">
        <v>21856</v>
      </c>
      <c r="B197" t="s">
        <v>1668</v>
      </c>
      <c r="C197" t="s">
        <v>1174</v>
      </c>
      <c r="D197">
        <v>2014</v>
      </c>
      <c r="E197" t="s">
        <v>1128</v>
      </c>
      <c r="F197" s="8">
        <v>42191</v>
      </c>
      <c r="G197" s="1">
        <v>0.45833333333333331</v>
      </c>
      <c r="H197">
        <v>13265</v>
      </c>
      <c r="I197" s="8">
        <v>42191</v>
      </c>
      <c r="J197" s="1">
        <v>0.66666666666666663</v>
      </c>
      <c r="K197">
        <v>13265</v>
      </c>
      <c r="L197">
        <v>1</v>
      </c>
      <c r="M197" t="s">
        <v>199</v>
      </c>
      <c r="O197" t="s">
        <v>15</v>
      </c>
      <c r="P197" t="s">
        <v>448</v>
      </c>
      <c r="Q197">
        <v>20132805564</v>
      </c>
      <c r="R197" t="s">
        <v>449</v>
      </c>
      <c r="S197" t="s">
        <v>1611</v>
      </c>
      <c r="T197">
        <v>3315</v>
      </c>
      <c r="U197" t="s">
        <v>6</v>
      </c>
      <c r="V197" t="s">
        <v>7</v>
      </c>
      <c r="W197">
        <v>3754</v>
      </c>
      <c r="X197">
        <v>422091</v>
      </c>
      <c r="Z197">
        <v>9</v>
      </c>
      <c r="AA197">
        <v>48471</v>
      </c>
      <c r="AB197">
        <v>67859</v>
      </c>
      <c r="AC197">
        <v>0</v>
      </c>
      <c r="AD197">
        <v>140</v>
      </c>
      <c r="AE197">
        <v>391901</v>
      </c>
      <c r="AF197">
        <v>0</v>
      </c>
      <c r="AG197" t="s">
        <v>1213</v>
      </c>
      <c r="AH197" t="s">
        <v>10</v>
      </c>
    </row>
    <row r="198" spans="1:34" x14ac:dyDescent="0.25">
      <c r="A198">
        <v>21338</v>
      </c>
      <c r="B198" t="s">
        <v>1669</v>
      </c>
      <c r="C198" t="s">
        <v>1164</v>
      </c>
      <c r="D198">
        <v>2014</v>
      </c>
      <c r="E198" t="s">
        <v>1128</v>
      </c>
      <c r="F198" s="8">
        <v>42115</v>
      </c>
      <c r="G198" s="1">
        <v>0.33333333333333331</v>
      </c>
      <c r="H198">
        <v>49105</v>
      </c>
      <c r="I198" s="8">
        <v>42116</v>
      </c>
      <c r="J198" s="1">
        <v>0.75</v>
      </c>
      <c r="K198">
        <v>49105</v>
      </c>
      <c r="L198">
        <v>1</v>
      </c>
      <c r="M198" t="s">
        <v>908</v>
      </c>
      <c r="O198" t="s">
        <v>15</v>
      </c>
      <c r="P198" t="s">
        <v>909</v>
      </c>
      <c r="Q198">
        <v>20205531832</v>
      </c>
      <c r="R198" t="s">
        <v>1670</v>
      </c>
      <c r="S198" t="s">
        <v>1496</v>
      </c>
      <c r="T198">
        <v>3230</v>
      </c>
      <c r="U198" t="s">
        <v>394</v>
      </c>
      <c r="V198" t="s">
        <v>7</v>
      </c>
      <c r="W198">
        <v>3772</v>
      </c>
      <c r="X198">
        <v>424697</v>
      </c>
      <c r="Y198" t="s">
        <v>1671</v>
      </c>
      <c r="Z198">
        <v>9</v>
      </c>
      <c r="AA198">
        <v>42727</v>
      </c>
      <c r="AB198">
        <v>115363</v>
      </c>
      <c r="AC198">
        <v>0</v>
      </c>
      <c r="AD198">
        <v>270</v>
      </c>
      <c r="AE198">
        <v>415983</v>
      </c>
      <c r="AF198">
        <v>0</v>
      </c>
      <c r="AG198" t="s">
        <v>1213</v>
      </c>
      <c r="AH198" t="s">
        <v>10</v>
      </c>
    </row>
    <row r="199" spans="1:34" x14ac:dyDescent="0.25">
      <c r="A199">
        <v>21292</v>
      </c>
      <c r="B199" t="s">
        <v>1672</v>
      </c>
      <c r="C199" t="s">
        <v>1164</v>
      </c>
      <c r="D199">
        <v>2012</v>
      </c>
      <c r="E199" t="s">
        <v>1128</v>
      </c>
      <c r="F199" s="8">
        <v>42108</v>
      </c>
      <c r="G199" s="1">
        <v>0.34375</v>
      </c>
      <c r="H199">
        <v>19199</v>
      </c>
      <c r="I199" s="8">
        <v>42108</v>
      </c>
      <c r="J199" s="1">
        <v>0.54166666666666663</v>
      </c>
      <c r="K199">
        <v>19199</v>
      </c>
      <c r="L199">
        <v>1</v>
      </c>
      <c r="M199" t="s">
        <v>21</v>
      </c>
      <c r="O199" t="s">
        <v>2</v>
      </c>
      <c r="P199" t="s">
        <v>216</v>
      </c>
      <c r="Q199">
        <v>24573612</v>
      </c>
      <c r="R199" t="s">
        <v>217</v>
      </c>
      <c r="S199" t="s">
        <v>5</v>
      </c>
      <c r="T199">
        <v>3300</v>
      </c>
      <c r="U199" t="s">
        <v>6</v>
      </c>
      <c r="V199" t="s">
        <v>7</v>
      </c>
      <c r="W199">
        <v>376</v>
      </c>
      <c r="X199">
        <v>154644167</v>
      </c>
      <c r="Z199">
        <v>9</v>
      </c>
      <c r="AA199">
        <v>48471</v>
      </c>
      <c r="AB199">
        <v>130872</v>
      </c>
      <c r="AC199">
        <v>0</v>
      </c>
      <c r="AD199">
        <v>270</v>
      </c>
      <c r="AE199">
        <v>447012</v>
      </c>
      <c r="AF199">
        <v>0</v>
      </c>
      <c r="AG199" t="s">
        <v>1213</v>
      </c>
      <c r="AH199" t="s">
        <v>10</v>
      </c>
    </row>
    <row r="200" spans="1:34" x14ac:dyDescent="0.25">
      <c r="A200">
        <v>21332</v>
      </c>
      <c r="B200" t="s">
        <v>1673</v>
      </c>
      <c r="C200" t="s">
        <v>1162</v>
      </c>
      <c r="D200">
        <v>2012</v>
      </c>
      <c r="E200" t="s">
        <v>1128</v>
      </c>
      <c r="F200" s="8">
        <v>42114</v>
      </c>
      <c r="G200" s="1">
        <v>0.63124999999999998</v>
      </c>
      <c r="H200">
        <v>52121</v>
      </c>
      <c r="I200" s="8">
        <v>42114</v>
      </c>
      <c r="J200" s="1">
        <v>0.75</v>
      </c>
      <c r="K200">
        <v>52121</v>
      </c>
      <c r="L200">
        <v>1</v>
      </c>
      <c r="M200" t="s">
        <v>466</v>
      </c>
      <c r="O200" t="s">
        <v>15</v>
      </c>
      <c r="P200" t="s">
        <v>467</v>
      </c>
      <c r="Q200">
        <v>30687896226</v>
      </c>
      <c r="R200" t="s">
        <v>468</v>
      </c>
      <c r="S200" t="s">
        <v>79</v>
      </c>
      <c r="T200">
        <v>3360</v>
      </c>
      <c r="U200" t="s">
        <v>6</v>
      </c>
      <c r="V200" t="s">
        <v>7</v>
      </c>
      <c r="W200">
        <v>3755</v>
      </c>
      <c r="X200">
        <v>424900</v>
      </c>
      <c r="Z200">
        <v>9</v>
      </c>
      <c r="AA200">
        <v>48471</v>
      </c>
      <c r="AB200">
        <v>58165</v>
      </c>
      <c r="AC200">
        <v>233999</v>
      </c>
      <c r="AD200">
        <v>120</v>
      </c>
      <c r="AE200">
        <v>14679920</v>
      </c>
      <c r="AF200">
        <v>0</v>
      </c>
      <c r="AG200" t="s">
        <v>1213</v>
      </c>
      <c r="AH200" t="s">
        <v>10</v>
      </c>
    </row>
    <row r="201" spans="1:34" x14ac:dyDescent="0.25">
      <c r="A201">
        <v>22014</v>
      </c>
      <c r="B201" t="s">
        <v>1674</v>
      </c>
      <c r="C201" t="s">
        <v>1175</v>
      </c>
      <c r="D201">
        <v>2012</v>
      </c>
      <c r="E201" t="s">
        <v>1128</v>
      </c>
      <c r="F201" s="8">
        <v>42216</v>
      </c>
      <c r="G201" s="1">
        <v>0.47569444444444442</v>
      </c>
      <c r="H201">
        <v>51086</v>
      </c>
      <c r="I201" s="8">
        <v>42216</v>
      </c>
      <c r="J201" s="1">
        <v>0.66666666666666663</v>
      </c>
      <c r="K201">
        <v>51086</v>
      </c>
      <c r="L201">
        <v>1</v>
      </c>
      <c r="M201" t="s">
        <v>346</v>
      </c>
      <c r="O201" t="s">
        <v>15</v>
      </c>
      <c r="P201" t="s">
        <v>1037</v>
      </c>
      <c r="Q201">
        <v>20173640480</v>
      </c>
      <c r="R201" t="s">
        <v>1038</v>
      </c>
      <c r="S201" t="s">
        <v>5</v>
      </c>
      <c r="T201">
        <v>3300</v>
      </c>
      <c r="U201" t="s">
        <v>6</v>
      </c>
      <c r="V201" t="s">
        <v>7</v>
      </c>
      <c r="W201">
        <v>376</v>
      </c>
      <c r="X201">
        <v>154518282</v>
      </c>
      <c r="Y201" t="s">
        <v>1039</v>
      </c>
      <c r="Z201">
        <v>9</v>
      </c>
      <c r="AA201">
        <v>48471</v>
      </c>
      <c r="AB201">
        <v>111483</v>
      </c>
      <c r="AC201">
        <v>0</v>
      </c>
      <c r="AD201">
        <v>230</v>
      </c>
      <c r="AE201">
        <v>242122</v>
      </c>
      <c r="AF201">
        <v>0</v>
      </c>
      <c r="AG201" t="s">
        <v>1213</v>
      </c>
      <c r="AH201" t="s">
        <v>10</v>
      </c>
    </row>
    <row r="202" spans="1:34" x14ac:dyDescent="0.25">
      <c r="A202">
        <v>21804</v>
      </c>
      <c r="B202" t="s">
        <v>1674</v>
      </c>
      <c r="C202" t="s">
        <v>1175</v>
      </c>
      <c r="D202">
        <v>2012</v>
      </c>
      <c r="E202" t="s">
        <v>1128</v>
      </c>
      <c r="F202" s="8">
        <v>42184</v>
      </c>
      <c r="G202" s="1">
        <v>0.45833333333333331</v>
      </c>
      <c r="H202">
        <v>51086</v>
      </c>
      <c r="I202" s="8">
        <v>42184</v>
      </c>
      <c r="J202" s="1">
        <v>0.70833333333333337</v>
      </c>
      <c r="K202">
        <v>51086</v>
      </c>
      <c r="L202">
        <v>1</v>
      </c>
      <c r="M202" t="s">
        <v>1036</v>
      </c>
      <c r="O202" t="s">
        <v>15</v>
      </c>
      <c r="P202" t="s">
        <v>1037</v>
      </c>
      <c r="Q202">
        <v>20173640480</v>
      </c>
      <c r="R202" t="s">
        <v>1038</v>
      </c>
      <c r="S202" t="s">
        <v>5</v>
      </c>
      <c r="T202">
        <v>3300</v>
      </c>
      <c r="U202" t="s">
        <v>6</v>
      </c>
      <c r="V202" t="s">
        <v>7</v>
      </c>
      <c r="W202">
        <v>376</v>
      </c>
      <c r="X202">
        <v>154518282</v>
      </c>
      <c r="Y202" t="s">
        <v>1039</v>
      </c>
      <c r="Z202">
        <v>9</v>
      </c>
      <c r="AA202">
        <v>42727</v>
      </c>
      <c r="AB202">
        <v>55545</v>
      </c>
      <c r="AC202">
        <v>0</v>
      </c>
      <c r="AD202">
        <v>130</v>
      </c>
      <c r="AE202">
        <v>460299</v>
      </c>
      <c r="AF202">
        <v>0</v>
      </c>
      <c r="AG202" t="s">
        <v>1213</v>
      </c>
      <c r="AH202" t="s">
        <v>10</v>
      </c>
    </row>
    <row r="203" spans="1:34" x14ac:dyDescent="0.25">
      <c r="A203">
        <v>21444</v>
      </c>
      <c r="B203" t="s">
        <v>1675</v>
      </c>
      <c r="C203" t="s">
        <v>1176</v>
      </c>
      <c r="D203">
        <v>2012</v>
      </c>
      <c r="E203" t="s">
        <v>1128</v>
      </c>
      <c r="F203" s="8">
        <v>42130</v>
      </c>
      <c r="G203" s="1">
        <v>0.41666666666666669</v>
      </c>
      <c r="H203">
        <v>102664</v>
      </c>
      <c r="I203" s="8">
        <v>42130</v>
      </c>
      <c r="J203" s="1">
        <v>0.54166666666666663</v>
      </c>
      <c r="K203">
        <v>102664</v>
      </c>
      <c r="L203">
        <v>1</v>
      </c>
      <c r="M203" t="s">
        <v>710</v>
      </c>
      <c r="O203" t="s">
        <v>15</v>
      </c>
      <c r="P203" t="s">
        <v>706</v>
      </c>
      <c r="Q203">
        <v>30672491505</v>
      </c>
      <c r="R203" t="s">
        <v>707</v>
      </c>
      <c r="S203" t="s">
        <v>1676</v>
      </c>
      <c r="T203">
        <v>3384</v>
      </c>
      <c r="U203" t="s">
        <v>6</v>
      </c>
      <c r="V203" t="s">
        <v>7</v>
      </c>
      <c r="W203">
        <v>3751</v>
      </c>
      <c r="X203">
        <v>15663647</v>
      </c>
      <c r="Z203">
        <v>9</v>
      </c>
      <c r="AA203">
        <v>48471</v>
      </c>
      <c r="AB203">
        <v>87248</v>
      </c>
      <c r="AC203">
        <v>0</v>
      </c>
      <c r="AD203">
        <v>180</v>
      </c>
      <c r="AE203">
        <v>239316</v>
      </c>
      <c r="AF203">
        <v>0</v>
      </c>
      <c r="AG203" t="s">
        <v>1213</v>
      </c>
      <c r="AH203" t="s">
        <v>10</v>
      </c>
    </row>
    <row r="204" spans="1:34" x14ac:dyDescent="0.25">
      <c r="A204">
        <v>21513</v>
      </c>
      <c r="B204" t="s">
        <v>1675</v>
      </c>
      <c r="C204" t="s">
        <v>1176</v>
      </c>
      <c r="D204">
        <v>2012</v>
      </c>
      <c r="E204" t="s">
        <v>1128</v>
      </c>
      <c r="F204" s="8">
        <v>42143</v>
      </c>
      <c r="G204" s="1">
        <v>0.33333333333333331</v>
      </c>
      <c r="H204">
        <v>102664</v>
      </c>
      <c r="I204" s="8">
        <v>42143</v>
      </c>
      <c r="J204" s="1">
        <v>0.54166666666666663</v>
      </c>
      <c r="K204">
        <v>102664</v>
      </c>
      <c r="L204">
        <v>1</v>
      </c>
      <c r="M204" t="s">
        <v>705</v>
      </c>
      <c r="O204" t="s">
        <v>15</v>
      </c>
      <c r="P204" t="s">
        <v>706</v>
      </c>
      <c r="Q204">
        <v>30672491505</v>
      </c>
      <c r="R204" t="s">
        <v>707</v>
      </c>
      <c r="S204" t="s">
        <v>1676</v>
      </c>
      <c r="T204">
        <v>3384</v>
      </c>
      <c r="U204" t="s">
        <v>6</v>
      </c>
      <c r="V204" t="s">
        <v>7</v>
      </c>
      <c r="W204">
        <v>3751</v>
      </c>
      <c r="X204">
        <v>15663647</v>
      </c>
      <c r="Z204">
        <v>9</v>
      </c>
      <c r="AA204">
        <v>48471</v>
      </c>
      <c r="AB204">
        <v>193884</v>
      </c>
      <c r="AC204">
        <v>0</v>
      </c>
      <c r="AD204">
        <v>400</v>
      </c>
      <c r="AE204">
        <v>1945194</v>
      </c>
      <c r="AF204">
        <v>0</v>
      </c>
      <c r="AG204" t="s">
        <v>1213</v>
      </c>
      <c r="AH204" t="s">
        <v>10</v>
      </c>
    </row>
    <row r="205" spans="1:34" x14ac:dyDescent="0.25">
      <c r="A205">
        <v>21354</v>
      </c>
      <c r="B205" t="s">
        <v>1677</v>
      </c>
      <c r="C205" t="s">
        <v>1175</v>
      </c>
      <c r="D205">
        <v>2012</v>
      </c>
      <c r="E205" t="s">
        <v>1128</v>
      </c>
      <c r="F205" s="8">
        <v>42117</v>
      </c>
      <c r="G205" s="1">
        <v>0.34375</v>
      </c>
      <c r="H205">
        <v>70403</v>
      </c>
      <c r="I205" s="8">
        <v>42117</v>
      </c>
      <c r="J205" s="1">
        <v>0.75</v>
      </c>
      <c r="K205">
        <v>70403</v>
      </c>
      <c r="L205">
        <v>1</v>
      </c>
      <c r="M205" t="s">
        <v>956</v>
      </c>
      <c r="O205" t="s">
        <v>15</v>
      </c>
      <c r="P205" t="s">
        <v>953</v>
      </c>
      <c r="Q205">
        <v>30712127240</v>
      </c>
      <c r="R205" t="s">
        <v>954</v>
      </c>
      <c r="S205" t="s">
        <v>1465</v>
      </c>
      <c r="T205">
        <v>3364</v>
      </c>
      <c r="U205" t="s">
        <v>6</v>
      </c>
      <c r="V205" t="s">
        <v>7</v>
      </c>
      <c r="W205">
        <v>3755</v>
      </c>
      <c r="X205">
        <v>460152</v>
      </c>
      <c r="Z205">
        <v>9</v>
      </c>
      <c r="AA205">
        <v>42727</v>
      </c>
      <c r="AB205">
        <v>153817</v>
      </c>
      <c r="AC205">
        <v>58516</v>
      </c>
      <c r="AD205">
        <v>360</v>
      </c>
      <c r="AE205">
        <v>814220</v>
      </c>
      <c r="AF205">
        <v>0</v>
      </c>
      <c r="AG205" t="s">
        <v>1213</v>
      </c>
      <c r="AH205" t="s">
        <v>10</v>
      </c>
    </row>
    <row r="206" spans="1:34" x14ac:dyDescent="0.25">
      <c r="A206">
        <v>21519</v>
      </c>
      <c r="B206" t="s">
        <v>1677</v>
      </c>
      <c r="C206" t="s">
        <v>1175</v>
      </c>
      <c r="D206">
        <v>2012</v>
      </c>
      <c r="E206" t="s">
        <v>1128</v>
      </c>
      <c r="F206" s="8">
        <v>42143</v>
      </c>
      <c r="G206" s="1">
        <v>0.60138888888888886</v>
      </c>
      <c r="H206">
        <v>70403</v>
      </c>
      <c r="I206" s="8">
        <v>42143</v>
      </c>
      <c r="J206" s="1">
        <v>0.60138888888888886</v>
      </c>
      <c r="K206">
        <v>70403</v>
      </c>
      <c r="L206">
        <v>1</v>
      </c>
      <c r="M206" t="s">
        <v>952</v>
      </c>
      <c r="O206" t="s">
        <v>15</v>
      </c>
      <c r="P206" t="s">
        <v>953</v>
      </c>
      <c r="Q206">
        <v>30712127240</v>
      </c>
      <c r="R206" t="s">
        <v>954</v>
      </c>
      <c r="S206" t="s">
        <v>1465</v>
      </c>
      <c r="T206">
        <v>3364</v>
      </c>
      <c r="U206" t="s">
        <v>6</v>
      </c>
      <c r="V206" t="s">
        <v>7</v>
      </c>
      <c r="W206">
        <v>3755</v>
      </c>
      <c r="X206">
        <v>460152</v>
      </c>
      <c r="Z206">
        <v>9</v>
      </c>
      <c r="AA206">
        <v>42727</v>
      </c>
      <c r="AB206">
        <v>367452</v>
      </c>
      <c r="AC206">
        <v>465850</v>
      </c>
      <c r="AD206">
        <v>860</v>
      </c>
      <c r="AE206">
        <v>23652840</v>
      </c>
      <c r="AF206">
        <v>0</v>
      </c>
      <c r="AG206" t="s">
        <v>1213</v>
      </c>
      <c r="AH206" t="s">
        <v>10</v>
      </c>
    </row>
    <row r="207" spans="1:34" x14ac:dyDescent="0.25">
      <c r="A207">
        <v>21810</v>
      </c>
      <c r="B207" t="s">
        <v>1678</v>
      </c>
      <c r="C207" t="s">
        <v>1177</v>
      </c>
      <c r="D207">
        <v>2013</v>
      </c>
      <c r="E207" t="s">
        <v>1128</v>
      </c>
      <c r="F207" s="8">
        <v>42184</v>
      </c>
      <c r="G207" s="1">
        <v>0.64583333333333337</v>
      </c>
      <c r="H207">
        <v>2796</v>
      </c>
      <c r="I207" s="8">
        <v>42184</v>
      </c>
      <c r="J207" s="1">
        <v>0.66666666666666663</v>
      </c>
      <c r="K207">
        <v>2796</v>
      </c>
      <c r="L207">
        <v>1</v>
      </c>
      <c r="M207" t="s">
        <v>652</v>
      </c>
      <c r="O207" t="s">
        <v>2</v>
      </c>
      <c r="P207" t="s">
        <v>653</v>
      </c>
      <c r="Q207">
        <v>20085473671</v>
      </c>
      <c r="R207" t="s">
        <v>1679</v>
      </c>
      <c r="S207" t="s">
        <v>5</v>
      </c>
      <c r="T207">
        <v>3300</v>
      </c>
      <c r="U207" t="s">
        <v>6</v>
      </c>
      <c r="V207" t="s">
        <v>7</v>
      </c>
      <c r="W207">
        <v>3764</v>
      </c>
      <c r="X207">
        <v>425372</v>
      </c>
      <c r="Z207">
        <v>9</v>
      </c>
      <c r="AA207">
        <v>42727</v>
      </c>
      <c r="AB207">
        <v>4273</v>
      </c>
      <c r="AC207">
        <v>0</v>
      </c>
      <c r="AD207">
        <v>10</v>
      </c>
      <c r="AE207">
        <v>7748</v>
      </c>
      <c r="AF207">
        <v>0</v>
      </c>
      <c r="AG207" t="s">
        <v>1213</v>
      </c>
      <c r="AH207" t="s">
        <v>10</v>
      </c>
    </row>
    <row r="208" spans="1:34" x14ac:dyDescent="0.25">
      <c r="A208">
        <v>21618</v>
      </c>
      <c r="B208" t="s">
        <v>1680</v>
      </c>
      <c r="C208" t="s">
        <v>1177</v>
      </c>
      <c r="D208">
        <v>2014</v>
      </c>
      <c r="E208" t="s">
        <v>1128</v>
      </c>
      <c r="F208" s="8">
        <v>42157</v>
      </c>
      <c r="G208" s="1">
        <v>0.59583333333333333</v>
      </c>
      <c r="H208">
        <v>23034</v>
      </c>
      <c r="I208" s="8">
        <v>42157</v>
      </c>
      <c r="J208" s="1">
        <v>0.72083333333333333</v>
      </c>
      <c r="K208">
        <v>23034</v>
      </c>
      <c r="L208">
        <v>1</v>
      </c>
      <c r="M208" t="s">
        <v>644</v>
      </c>
      <c r="O208" t="s">
        <v>2</v>
      </c>
      <c r="P208" t="s">
        <v>645</v>
      </c>
      <c r="Q208">
        <v>20106342599</v>
      </c>
      <c r="R208" t="s">
        <v>646</v>
      </c>
      <c r="S208" t="s">
        <v>5</v>
      </c>
      <c r="T208">
        <v>3300</v>
      </c>
      <c r="U208" t="s">
        <v>6</v>
      </c>
      <c r="V208" t="s">
        <v>7</v>
      </c>
      <c r="W208">
        <v>376</v>
      </c>
      <c r="X208">
        <v>4437011</v>
      </c>
      <c r="Z208">
        <v>9</v>
      </c>
      <c r="AA208">
        <v>42727</v>
      </c>
      <c r="AB208">
        <v>47000</v>
      </c>
      <c r="AC208">
        <v>0</v>
      </c>
      <c r="AD208">
        <v>110</v>
      </c>
      <c r="AE208">
        <v>7748</v>
      </c>
      <c r="AF208">
        <v>0</v>
      </c>
      <c r="AG208" t="s">
        <v>1213</v>
      </c>
      <c r="AH208" t="s">
        <v>10</v>
      </c>
    </row>
    <row r="209" spans="1:34" x14ac:dyDescent="0.25">
      <c r="A209">
        <v>21204</v>
      </c>
      <c r="B209" t="s">
        <v>1680</v>
      </c>
      <c r="C209" t="s">
        <v>1177</v>
      </c>
      <c r="D209">
        <v>2014</v>
      </c>
      <c r="E209" t="s">
        <v>1128</v>
      </c>
      <c r="F209" s="8">
        <v>42093</v>
      </c>
      <c r="G209" s="1">
        <v>0.76180555555555562</v>
      </c>
      <c r="H209">
        <v>23034</v>
      </c>
      <c r="I209" s="8">
        <v>42093</v>
      </c>
      <c r="J209" s="1">
        <v>0.76180555555555562</v>
      </c>
      <c r="K209">
        <v>23034</v>
      </c>
      <c r="L209">
        <v>1</v>
      </c>
      <c r="M209" t="s">
        <v>648</v>
      </c>
      <c r="O209" t="s">
        <v>2</v>
      </c>
      <c r="P209" t="s">
        <v>645</v>
      </c>
      <c r="Q209">
        <v>20106342599</v>
      </c>
      <c r="R209" t="s">
        <v>646</v>
      </c>
      <c r="S209" t="s">
        <v>5</v>
      </c>
      <c r="T209">
        <v>3300</v>
      </c>
      <c r="U209" t="s">
        <v>6</v>
      </c>
      <c r="V209" t="s">
        <v>7</v>
      </c>
      <c r="W209">
        <v>376</v>
      </c>
      <c r="X209">
        <v>4437011</v>
      </c>
      <c r="Z209">
        <v>9</v>
      </c>
      <c r="AA209">
        <v>42727</v>
      </c>
      <c r="AB209">
        <v>64091</v>
      </c>
      <c r="AC209">
        <v>0</v>
      </c>
      <c r="AD209">
        <v>150</v>
      </c>
      <c r="AE209">
        <v>37500</v>
      </c>
      <c r="AF209">
        <v>0</v>
      </c>
      <c r="AG209" t="s">
        <v>1213</v>
      </c>
      <c r="AH209" t="s">
        <v>10</v>
      </c>
    </row>
    <row r="210" spans="1:34" x14ac:dyDescent="0.25">
      <c r="A210">
        <v>21419</v>
      </c>
      <c r="B210" t="s">
        <v>1681</v>
      </c>
      <c r="C210" t="s">
        <v>1178</v>
      </c>
      <c r="D210">
        <v>2012</v>
      </c>
      <c r="E210" t="s">
        <v>1128</v>
      </c>
      <c r="F210" s="8">
        <v>42124</v>
      </c>
      <c r="G210" s="1">
        <v>0.46319444444444446</v>
      </c>
      <c r="H210">
        <v>27721</v>
      </c>
      <c r="I210" s="8">
        <v>42124</v>
      </c>
      <c r="J210" s="1">
        <v>0.70833333333333337</v>
      </c>
      <c r="K210">
        <v>27721</v>
      </c>
      <c r="L210">
        <v>1</v>
      </c>
      <c r="M210" t="s">
        <v>945</v>
      </c>
      <c r="O210" t="s">
        <v>15</v>
      </c>
      <c r="P210" t="s">
        <v>946</v>
      </c>
      <c r="Q210">
        <v>30631626609</v>
      </c>
      <c r="R210" t="s">
        <v>947</v>
      </c>
      <c r="S210" t="s">
        <v>5</v>
      </c>
      <c r="T210">
        <v>3300</v>
      </c>
      <c r="U210" t="s">
        <v>6</v>
      </c>
      <c r="V210" t="s">
        <v>7</v>
      </c>
      <c r="W210">
        <v>376</v>
      </c>
      <c r="X210">
        <v>4439694</v>
      </c>
      <c r="Y210" t="s">
        <v>1682</v>
      </c>
      <c r="Z210">
        <v>9</v>
      </c>
      <c r="AA210">
        <v>48471</v>
      </c>
      <c r="AB210">
        <v>130872</v>
      </c>
      <c r="AC210">
        <v>0</v>
      </c>
      <c r="AD210">
        <v>270</v>
      </c>
      <c r="AE210">
        <v>890972</v>
      </c>
      <c r="AF210">
        <v>0</v>
      </c>
      <c r="AG210" t="s">
        <v>1213</v>
      </c>
      <c r="AH210" t="s">
        <v>10</v>
      </c>
    </row>
    <row r="211" spans="1:34" x14ac:dyDescent="0.25">
      <c r="A211">
        <v>21951</v>
      </c>
      <c r="B211" t="s">
        <v>1683</v>
      </c>
      <c r="C211" t="s">
        <v>1179</v>
      </c>
      <c r="D211">
        <v>2010</v>
      </c>
      <c r="E211" t="s">
        <v>1128</v>
      </c>
      <c r="F211" s="8">
        <v>42206</v>
      </c>
      <c r="G211" s="1">
        <v>0.625</v>
      </c>
      <c r="H211">
        <v>95710</v>
      </c>
      <c r="I211" s="8">
        <v>42207</v>
      </c>
      <c r="J211" s="1">
        <v>0.66666666666666663</v>
      </c>
      <c r="K211">
        <v>95710</v>
      </c>
      <c r="L211">
        <v>1</v>
      </c>
      <c r="M211" t="s">
        <v>403</v>
      </c>
      <c r="O211" t="s">
        <v>15</v>
      </c>
      <c r="P211" t="s">
        <v>398</v>
      </c>
      <c r="Q211">
        <v>27187004239</v>
      </c>
      <c r="R211" t="s">
        <v>399</v>
      </c>
      <c r="S211" t="s">
        <v>45</v>
      </c>
      <c r="T211">
        <v>3370</v>
      </c>
      <c r="U211" t="s">
        <v>6</v>
      </c>
      <c r="V211" t="s">
        <v>7</v>
      </c>
      <c r="W211">
        <v>3757</v>
      </c>
      <c r="X211">
        <v>15672283</v>
      </c>
      <c r="Z211">
        <v>9</v>
      </c>
      <c r="AA211">
        <v>42727</v>
      </c>
      <c r="AB211">
        <v>0</v>
      </c>
      <c r="AC211">
        <v>349993</v>
      </c>
      <c r="AD211">
        <v>0</v>
      </c>
      <c r="AE211">
        <v>1751058</v>
      </c>
      <c r="AF211">
        <v>0</v>
      </c>
      <c r="AG211" t="s">
        <v>1213</v>
      </c>
      <c r="AH211" t="s">
        <v>10</v>
      </c>
    </row>
    <row r="212" spans="1:34" x14ac:dyDescent="0.25">
      <c r="A212">
        <v>21481</v>
      </c>
      <c r="B212" t="s">
        <v>1683</v>
      </c>
      <c r="C212" t="s">
        <v>1179</v>
      </c>
      <c r="D212">
        <v>2010</v>
      </c>
      <c r="E212" t="s">
        <v>1128</v>
      </c>
      <c r="F212" s="8">
        <v>42137</v>
      </c>
      <c r="G212" s="1">
        <v>0.33333333333333331</v>
      </c>
      <c r="H212">
        <v>95710</v>
      </c>
      <c r="I212" s="8">
        <v>42137</v>
      </c>
      <c r="J212" s="1">
        <v>0.625</v>
      </c>
      <c r="K212">
        <v>95710</v>
      </c>
      <c r="L212">
        <v>1</v>
      </c>
      <c r="M212" t="s">
        <v>21</v>
      </c>
      <c r="O212" t="s">
        <v>15</v>
      </c>
      <c r="P212" t="s">
        <v>398</v>
      </c>
      <c r="Q212">
        <v>27187004239</v>
      </c>
      <c r="R212" t="s">
        <v>399</v>
      </c>
      <c r="S212" t="s">
        <v>45</v>
      </c>
      <c r="T212">
        <v>3370</v>
      </c>
      <c r="U212" t="s">
        <v>6</v>
      </c>
      <c r="V212" t="s">
        <v>7</v>
      </c>
      <c r="W212">
        <v>3757</v>
      </c>
      <c r="X212">
        <v>15672283</v>
      </c>
      <c r="Z212">
        <v>9</v>
      </c>
      <c r="AA212">
        <v>42727</v>
      </c>
      <c r="AB212">
        <v>89727</v>
      </c>
      <c r="AC212">
        <v>0</v>
      </c>
      <c r="AD212">
        <v>210</v>
      </c>
      <c r="AE212">
        <v>468944</v>
      </c>
      <c r="AF212">
        <v>0</v>
      </c>
      <c r="AG212" t="s">
        <v>1213</v>
      </c>
      <c r="AH212" t="s">
        <v>10</v>
      </c>
    </row>
    <row r="213" spans="1:34" x14ac:dyDescent="0.25">
      <c r="A213">
        <v>21210</v>
      </c>
      <c r="B213" t="s">
        <v>1684</v>
      </c>
      <c r="C213" t="s">
        <v>1179</v>
      </c>
      <c r="D213">
        <v>2010</v>
      </c>
      <c r="E213" t="s">
        <v>1128</v>
      </c>
      <c r="F213" s="8">
        <v>42094</v>
      </c>
      <c r="G213" s="1">
        <v>0.46527777777777773</v>
      </c>
      <c r="H213">
        <v>27727</v>
      </c>
      <c r="I213" s="8">
        <v>42094</v>
      </c>
      <c r="J213" s="1">
        <v>0.66666666666666663</v>
      </c>
      <c r="K213">
        <v>27727</v>
      </c>
      <c r="L213">
        <v>1</v>
      </c>
      <c r="M213" t="s">
        <v>346</v>
      </c>
      <c r="O213" t="s">
        <v>2</v>
      </c>
      <c r="P213" t="s">
        <v>866</v>
      </c>
      <c r="Q213">
        <v>20645544</v>
      </c>
      <c r="R213" t="s">
        <v>867</v>
      </c>
      <c r="S213" t="s">
        <v>5</v>
      </c>
      <c r="T213">
        <v>3300</v>
      </c>
      <c r="U213" t="s">
        <v>6</v>
      </c>
      <c r="V213" t="s">
        <v>7</v>
      </c>
      <c r="W213">
        <v>376</v>
      </c>
      <c r="X213">
        <v>154668818</v>
      </c>
      <c r="Y213" t="s">
        <v>868</v>
      </c>
      <c r="Z213">
        <v>9</v>
      </c>
      <c r="AA213">
        <v>48471</v>
      </c>
      <c r="AB213">
        <v>126025</v>
      </c>
      <c r="AC213">
        <v>0</v>
      </c>
      <c r="AD213">
        <v>260</v>
      </c>
      <c r="AE213">
        <v>337830</v>
      </c>
      <c r="AF213">
        <v>0</v>
      </c>
      <c r="AG213" t="s">
        <v>1213</v>
      </c>
      <c r="AH213" t="s">
        <v>10</v>
      </c>
    </row>
    <row r="214" spans="1:34" x14ac:dyDescent="0.25">
      <c r="A214">
        <v>21217</v>
      </c>
      <c r="B214" t="s">
        <v>1685</v>
      </c>
      <c r="C214" t="s">
        <v>1179</v>
      </c>
      <c r="D214">
        <v>2010</v>
      </c>
      <c r="E214" t="s">
        <v>1128</v>
      </c>
      <c r="F214" s="8">
        <v>42095</v>
      </c>
      <c r="G214" s="1">
        <v>0.33680555555555558</v>
      </c>
      <c r="H214">
        <v>48854</v>
      </c>
      <c r="I214" s="8">
        <v>42095</v>
      </c>
      <c r="J214" s="1">
        <v>0.45833333333333331</v>
      </c>
      <c r="K214">
        <v>48854</v>
      </c>
      <c r="L214">
        <v>1</v>
      </c>
      <c r="M214" t="s">
        <v>876</v>
      </c>
      <c r="O214" t="s">
        <v>15</v>
      </c>
      <c r="P214" t="s">
        <v>877</v>
      </c>
      <c r="Q214">
        <v>33707463169</v>
      </c>
      <c r="R214" t="s">
        <v>878</v>
      </c>
      <c r="S214" t="s">
        <v>1611</v>
      </c>
      <c r="T214">
        <v>3361</v>
      </c>
      <c r="U214" t="s">
        <v>6</v>
      </c>
      <c r="V214" t="s">
        <v>7</v>
      </c>
      <c r="W214">
        <v>3754</v>
      </c>
      <c r="X214">
        <v>422265</v>
      </c>
      <c r="Z214">
        <v>9</v>
      </c>
      <c r="AA214">
        <v>48471</v>
      </c>
      <c r="AB214">
        <v>150260</v>
      </c>
      <c r="AC214">
        <v>0</v>
      </c>
      <c r="AD214">
        <v>310</v>
      </c>
      <c r="AE214">
        <v>898893</v>
      </c>
      <c r="AF214">
        <v>0</v>
      </c>
      <c r="AG214" t="s">
        <v>1213</v>
      </c>
      <c r="AH214" t="s">
        <v>10</v>
      </c>
    </row>
    <row r="215" spans="1:34" x14ac:dyDescent="0.25">
      <c r="A215">
        <v>21180</v>
      </c>
      <c r="B215" t="s">
        <v>1686</v>
      </c>
      <c r="C215" t="s">
        <v>1179</v>
      </c>
      <c r="D215">
        <v>2013</v>
      </c>
      <c r="E215" t="s">
        <v>1128</v>
      </c>
      <c r="F215" s="8">
        <v>42089</v>
      </c>
      <c r="G215" s="1">
        <v>0.51041666666666663</v>
      </c>
      <c r="H215">
        <v>25166</v>
      </c>
      <c r="I215" s="8">
        <v>42089</v>
      </c>
      <c r="J215" s="1">
        <v>0.51041666666666663</v>
      </c>
      <c r="K215">
        <v>25166</v>
      </c>
      <c r="L215">
        <v>1</v>
      </c>
      <c r="M215" t="s">
        <v>21</v>
      </c>
      <c r="O215" t="s">
        <v>15</v>
      </c>
      <c r="P215" t="s">
        <v>861</v>
      </c>
      <c r="Q215">
        <v>30711981108</v>
      </c>
      <c r="R215" t="s">
        <v>862</v>
      </c>
      <c r="S215" t="s">
        <v>5</v>
      </c>
      <c r="T215">
        <v>3300</v>
      </c>
      <c r="U215" t="s">
        <v>6</v>
      </c>
      <c r="V215" t="s">
        <v>7</v>
      </c>
      <c r="W215">
        <v>376</v>
      </c>
      <c r="X215">
        <v>4455318</v>
      </c>
      <c r="Y215" t="s">
        <v>1455</v>
      </c>
      <c r="Z215">
        <v>9</v>
      </c>
      <c r="AA215">
        <v>42727</v>
      </c>
      <c r="AB215">
        <v>102545</v>
      </c>
      <c r="AC215">
        <v>0</v>
      </c>
      <c r="AD215">
        <v>240</v>
      </c>
      <c r="AE215">
        <v>479499</v>
      </c>
      <c r="AF215">
        <v>0</v>
      </c>
      <c r="AG215" t="s">
        <v>1213</v>
      </c>
      <c r="AH215" t="s">
        <v>10</v>
      </c>
    </row>
    <row r="216" spans="1:34" x14ac:dyDescent="0.25">
      <c r="A216">
        <v>21716</v>
      </c>
      <c r="B216" t="s">
        <v>1687</v>
      </c>
      <c r="C216" t="s">
        <v>1179</v>
      </c>
      <c r="D216">
        <v>2014</v>
      </c>
      <c r="E216" t="s">
        <v>1128</v>
      </c>
      <c r="F216" s="8">
        <v>42171</v>
      </c>
      <c r="G216" s="1">
        <v>0.33333333333333331</v>
      </c>
      <c r="H216">
        <v>33297</v>
      </c>
      <c r="I216" s="8">
        <v>42171</v>
      </c>
      <c r="J216" s="1">
        <v>0.70833333333333337</v>
      </c>
      <c r="K216">
        <v>33297</v>
      </c>
      <c r="L216">
        <v>1</v>
      </c>
      <c r="M216" t="s">
        <v>325</v>
      </c>
      <c r="O216" t="s">
        <v>15</v>
      </c>
      <c r="P216" t="s">
        <v>322</v>
      </c>
      <c r="Q216">
        <v>20187619913</v>
      </c>
      <c r="R216" t="s">
        <v>323</v>
      </c>
      <c r="S216" t="s">
        <v>5</v>
      </c>
      <c r="T216">
        <v>3300</v>
      </c>
      <c r="U216" t="s">
        <v>6</v>
      </c>
      <c r="V216" t="s">
        <v>7</v>
      </c>
      <c r="W216">
        <v>376</v>
      </c>
      <c r="X216">
        <v>4425000</v>
      </c>
      <c r="Z216">
        <v>9</v>
      </c>
      <c r="AA216">
        <v>48471</v>
      </c>
      <c r="AB216">
        <v>111483</v>
      </c>
      <c r="AC216">
        <v>0</v>
      </c>
      <c r="AD216">
        <v>230</v>
      </c>
      <c r="AE216">
        <v>716171</v>
      </c>
      <c r="AF216">
        <v>0</v>
      </c>
      <c r="AG216" t="s">
        <v>1213</v>
      </c>
      <c r="AH216" t="s">
        <v>10</v>
      </c>
    </row>
    <row r="217" spans="1:34" x14ac:dyDescent="0.25">
      <c r="A217">
        <v>21092</v>
      </c>
      <c r="B217" t="s">
        <v>1687</v>
      </c>
      <c r="C217" t="s">
        <v>1179</v>
      </c>
      <c r="D217">
        <v>2014</v>
      </c>
      <c r="E217" t="s">
        <v>1128</v>
      </c>
      <c r="F217" s="8">
        <v>42079</v>
      </c>
      <c r="G217" s="1">
        <v>0.33333333333333331</v>
      </c>
      <c r="H217">
        <v>33297</v>
      </c>
      <c r="I217" s="8">
        <v>42079</v>
      </c>
      <c r="J217" s="1">
        <v>0.5</v>
      </c>
      <c r="K217">
        <v>33297</v>
      </c>
      <c r="L217">
        <v>1</v>
      </c>
      <c r="M217" t="s">
        <v>21</v>
      </c>
      <c r="O217" t="s">
        <v>15</v>
      </c>
      <c r="P217" t="s">
        <v>322</v>
      </c>
      <c r="Q217">
        <v>20187619913</v>
      </c>
      <c r="R217" t="s">
        <v>323</v>
      </c>
      <c r="S217" t="s">
        <v>5</v>
      </c>
      <c r="T217">
        <v>3300</v>
      </c>
      <c r="U217" t="s">
        <v>6</v>
      </c>
      <c r="V217" t="s">
        <v>7</v>
      </c>
      <c r="W217">
        <v>376</v>
      </c>
      <c r="X217">
        <v>4425000</v>
      </c>
      <c r="Z217">
        <v>9</v>
      </c>
      <c r="AA217">
        <v>48471</v>
      </c>
      <c r="AB217">
        <v>92095</v>
      </c>
      <c r="AC217">
        <v>0</v>
      </c>
      <c r="AD217">
        <v>190</v>
      </c>
      <c r="AE217">
        <v>329862</v>
      </c>
      <c r="AF217">
        <v>0</v>
      </c>
      <c r="AG217" t="s">
        <v>1213</v>
      </c>
      <c r="AH217" t="s">
        <v>10</v>
      </c>
    </row>
    <row r="218" spans="1:34" x14ac:dyDescent="0.25">
      <c r="A218">
        <v>21409</v>
      </c>
      <c r="B218" t="s">
        <v>1688</v>
      </c>
      <c r="C218" t="s">
        <v>1137</v>
      </c>
      <c r="D218">
        <v>2013</v>
      </c>
      <c r="E218" t="s">
        <v>1128</v>
      </c>
      <c r="F218" s="8">
        <v>42123</v>
      </c>
      <c r="G218" s="1">
        <v>0.58333333333333337</v>
      </c>
      <c r="H218">
        <v>41924</v>
      </c>
      <c r="I218" s="8">
        <v>42123</v>
      </c>
      <c r="J218" s="1">
        <v>0.64583333333333337</v>
      </c>
      <c r="K218">
        <v>41924</v>
      </c>
      <c r="L218">
        <v>1</v>
      </c>
      <c r="M218" t="s">
        <v>275</v>
      </c>
      <c r="O218" t="s">
        <v>15</v>
      </c>
      <c r="P218" t="s">
        <v>276</v>
      </c>
      <c r="Q218">
        <v>20128483277</v>
      </c>
      <c r="R218" t="s">
        <v>1689</v>
      </c>
      <c r="S218" t="s">
        <v>1474</v>
      </c>
      <c r="T218">
        <v>3364</v>
      </c>
      <c r="U218" t="s">
        <v>6</v>
      </c>
      <c r="V218" t="s">
        <v>7</v>
      </c>
      <c r="W218">
        <v>3755</v>
      </c>
      <c r="X218">
        <v>15683547</v>
      </c>
      <c r="Z218">
        <v>9</v>
      </c>
      <c r="AA218">
        <v>42727</v>
      </c>
      <c r="AB218">
        <v>29909</v>
      </c>
      <c r="AC218">
        <v>0</v>
      </c>
      <c r="AD218">
        <v>70</v>
      </c>
      <c r="AE218">
        <v>372667</v>
      </c>
      <c r="AF218">
        <v>0</v>
      </c>
      <c r="AG218" t="s">
        <v>1213</v>
      </c>
      <c r="AH218" t="s">
        <v>10</v>
      </c>
    </row>
    <row r="219" spans="1:34" x14ac:dyDescent="0.25">
      <c r="A219">
        <v>21139</v>
      </c>
      <c r="B219" t="s">
        <v>1690</v>
      </c>
      <c r="C219" t="s">
        <v>1180</v>
      </c>
      <c r="D219">
        <v>2013</v>
      </c>
      <c r="E219" t="s">
        <v>1128</v>
      </c>
      <c r="F219" s="8">
        <v>42080</v>
      </c>
      <c r="G219" s="1">
        <v>0.33333333333333331</v>
      </c>
      <c r="H219">
        <v>71310</v>
      </c>
      <c r="I219" s="8">
        <v>42080</v>
      </c>
      <c r="J219" s="1">
        <v>0.53194444444444444</v>
      </c>
      <c r="K219">
        <v>71310</v>
      </c>
      <c r="L219">
        <v>1</v>
      </c>
      <c r="M219" t="s">
        <v>638</v>
      </c>
      <c r="O219" t="s">
        <v>15</v>
      </c>
      <c r="P219" t="s">
        <v>181</v>
      </c>
      <c r="Q219">
        <v>30708379456</v>
      </c>
      <c r="R219" t="s">
        <v>182</v>
      </c>
      <c r="S219" t="s">
        <v>183</v>
      </c>
      <c r="T219">
        <v>3304</v>
      </c>
      <c r="U219" t="s">
        <v>6</v>
      </c>
      <c r="V219" t="s">
        <v>7</v>
      </c>
      <c r="W219">
        <v>376</v>
      </c>
      <c r="X219">
        <v>4481488</v>
      </c>
      <c r="Z219">
        <v>9</v>
      </c>
      <c r="AA219">
        <v>42727</v>
      </c>
      <c r="AB219">
        <v>0</v>
      </c>
      <c r="AC219">
        <v>804001</v>
      </c>
      <c r="AD219">
        <v>0</v>
      </c>
      <c r="AE219">
        <v>0</v>
      </c>
      <c r="AF219">
        <v>0</v>
      </c>
      <c r="AG219" t="s">
        <v>1213</v>
      </c>
      <c r="AH219" t="s">
        <v>10</v>
      </c>
    </row>
    <row r="220" spans="1:34" x14ac:dyDescent="0.25">
      <c r="A220">
        <v>21964</v>
      </c>
      <c r="B220" t="s">
        <v>1690</v>
      </c>
      <c r="C220" t="s">
        <v>1180</v>
      </c>
      <c r="D220">
        <v>2013</v>
      </c>
      <c r="E220" t="s">
        <v>1128</v>
      </c>
      <c r="F220" s="8">
        <v>42208</v>
      </c>
      <c r="G220" s="1">
        <v>0.58333333333333337</v>
      </c>
      <c r="H220">
        <v>71310</v>
      </c>
      <c r="I220" s="8">
        <v>42208</v>
      </c>
      <c r="J220" s="1">
        <v>0.75</v>
      </c>
      <c r="K220">
        <v>71310</v>
      </c>
      <c r="L220">
        <v>1</v>
      </c>
      <c r="M220" t="s">
        <v>641</v>
      </c>
      <c r="O220" t="s">
        <v>15</v>
      </c>
      <c r="P220" t="s">
        <v>181</v>
      </c>
      <c r="Q220">
        <v>30708379456</v>
      </c>
      <c r="R220" t="s">
        <v>182</v>
      </c>
      <c r="S220" t="s">
        <v>183</v>
      </c>
      <c r="T220">
        <v>3304</v>
      </c>
      <c r="U220" t="s">
        <v>6</v>
      </c>
      <c r="V220" t="s">
        <v>7</v>
      </c>
      <c r="W220">
        <v>376</v>
      </c>
      <c r="X220">
        <v>4481488</v>
      </c>
      <c r="Z220">
        <v>9</v>
      </c>
      <c r="AA220">
        <v>42727</v>
      </c>
      <c r="AB220">
        <v>149545</v>
      </c>
      <c r="AC220">
        <v>0</v>
      </c>
      <c r="AD220">
        <v>350</v>
      </c>
      <c r="AE220">
        <v>465209</v>
      </c>
      <c r="AF220">
        <v>0</v>
      </c>
      <c r="AG220" t="s">
        <v>1213</v>
      </c>
      <c r="AH220" t="s">
        <v>10</v>
      </c>
    </row>
    <row r="221" spans="1:34" x14ac:dyDescent="0.25">
      <c r="A221">
        <v>21274</v>
      </c>
      <c r="B221" t="s">
        <v>1691</v>
      </c>
      <c r="C221" t="s">
        <v>1154</v>
      </c>
      <c r="D221">
        <v>2013</v>
      </c>
      <c r="E221" t="s">
        <v>1128</v>
      </c>
      <c r="F221" s="8">
        <v>42104</v>
      </c>
      <c r="G221" s="1">
        <v>0.41666666666666669</v>
      </c>
      <c r="H221">
        <v>46033</v>
      </c>
      <c r="I221" s="8">
        <v>42104</v>
      </c>
      <c r="J221" s="1">
        <v>0.6875</v>
      </c>
      <c r="K221">
        <v>46033</v>
      </c>
      <c r="L221">
        <v>1</v>
      </c>
      <c r="M221" t="s">
        <v>1692</v>
      </c>
      <c r="O221" t="s">
        <v>15</v>
      </c>
      <c r="P221" t="s">
        <v>877</v>
      </c>
      <c r="Q221">
        <v>33707463169</v>
      </c>
      <c r="R221" t="s">
        <v>878</v>
      </c>
      <c r="S221" t="s">
        <v>1611</v>
      </c>
      <c r="T221">
        <v>3361</v>
      </c>
      <c r="U221" t="s">
        <v>6</v>
      </c>
      <c r="V221" t="s">
        <v>7</v>
      </c>
      <c r="W221">
        <v>3754</v>
      </c>
      <c r="X221">
        <v>422265</v>
      </c>
      <c r="Z221">
        <v>9</v>
      </c>
      <c r="AA221">
        <v>48471</v>
      </c>
      <c r="AB221">
        <v>111483</v>
      </c>
      <c r="AC221">
        <v>0</v>
      </c>
      <c r="AD221">
        <v>230</v>
      </c>
      <c r="AE221">
        <v>245527</v>
      </c>
      <c r="AF221">
        <v>0</v>
      </c>
      <c r="AG221" t="s">
        <v>1213</v>
      </c>
      <c r="AH221" t="s">
        <v>10</v>
      </c>
    </row>
    <row r="222" spans="1:34" x14ac:dyDescent="0.25">
      <c r="A222">
        <v>21853</v>
      </c>
      <c r="B222" t="s">
        <v>1693</v>
      </c>
      <c r="C222" t="s">
        <v>1154</v>
      </c>
      <c r="D222">
        <v>2013</v>
      </c>
      <c r="E222" t="s">
        <v>1128</v>
      </c>
      <c r="F222" s="8">
        <v>42191</v>
      </c>
      <c r="G222" s="1">
        <v>0.375</v>
      </c>
      <c r="H222">
        <v>17999</v>
      </c>
      <c r="I222" s="8">
        <v>42191</v>
      </c>
      <c r="J222" s="1">
        <v>0.72916666666666663</v>
      </c>
      <c r="K222">
        <v>17999</v>
      </c>
      <c r="L222">
        <v>1</v>
      </c>
      <c r="M222" t="s">
        <v>346</v>
      </c>
      <c r="O222" t="s">
        <v>2</v>
      </c>
      <c r="P222" t="s">
        <v>591</v>
      </c>
      <c r="Q222">
        <v>20084073</v>
      </c>
      <c r="R222" t="s">
        <v>1694</v>
      </c>
      <c r="S222" t="s">
        <v>5</v>
      </c>
      <c r="T222">
        <v>3300</v>
      </c>
      <c r="U222" t="s">
        <v>6</v>
      </c>
      <c r="V222" t="s">
        <v>7</v>
      </c>
      <c r="W222" t="s">
        <v>593</v>
      </c>
      <c r="X222">
        <v>54658558</v>
      </c>
      <c r="Y222" t="s">
        <v>1455</v>
      </c>
      <c r="Z222">
        <v>9</v>
      </c>
      <c r="AA222">
        <v>48471</v>
      </c>
      <c r="AB222">
        <v>111483</v>
      </c>
      <c r="AC222">
        <v>65000</v>
      </c>
      <c r="AD222">
        <v>230</v>
      </c>
      <c r="AE222">
        <v>428697</v>
      </c>
      <c r="AF222">
        <v>0</v>
      </c>
      <c r="AG222" t="s">
        <v>1213</v>
      </c>
      <c r="AH222" t="s">
        <v>10</v>
      </c>
    </row>
    <row r="223" spans="1:34" x14ac:dyDescent="0.25">
      <c r="A223">
        <v>21229</v>
      </c>
      <c r="B223" t="s">
        <v>1695</v>
      </c>
      <c r="C223" t="s">
        <v>1154</v>
      </c>
      <c r="D223">
        <v>2014</v>
      </c>
      <c r="E223" t="s">
        <v>1128</v>
      </c>
      <c r="F223" s="8">
        <v>42100</v>
      </c>
      <c r="G223" s="1">
        <v>0.42708333333333331</v>
      </c>
      <c r="H223">
        <v>16693</v>
      </c>
      <c r="I223" s="8">
        <v>42101</v>
      </c>
      <c r="J223" s="1">
        <v>0.66666666666666663</v>
      </c>
      <c r="K223">
        <v>16693</v>
      </c>
      <c r="L223">
        <v>1</v>
      </c>
      <c r="M223" t="s">
        <v>505</v>
      </c>
      <c r="O223" t="s">
        <v>2</v>
      </c>
      <c r="P223" t="s">
        <v>506</v>
      </c>
      <c r="Q223">
        <v>11850345</v>
      </c>
      <c r="R223" t="s">
        <v>1696</v>
      </c>
      <c r="S223" t="s">
        <v>5</v>
      </c>
      <c r="T223">
        <v>3300</v>
      </c>
      <c r="U223" t="s">
        <v>6</v>
      </c>
      <c r="V223" t="s">
        <v>7</v>
      </c>
      <c r="W223">
        <v>-376</v>
      </c>
      <c r="X223">
        <v>4562966</v>
      </c>
      <c r="Z223">
        <v>9</v>
      </c>
      <c r="AA223">
        <v>42727</v>
      </c>
      <c r="AB223">
        <v>8545</v>
      </c>
      <c r="AC223">
        <v>0</v>
      </c>
      <c r="AD223">
        <v>20</v>
      </c>
      <c r="AE223">
        <v>0</v>
      </c>
      <c r="AF223">
        <v>0</v>
      </c>
      <c r="AG223" t="s">
        <v>1213</v>
      </c>
      <c r="AH223" t="s">
        <v>10</v>
      </c>
    </row>
    <row r="224" spans="1:34" x14ac:dyDescent="0.25">
      <c r="A224">
        <v>21953</v>
      </c>
      <c r="B224" t="s">
        <v>1695</v>
      </c>
      <c r="C224" t="s">
        <v>1154</v>
      </c>
      <c r="D224">
        <v>2014</v>
      </c>
      <c r="E224" t="s">
        <v>1128</v>
      </c>
      <c r="F224" s="8">
        <v>42207</v>
      </c>
      <c r="G224" s="1">
        <v>0.33333333333333331</v>
      </c>
      <c r="H224">
        <v>16693</v>
      </c>
      <c r="I224" s="8">
        <v>42207</v>
      </c>
      <c r="J224" s="1">
        <v>0.72916666666666663</v>
      </c>
      <c r="K224">
        <v>16693</v>
      </c>
      <c r="L224">
        <v>1</v>
      </c>
      <c r="M224" t="s">
        <v>509</v>
      </c>
      <c r="O224" t="s">
        <v>2</v>
      </c>
      <c r="P224" t="s">
        <v>506</v>
      </c>
      <c r="Q224">
        <v>11850345</v>
      </c>
      <c r="R224" t="s">
        <v>1696</v>
      </c>
      <c r="S224" t="s">
        <v>5</v>
      </c>
      <c r="T224">
        <v>3300</v>
      </c>
      <c r="U224" t="s">
        <v>6</v>
      </c>
      <c r="V224" t="s">
        <v>7</v>
      </c>
      <c r="W224">
        <v>-376</v>
      </c>
      <c r="X224">
        <v>4562966</v>
      </c>
      <c r="Z224">
        <v>9</v>
      </c>
      <c r="AA224">
        <v>42727</v>
      </c>
      <c r="AB224">
        <v>68363</v>
      </c>
      <c r="AC224">
        <v>0</v>
      </c>
      <c r="AD224">
        <v>160</v>
      </c>
      <c r="AE224">
        <v>0</v>
      </c>
      <c r="AF224">
        <v>0</v>
      </c>
      <c r="AG224" t="s">
        <v>1213</v>
      </c>
      <c r="AH224" t="s">
        <v>10</v>
      </c>
    </row>
    <row r="225" spans="1:34" x14ac:dyDescent="0.25">
      <c r="A225">
        <v>21995</v>
      </c>
      <c r="B225" t="s">
        <v>1697</v>
      </c>
      <c r="C225" t="s">
        <v>1154</v>
      </c>
      <c r="D225">
        <v>2014</v>
      </c>
      <c r="E225" t="s">
        <v>1128</v>
      </c>
      <c r="F225" s="8">
        <v>42214</v>
      </c>
      <c r="G225" s="1">
        <v>0.33333333333333331</v>
      </c>
      <c r="H225">
        <v>25793</v>
      </c>
      <c r="I225" s="8">
        <v>42214</v>
      </c>
      <c r="J225" s="1">
        <v>0.52083333333333337</v>
      </c>
      <c r="K225">
        <v>25793</v>
      </c>
      <c r="L225">
        <v>1</v>
      </c>
      <c r="M225" t="s">
        <v>76</v>
      </c>
      <c r="O225" t="s">
        <v>2</v>
      </c>
      <c r="P225" t="s">
        <v>1120</v>
      </c>
      <c r="Q225">
        <v>14459818</v>
      </c>
      <c r="R225" t="s">
        <v>1121</v>
      </c>
      <c r="S225" t="s">
        <v>5</v>
      </c>
      <c r="T225">
        <v>3300</v>
      </c>
      <c r="U225" t="s">
        <v>6</v>
      </c>
      <c r="V225" t="s">
        <v>7</v>
      </c>
      <c r="W225">
        <v>376</v>
      </c>
      <c r="X225">
        <v>154692309</v>
      </c>
      <c r="Y225" t="s">
        <v>1698</v>
      </c>
      <c r="Z225">
        <v>9</v>
      </c>
      <c r="AA225">
        <v>48471</v>
      </c>
      <c r="AB225">
        <v>111483</v>
      </c>
      <c r="AC225">
        <v>0</v>
      </c>
      <c r="AD225">
        <v>230</v>
      </c>
      <c r="AE225">
        <v>424506</v>
      </c>
      <c r="AF225">
        <v>0</v>
      </c>
      <c r="AG225" t="s">
        <v>1213</v>
      </c>
      <c r="AH225" t="s">
        <v>10</v>
      </c>
    </row>
    <row r="226" spans="1:34" x14ac:dyDescent="0.25">
      <c r="A226">
        <v>21496</v>
      </c>
      <c r="B226" t="s">
        <v>1699</v>
      </c>
      <c r="C226" t="s">
        <v>1180</v>
      </c>
      <c r="D226">
        <v>2015</v>
      </c>
      <c r="E226" t="s">
        <v>1128</v>
      </c>
      <c r="F226" s="8">
        <v>42139</v>
      </c>
      <c r="G226" s="1">
        <v>0.33333333333333331</v>
      </c>
      <c r="H226">
        <v>24421</v>
      </c>
      <c r="I226" s="8">
        <v>42139</v>
      </c>
      <c r="J226" s="1">
        <v>0.4375</v>
      </c>
      <c r="K226">
        <v>24421</v>
      </c>
      <c r="L226">
        <v>1</v>
      </c>
      <c r="M226" t="s">
        <v>999</v>
      </c>
      <c r="O226" t="s">
        <v>2</v>
      </c>
      <c r="P226" t="s">
        <v>1000</v>
      </c>
      <c r="Q226">
        <v>20170394</v>
      </c>
      <c r="R226" t="s">
        <v>1001</v>
      </c>
      <c r="S226" t="s">
        <v>5</v>
      </c>
      <c r="T226">
        <v>3300</v>
      </c>
      <c r="U226" t="s">
        <v>6</v>
      </c>
      <c r="V226" t="s">
        <v>7</v>
      </c>
      <c r="W226">
        <v>376</v>
      </c>
      <c r="X226">
        <v>154522256</v>
      </c>
      <c r="Y226" t="s">
        <v>1002</v>
      </c>
      <c r="Z226">
        <v>9</v>
      </c>
      <c r="AA226">
        <v>48471</v>
      </c>
      <c r="AB226">
        <v>87248</v>
      </c>
      <c r="AC226">
        <v>0</v>
      </c>
      <c r="AD226">
        <v>180</v>
      </c>
      <c r="AE226">
        <v>387392</v>
      </c>
      <c r="AF226">
        <v>0</v>
      </c>
      <c r="AG226" t="s">
        <v>1213</v>
      </c>
      <c r="AH226" t="s">
        <v>10</v>
      </c>
    </row>
    <row r="227" spans="1:34" x14ac:dyDescent="0.25">
      <c r="A227">
        <v>21837</v>
      </c>
      <c r="B227" t="s">
        <v>1700</v>
      </c>
      <c r="C227" t="s">
        <v>1180</v>
      </c>
      <c r="D227">
        <v>2015</v>
      </c>
      <c r="E227" t="s">
        <v>1128</v>
      </c>
      <c r="F227" s="8">
        <v>42187</v>
      </c>
      <c r="G227" s="1">
        <v>0.58333333333333337</v>
      </c>
      <c r="H227">
        <v>24280</v>
      </c>
      <c r="I227" s="8">
        <v>42187</v>
      </c>
      <c r="J227" s="1">
        <v>0.66666666666666663</v>
      </c>
      <c r="K227">
        <v>24280</v>
      </c>
      <c r="L227">
        <v>1</v>
      </c>
      <c r="M227" t="s">
        <v>21</v>
      </c>
      <c r="O227" t="s">
        <v>15</v>
      </c>
      <c r="P227" t="s">
        <v>181</v>
      </c>
      <c r="Q227">
        <v>30708379456</v>
      </c>
      <c r="R227" t="s">
        <v>182</v>
      </c>
      <c r="S227" t="s">
        <v>183</v>
      </c>
      <c r="T227">
        <v>3304</v>
      </c>
      <c r="U227" t="s">
        <v>6</v>
      </c>
      <c r="V227" t="s">
        <v>7</v>
      </c>
      <c r="W227">
        <v>376</v>
      </c>
      <c r="X227">
        <v>4481488</v>
      </c>
      <c r="Z227">
        <v>9</v>
      </c>
      <c r="AA227">
        <v>42727</v>
      </c>
      <c r="AB227">
        <v>76909</v>
      </c>
      <c r="AC227">
        <v>0</v>
      </c>
      <c r="AD227">
        <v>180</v>
      </c>
      <c r="AE227">
        <v>616236</v>
      </c>
      <c r="AF227">
        <v>0</v>
      </c>
      <c r="AG227" t="s">
        <v>1213</v>
      </c>
      <c r="AH227" t="s">
        <v>10</v>
      </c>
    </row>
    <row r="228" spans="1:34" x14ac:dyDescent="0.25">
      <c r="A228">
        <v>21628</v>
      </c>
      <c r="B228" t="s">
        <v>1701</v>
      </c>
      <c r="C228" t="s">
        <v>1154</v>
      </c>
      <c r="D228">
        <v>2013</v>
      </c>
      <c r="E228" t="s">
        <v>1128</v>
      </c>
      <c r="F228" s="8">
        <v>42158</v>
      </c>
      <c r="G228" s="1">
        <v>0.6777777777777777</v>
      </c>
      <c r="H228">
        <v>53223</v>
      </c>
      <c r="I228" s="8">
        <v>42158</v>
      </c>
      <c r="J228" s="1">
        <v>0.6777777777777777</v>
      </c>
      <c r="K228">
        <v>53223</v>
      </c>
      <c r="L228">
        <v>1</v>
      </c>
      <c r="M228" t="s">
        <v>412</v>
      </c>
      <c r="O228" t="s">
        <v>15</v>
      </c>
      <c r="P228" t="s">
        <v>181</v>
      </c>
      <c r="Q228">
        <v>30708379456</v>
      </c>
      <c r="R228" t="s">
        <v>182</v>
      </c>
      <c r="S228" t="s">
        <v>183</v>
      </c>
      <c r="T228">
        <v>3304</v>
      </c>
      <c r="U228" t="s">
        <v>6</v>
      </c>
      <c r="V228" t="s">
        <v>7</v>
      </c>
      <c r="W228">
        <v>376</v>
      </c>
      <c r="X228">
        <v>4481488</v>
      </c>
      <c r="Z228">
        <v>9</v>
      </c>
      <c r="AA228">
        <v>42727</v>
      </c>
      <c r="AB228">
        <v>0</v>
      </c>
      <c r="AC228">
        <v>36000</v>
      </c>
      <c r="AD228">
        <v>0</v>
      </c>
      <c r="AE228">
        <v>1748168</v>
      </c>
      <c r="AF228">
        <v>0</v>
      </c>
      <c r="AG228" t="s">
        <v>1213</v>
      </c>
      <c r="AH228" t="s">
        <v>10</v>
      </c>
    </row>
    <row r="229" spans="1:34" x14ac:dyDescent="0.25">
      <c r="A229">
        <v>21908</v>
      </c>
      <c r="B229" t="s">
        <v>1701</v>
      </c>
      <c r="C229" t="s">
        <v>1154</v>
      </c>
      <c r="D229">
        <v>2013</v>
      </c>
      <c r="E229" t="s">
        <v>1128</v>
      </c>
      <c r="F229" s="8">
        <v>42199</v>
      </c>
      <c r="G229" s="1">
        <v>0.47916666666666669</v>
      </c>
      <c r="H229">
        <v>53223</v>
      </c>
      <c r="I229" s="8">
        <v>42199</v>
      </c>
      <c r="J229" s="1">
        <v>0.54166666666666663</v>
      </c>
      <c r="K229">
        <v>53223</v>
      </c>
      <c r="L229">
        <v>1</v>
      </c>
      <c r="M229" t="s">
        <v>76</v>
      </c>
      <c r="O229" t="s">
        <v>15</v>
      </c>
      <c r="P229" t="s">
        <v>181</v>
      </c>
      <c r="Q229">
        <v>30708379456</v>
      </c>
      <c r="R229" t="s">
        <v>182</v>
      </c>
      <c r="S229" t="s">
        <v>183</v>
      </c>
      <c r="T229">
        <v>3304</v>
      </c>
      <c r="U229" t="s">
        <v>6</v>
      </c>
      <c r="V229" t="s">
        <v>7</v>
      </c>
      <c r="W229">
        <v>376</v>
      </c>
      <c r="X229">
        <v>4481488</v>
      </c>
      <c r="Z229">
        <v>9</v>
      </c>
      <c r="AA229">
        <v>42727</v>
      </c>
      <c r="AB229">
        <v>81181</v>
      </c>
      <c r="AC229">
        <v>0</v>
      </c>
      <c r="AD229">
        <v>190</v>
      </c>
      <c r="AE229">
        <v>387392</v>
      </c>
      <c r="AF229">
        <v>0</v>
      </c>
      <c r="AG229" t="s">
        <v>1213</v>
      </c>
      <c r="AH229" t="s">
        <v>10</v>
      </c>
    </row>
    <row r="230" spans="1:34" x14ac:dyDescent="0.25">
      <c r="A230">
        <v>21872</v>
      </c>
      <c r="B230" t="s">
        <v>1701</v>
      </c>
      <c r="C230" t="s">
        <v>1154</v>
      </c>
      <c r="D230">
        <v>2013</v>
      </c>
      <c r="E230" t="s">
        <v>1128</v>
      </c>
      <c r="F230" s="8">
        <v>42192</v>
      </c>
      <c r="G230" s="1">
        <v>0.58333333333333337</v>
      </c>
      <c r="H230">
        <v>53223</v>
      </c>
      <c r="I230" s="8">
        <v>42192</v>
      </c>
      <c r="J230" s="1">
        <v>0.73958333333333337</v>
      </c>
      <c r="K230">
        <v>53223</v>
      </c>
      <c r="L230">
        <v>1</v>
      </c>
      <c r="M230" t="s">
        <v>417</v>
      </c>
      <c r="O230" t="s">
        <v>15</v>
      </c>
      <c r="P230" t="s">
        <v>181</v>
      </c>
      <c r="Q230">
        <v>30708379456</v>
      </c>
      <c r="R230" t="s">
        <v>182</v>
      </c>
      <c r="S230" t="s">
        <v>183</v>
      </c>
      <c r="T230">
        <v>3304</v>
      </c>
      <c r="U230" t="s">
        <v>6</v>
      </c>
      <c r="V230" t="s">
        <v>7</v>
      </c>
      <c r="W230">
        <v>376</v>
      </c>
      <c r="X230">
        <v>4481488</v>
      </c>
      <c r="Z230">
        <v>9</v>
      </c>
      <c r="AA230">
        <v>42727</v>
      </c>
      <c r="AB230">
        <v>102545</v>
      </c>
      <c r="AC230">
        <v>0</v>
      </c>
      <c r="AD230">
        <v>240</v>
      </c>
      <c r="AE230">
        <v>880329</v>
      </c>
      <c r="AF230">
        <v>0</v>
      </c>
      <c r="AG230" t="s">
        <v>1213</v>
      </c>
      <c r="AH230" t="s">
        <v>10</v>
      </c>
    </row>
    <row r="231" spans="1:34" x14ac:dyDescent="0.25">
      <c r="A231">
        <v>21976</v>
      </c>
      <c r="B231" t="s">
        <v>1702</v>
      </c>
      <c r="C231" t="s">
        <v>1154</v>
      </c>
      <c r="D231">
        <v>2014</v>
      </c>
      <c r="E231" t="s">
        <v>1128</v>
      </c>
      <c r="F231" s="8">
        <v>42212</v>
      </c>
      <c r="G231" s="1">
        <v>0.34375</v>
      </c>
      <c r="H231">
        <v>13828</v>
      </c>
      <c r="I231" s="8">
        <v>42212</v>
      </c>
      <c r="J231" s="1">
        <v>0.35000000000000003</v>
      </c>
      <c r="K231">
        <v>13828</v>
      </c>
      <c r="L231">
        <v>1</v>
      </c>
      <c r="M231" t="s">
        <v>751</v>
      </c>
      <c r="O231" t="s">
        <v>2</v>
      </c>
      <c r="P231" t="s">
        <v>752</v>
      </c>
      <c r="Q231">
        <v>16079748</v>
      </c>
      <c r="R231" t="s">
        <v>753</v>
      </c>
      <c r="S231" t="s">
        <v>1611</v>
      </c>
      <c r="T231">
        <v>3315</v>
      </c>
      <c r="U231" t="s">
        <v>6</v>
      </c>
      <c r="V231" t="s">
        <v>7</v>
      </c>
      <c r="W231">
        <v>3755</v>
      </c>
      <c r="X231">
        <v>15652054</v>
      </c>
      <c r="Y231" t="s">
        <v>1703</v>
      </c>
      <c r="Z231">
        <v>9</v>
      </c>
      <c r="AA231">
        <v>42727</v>
      </c>
      <c r="AB231">
        <v>0</v>
      </c>
      <c r="AC231">
        <v>0</v>
      </c>
      <c r="AD231">
        <v>0</v>
      </c>
      <c r="AE231">
        <v>0</v>
      </c>
      <c r="AF231">
        <v>0</v>
      </c>
      <c r="AG231" t="s">
        <v>1213</v>
      </c>
      <c r="AH231" t="s">
        <v>10</v>
      </c>
    </row>
    <row r="232" spans="1:34" x14ac:dyDescent="0.25">
      <c r="A232">
        <v>21773</v>
      </c>
      <c r="B232" t="s">
        <v>1704</v>
      </c>
      <c r="C232" t="s">
        <v>1181</v>
      </c>
      <c r="D232">
        <v>2014</v>
      </c>
      <c r="E232" t="s">
        <v>1128</v>
      </c>
      <c r="F232" s="8">
        <v>42180</v>
      </c>
      <c r="G232" s="1">
        <v>0.375</v>
      </c>
      <c r="H232">
        <v>4584</v>
      </c>
      <c r="I232" s="8">
        <v>42180</v>
      </c>
      <c r="J232" s="1">
        <v>0.54166666666666663</v>
      </c>
      <c r="K232">
        <v>4584</v>
      </c>
      <c r="L232">
        <v>1</v>
      </c>
      <c r="M232" t="s">
        <v>199</v>
      </c>
      <c r="O232" t="s">
        <v>15</v>
      </c>
      <c r="P232" t="s">
        <v>1045</v>
      </c>
      <c r="Q232">
        <v>30656256512</v>
      </c>
      <c r="R232" t="s">
        <v>1046</v>
      </c>
      <c r="S232" t="s">
        <v>5</v>
      </c>
      <c r="T232">
        <v>3300</v>
      </c>
      <c r="U232" t="s">
        <v>6</v>
      </c>
      <c r="V232" t="s">
        <v>7</v>
      </c>
      <c r="W232">
        <v>376</v>
      </c>
      <c r="X232">
        <v>4451300</v>
      </c>
      <c r="Y232" t="s">
        <v>1705</v>
      </c>
      <c r="Z232">
        <v>9</v>
      </c>
      <c r="AA232">
        <v>48471</v>
      </c>
      <c r="AB232">
        <v>53318</v>
      </c>
      <c r="AC232">
        <v>0</v>
      </c>
      <c r="AD232">
        <v>110</v>
      </c>
      <c r="AE232">
        <v>154982</v>
      </c>
      <c r="AF232">
        <v>0</v>
      </c>
      <c r="AG232" t="s">
        <v>1213</v>
      </c>
      <c r="AH232" t="s">
        <v>10</v>
      </c>
    </row>
    <row r="233" spans="1:34" x14ac:dyDescent="0.25">
      <c r="A233">
        <v>21172</v>
      </c>
      <c r="B233" t="s">
        <v>1706</v>
      </c>
      <c r="C233" t="s">
        <v>1182</v>
      </c>
      <c r="D233">
        <v>2014</v>
      </c>
      <c r="E233" t="s">
        <v>1128</v>
      </c>
      <c r="F233" s="8">
        <v>42088</v>
      </c>
      <c r="G233" s="1">
        <v>0.58333333333333337</v>
      </c>
      <c r="H233">
        <v>14915</v>
      </c>
      <c r="I233" s="8">
        <v>42088</v>
      </c>
      <c r="J233" s="1">
        <v>0.72916666666666663</v>
      </c>
      <c r="K233">
        <v>14915</v>
      </c>
      <c r="L233">
        <v>1</v>
      </c>
      <c r="M233" t="s">
        <v>851</v>
      </c>
      <c r="O233" t="s">
        <v>15</v>
      </c>
      <c r="P233" t="s">
        <v>852</v>
      </c>
      <c r="Q233">
        <v>30710043619</v>
      </c>
      <c r="R233" t="s">
        <v>853</v>
      </c>
      <c r="S233" t="s">
        <v>1707</v>
      </c>
      <c r="T233">
        <v>3362</v>
      </c>
      <c r="U233" t="s">
        <v>6</v>
      </c>
      <c r="V233" t="s">
        <v>7</v>
      </c>
      <c r="W233">
        <v>3755</v>
      </c>
      <c r="X233">
        <v>405737</v>
      </c>
      <c r="Z233">
        <v>9</v>
      </c>
      <c r="AA233">
        <v>48471</v>
      </c>
      <c r="AB233">
        <v>92095</v>
      </c>
      <c r="AC233">
        <v>0</v>
      </c>
      <c r="AD233">
        <v>190</v>
      </c>
      <c r="AE233">
        <v>517857</v>
      </c>
      <c r="AF233">
        <v>0</v>
      </c>
      <c r="AG233" t="s">
        <v>1213</v>
      </c>
      <c r="AH233" t="s">
        <v>10</v>
      </c>
    </row>
    <row r="234" spans="1:34" x14ac:dyDescent="0.25">
      <c r="A234">
        <v>21625</v>
      </c>
      <c r="B234" t="s">
        <v>1708</v>
      </c>
      <c r="C234" t="s">
        <v>1183</v>
      </c>
      <c r="D234">
        <v>2013</v>
      </c>
      <c r="E234" t="s">
        <v>1128</v>
      </c>
      <c r="F234" s="8">
        <v>42158</v>
      </c>
      <c r="G234" s="1">
        <v>0.52013888888888882</v>
      </c>
      <c r="H234">
        <v>23106</v>
      </c>
      <c r="I234" s="8">
        <v>42158</v>
      </c>
      <c r="J234" s="1">
        <v>0.52013888888888882</v>
      </c>
      <c r="K234">
        <v>23106</v>
      </c>
      <c r="L234">
        <v>1</v>
      </c>
      <c r="M234" t="s">
        <v>192</v>
      </c>
      <c r="O234" t="s">
        <v>2</v>
      </c>
      <c r="P234" t="s">
        <v>188</v>
      </c>
      <c r="Q234">
        <v>20286756140</v>
      </c>
      <c r="R234" t="s">
        <v>1709</v>
      </c>
      <c r="S234" t="s">
        <v>5</v>
      </c>
      <c r="T234">
        <v>3300</v>
      </c>
      <c r="U234" t="s">
        <v>6</v>
      </c>
      <c r="V234" t="s">
        <v>7</v>
      </c>
      <c r="W234">
        <v>376</v>
      </c>
      <c r="X234">
        <v>154630523</v>
      </c>
      <c r="Z234">
        <v>9</v>
      </c>
      <c r="AA234">
        <v>42727</v>
      </c>
      <c r="AB234">
        <v>0</v>
      </c>
      <c r="AC234">
        <v>350000</v>
      </c>
      <c r="AD234">
        <v>0</v>
      </c>
      <c r="AE234">
        <v>0</v>
      </c>
      <c r="AF234">
        <v>0</v>
      </c>
      <c r="AG234" t="s">
        <v>1213</v>
      </c>
      <c r="AH234" t="s">
        <v>10</v>
      </c>
    </row>
    <row r="235" spans="1:34" x14ac:dyDescent="0.25">
      <c r="A235">
        <v>21088</v>
      </c>
      <c r="B235" t="s">
        <v>1708</v>
      </c>
      <c r="C235" t="s">
        <v>1183</v>
      </c>
      <c r="D235">
        <v>2013</v>
      </c>
      <c r="E235" t="s">
        <v>1128</v>
      </c>
      <c r="F235" s="8">
        <v>42074</v>
      </c>
      <c r="G235" s="1">
        <v>0.47222222222222227</v>
      </c>
      <c r="H235">
        <v>23106</v>
      </c>
      <c r="I235" s="8">
        <v>42074</v>
      </c>
      <c r="J235" s="1">
        <v>0.75</v>
      </c>
      <c r="K235">
        <v>23106</v>
      </c>
      <c r="L235">
        <v>1</v>
      </c>
      <c r="M235" t="s">
        <v>187</v>
      </c>
      <c r="O235" t="s">
        <v>2</v>
      </c>
      <c r="P235" t="s">
        <v>188</v>
      </c>
      <c r="Q235">
        <v>20286756140</v>
      </c>
      <c r="R235" t="s">
        <v>1709</v>
      </c>
      <c r="S235" t="s">
        <v>5</v>
      </c>
      <c r="T235">
        <v>3300</v>
      </c>
      <c r="U235" t="s">
        <v>6</v>
      </c>
      <c r="V235" t="s">
        <v>7</v>
      </c>
      <c r="W235">
        <v>376</v>
      </c>
      <c r="X235">
        <v>154630523</v>
      </c>
      <c r="Z235">
        <v>9</v>
      </c>
      <c r="AA235">
        <v>42727</v>
      </c>
      <c r="AB235">
        <v>136726</v>
      </c>
      <c r="AC235">
        <v>0</v>
      </c>
      <c r="AD235">
        <v>320</v>
      </c>
      <c r="AE235">
        <v>880363</v>
      </c>
      <c r="AF235">
        <v>0</v>
      </c>
      <c r="AG235" t="s">
        <v>1213</v>
      </c>
      <c r="AH235" t="s">
        <v>10</v>
      </c>
    </row>
    <row r="236" spans="1:34" x14ac:dyDescent="0.25">
      <c r="A236">
        <v>21314</v>
      </c>
      <c r="B236" t="s">
        <v>1708</v>
      </c>
      <c r="C236" t="s">
        <v>1183</v>
      </c>
      <c r="D236">
        <v>2013</v>
      </c>
      <c r="E236" t="s">
        <v>1128</v>
      </c>
      <c r="F236" s="8">
        <v>42110</v>
      </c>
      <c r="G236" s="1">
        <v>0.375</v>
      </c>
      <c r="H236">
        <v>23106</v>
      </c>
      <c r="I236" s="8">
        <v>42110</v>
      </c>
      <c r="J236" s="1">
        <v>0.66666666666666663</v>
      </c>
      <c r="K236">
        <v>23106</v>
      </c>
      <c r="L236">
        <v>1</v>
      </c>
      <c r="M236" t="s">
        <v>195</v>
      </c>
      <c r="O236" t="s">
        <v>2</v>
      </c>
      <c r="P236" t="s">
        <v>188</v>
      </c>
      <c r="Q236">
        <v>20286756140</v>
      </c>
      <c r="R236" t="s">
        <v>1709</v>
      </c>
      <c r="S236" t="s">
        <v>5</v>
      </c>
      <c r="T236">
        <v>3300</v>
      </c>
      <c r="U236" t="s">
        <v>6</v>
      </c>
      <c r="V236" t="s">
        <v>7</v>
      </c>
      <c r="W236">
        <v>376</v>
      </c>
      <c r="X236">
        <v>154630523</v>
      </c>
      <c r="Z236">
        <v>9</v>
      </c>
      <c r="AA236">
        <v>42727</v>
      </c>
      <c r="AB236">
        <v>72636</v>
      </c>
      <c r="AC236">
        <v>30000</v>
      </c>
      <c r="AD236">
        <v>170</v>
      </c>
      <c r="AE236">
        <v>1655650</v>
      </c>
      <c r="AF236">
        <v>0</v>
      </c>
      <c r="AG236" t="s">
        <v>1213</v>
      </c>
      <c r="AH236" t="s">
        <v>10</v>
      </c>
    </row>
  </sheetData>
  <autoFilter ref="M1:M237"/>
  <sortState ref="A1:AI237">
    <sortCondition ref="B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K409"/>
  <sheetViews>
    <sheetView workbookViewId="0">
      <selection activeCell="A368" sqref="A368"/>
    </sheetView>
  </sheetViews>
  <sheetFormatPr baseColWidth="10" defaultRowHeight="15" x14ac:dyDescent="0.25"/>
  <sheetData>
    <row r="3" spans="2:37" x14ac:dyDescent="0.25">
      <c r="B3">
        <v>1</v>
      </c>
      <c r="C3">
        <v>1</v>
      </c>
      <c r="D3" s="3">
        <v>21625</v>
      </c>
      <c r="E3" s="3" t="s">
        <v>1706</v>
      </c>
      <c r="F3" s="3" t="s">
        <v>1183</v>
      </c>
      <c r="G3" s="3">
        <v>2013</v>
      </c>
      <c r="H3" s="5" t="s">
        <v>1128</v>
      </c>
      <c r="I3" s="3">
        <v>14915</v>
      </c>
      <c r="J3" s="3" t="s">
        <v>306</v>
      </c>
      <c r="N3" s="3" t="s">
        <v>851</v>
      </c>
      <c r="O3" s="3" t="s">
        <v>15</v>
      </c>
      <c r="S3" s="3" t="s">
        <v>852</v>
      </c>
      <c r="T3" s="3">
        <v>30710043619</v>
      </c>
      <c r="U3" s="3" t="s">
        <v>853</v>
      </c>
      <c r="V3" s="3" t="s">
        <v>854</v>
      </c>
      <c r="W3" s="3">
        <v>3362</v>
      </c>
      <c r="X3" s="3" t="s">
        <v>6</v>
      </c>
      <c r="Y3" s="3" t="s">
        <v>7</v>
      </c>
      <c r="Z3" s="3">
        <v>3755</v>
      </c>
      <c r="AA3" s="3">
        <v>405737</v>
      </c>
      <c r="AB3" s="3"/>
      <c r="AC3" s="3">
        <v>9</v>
      </c>
      <c r="AD3" s="3">
        <v>48471</v>
      </c>
      <c r="AE3" s="3"/>
      <c r="AF3" s="3">
        <v>0</v>
      </c>
      <c r="AG3" s="3">
        <v>20</v>
      </c>
      <c r="AH3" s="3">
        <v>0</v>
      </c>
      <c r="AI3" s="3">
        <v>0</v>
      </c>
      <c r="AJ3" s="3" t="s">
        <v>1213</v>
      </c>
      <c r="AK3" s="3" t="s">
        <v>10</v>
      </c>
    </row>
    <row r="4" spans="2:37" x14ac:dyDescent="0.25">
      <c r="B4">
        <v>2</v>
      </c>
      <c r="C4">
        <v>2</v>
      </c>
      <c r="D4" s="3" t="s">
        <v>1318</v>
      </c>
      <c r="E4" s="3" t="s">
        <v>1558</v>
      </c>
      <c r="F4" s="3" t="s">
        <v>1157</v>
      </c>
      <c r="G4" s="3">
        <v>2008</v>
      </c>
      <c r="H4" s="5" t="s">
        <v>1128</v>
      </c>
      <c r="I4" s="3">
        <v>100010</v>
      </c>
      <c r="J4" s="3" t="s">
        <v>414</v>
      </c>
      <c r="N4" s="3" t="s">
        <v>1099</v>
      </c>
      <c r="O4" s="3" t="s">
        <v>15</v>
      </c>
      <c r="S4" s="3" t="s">
        <v>1100</v>
      </c>
      <c r="T4" s="3">
        <v>20140360571</v>
      </c>
      <c r="U4" s="3" t="s">
        <v>1101</v>
      </c>
      <c r="V4" s="3" t="s">
        <v>304</v>
      </c>
      <c r="W4" s="3">
        <v>3350</v>
      </c>
      <c r="X4" s="3" t="s">
        <v>6</v>
      </c>
      <c r="Y4" s="3" t="s">
        <v>7</v>
      </c>
      <c r="Z4" s="3">
        <v>3758</v>
      </c>
      <c r="AA4" s="3">
        <v>422691</v>
      </c>
      <c r="AB4" s="3"/>
      <c r="AC4" s="3">
        <v>9</v>
      </c>
      <c r="AD4" s="3">
        <v>42727</v>
      </c>
      <c r="AE4" s="3">
        <v>8545</v>
      </c>
      <c r="AF4" s="3">
        <v>0</v>
      </c>
      <c r="AG4" s="3">
        <v>170</v>
      </c>
      <c r="AH4" s="3">
        <v>0</v>
      </c>
      <c r="AI4" s="3">
        <v>0</v>
      </c>
      <c r="AJ4" s="3" t="s">
        <v>1213</v>
      </c>
      <c r="AK4" s="3" t="s">
        <v>10</v>
      </c>
    </row>
    <row r="5" spans="2:37" x14ac:dyDescent="0.25">
      <c r="B5">
        <v>2</v>
      </c>
      <c r="C5">
        <v>2</v>
      </c>
      <c r="D5" s="3" t="s">
        <v>1257</v>
      </c>
      <c r="E5" s="3" t="s">
        <v>1488</v>
      </c>
      <c r="F5" s="3" t="s">
        <v>1145</v>
      </c>
      <c r="G5" s="3">
        <v>2014</v>
      </c>
      <c r="H5" s="5" t="s">
        <v>1128</v>
      </c>
      <c r="I5" s="3">
        <v>48814</v>
      </c>
      <c r="J5" s="3" t="s">
        <v>416</v>
      </c>
      <c r="N5" s="3" t="s">
        <v>199</v>
      </c>
      <c r="O5" s="3" t="s">
        <v>15</v>
      </c>
      <c r="P5" s="3" t="s">
        <v>1062</v>
      </c>
      <c r="Q5" s="3">
        <v>33624853429</v>
      </c>
      <c r="R5" s="3" t="s">
        <v>1063</v>
      </c>
      <c r="S5" s="3" t="s">
        <v>5</v>
      </c>
      <c r="T5" s="3">
        <v>3300</v>
      </c>
      <c r="U5" s="3" t="s">
        <v>6</v>
      </c>
      <c r="V5" s="3" t="s">
        <v>7</v>
      </c>
      <c r="W5" s="3">
        <v>376</v>
      </c>
      <c r="X5" s="3">
        <v>4457777</v>
      </c>
      <c r="AB5" s="3" t="s">
        <v>1064</v>
      </c>
      <c r="AC5" s="3">
        <v>9</v>
      </c>
      <c r="AD5" s="3">
        <v>48471</v>
      </c>
      <c r="AE5" s="3">
        <v>82401</v>
      </c>
      <c r="AF5" s="3">
        <v>0</v>
      </c>
      <c r="AG5" s="3">
        <v>120</v>
      </c>
      <c r="AH5" s="3">
        <v>0</v>
      </c>
      <c r="AI5" s="3">
        <v>0</v>
      </c>
      <c r="AJ5" s="3" t="s">
        <v>1213</v>
      </c>
      <c r="AK5" s="3" t="s">
        <v>10</v>
      </c>
    </row>
    <row r="6" spans="2:37" x14ac:dyDescent="0.25">
      <c r="B6">
        <v>3</v>
      </c>
      <c r="C6">
        <v>2</v>
      </c>
      <c r="D6" t="s">
        <v>1257</v>
      </c>
      <c r="E6" t="s">
        <v>1490</v>
      </c>
      <c r="F6" t="s">
        <v>1145</v>
      </c>
      <c r="G6">
        <v>2014</v>
      </c>
      <c r="H6" s="1" t="s">
        <v>1128</v>
      </c>
      <c r="I6">
        <v>7811</v>
      </c>
      <c r="J6" t="s">
        <v>488</v>
      </c>
      <c r="K6" s="1">
        <v>0.54166666666666663</v>
      </c>
      <c r="L6">
        <v>78110</v>
      </c>
      <c r="M6">
        <v>1</v>
      </c>
      <c r="N6" t="s">
        <v>742</v>
      </c>
      <c r="O6" t="s">
        <v>2</v>
      </c>
      <c r="P6" t="s">
        <v>739</v>
      </c>
      <c r="Q6">
        <v>32165498</v>
      </c>
      <c r="R6" t="s">
        <v>740</v>
      </c>
      <c r="S6" t="s">
        <v>5</v>
      </c>
      <c r="T6">
        <v>3300</v>
      </c>
      <c r="U6" t="s">
        <v>6</v>
      </c>
      <c r="V6" t="s">
        <v>7</v>
      </c>
      <c r="W6">
        <v>376</v>
      </c>
      <c r="X6">
        <v>154664203</v>
      </c>
      <c r="AB6">
        <v>9</v>
      </c>
      <c r="AC6">
        <v>42727</v>
      </c>
      <c r="AD6">
        <v>47000</v>
      </c>
      <c r="AE6">
        <v>0</v>
      </c>
      <c r="AF6">
        <v>110</v>
      </c>
      <c r="AG6">
        <v>0</v>
      </c>
      <c r="AH6" t="s">
        <v>9</v>
      </c>
      <c r="AI6" t="s">
        <v>10</v>
      </c>
    </row>
    <row r="7" spans="2:37" x14ac:dyDescent="0.25">
      <c r="B7">
        <v>3</v>
      </c>
      <c r="C7">
        <v>2</v>
      </c>
      <c r="D7" s="3" t="s">
        <v>1364</v>
      </c>
      <c r="E7" s="3" t="s">
        <v>1606</v>
      </c>
      <c r="F7" s="3" t="s">
        <v>1162</v>
      </c>
      <c r="G7" s="3">
        <v>2010</v>
      </c>
      <c r="H7" s="5" t="s">
        <v>1128</v>
      </c>
      <c r="I7" s="3">
        <v>94441</v>
      </c>
      <c r="J7" s="3" t="s">
        <v>312</v>
      </c>
      <c r="N7" s="3" t="s">
        <v>21</v>
      </c>
      <c r="O7" s="3" t="s">
        <v>15</v>
      </c>
      <c r="S7" s="3" t="s">
        <v>313</v>
      </c>
      <c r="T7" s="3">
        <v>20315710082</v>
      </c>
      <c r="U7" s="3" t="s">
        <v>314</v>
      </c>
      <c r="V7" s="3" t="s">
        <v>79</v>
      </c>
      <c r="W7" s="3"/>
      <c r="X7" s="3" t="s">
        <v>6</v>
      </c>
      <c r="Y7" s="3" t="s">
        <v>7</v>
      </c>
      <c r="Z7" s="3">
        <v>3755</v>
      </c>
      <c r="AA7" s="3">
        <v>402340</v>
      </c>
      <c r="AB7" s="3"/>
      <c r="AC7" s="3">
        <v>9</v>
      </c>
      <c r="AD7" s="3">
        <v>48471</v>
      </c>
      <c r="AE7" s="3">
        <v>208425</v>
      </c>
      <c r="AF7" s="3">
        <v>0</v>
      </c>
      <c r="AG7" s="3">
        <v>120</v>
      </c>
      <c r="AH7" s="3">
        <v>0</v>
      </c>
      <c r="AI7" s="3">
        <v>0</v>
      </c>
      <c r="AJ7" s="3" t="s">
        <v>1213</v>
      </c>
      <c r="AK7" s="3" t="s">
        <v>10</v>
      </c>
    </row>
    <row r="8" spans="2:37" x14ac:dyDescent="0.25">
      <c r="B8">
        <v>3</v>
      </c>
      <c r="C8">
        <v>1</v>
      </c>
      <c r="D8" t="s">
        <v>1364</v>
      </c>
      <c r="E8" t="s">
        <v>1607</v>
      </c>
      <c r="F8" t="s">
        <v>1162</v>
      </c>
      <c r="G8">
        <v>2010</v>
      </c>
      <c r="H8" s="1" t="s">
        <v>1128</v>
      </c>
      <c r="I8">
        <v>63042</v>
      </c>
      <c r="J8" t="s">
        <v>345</v>
      </c>
      <c r="K8" s="1">
        <v>0.45833333333333331</v>
      </c>
      <c r="L8">
        <v>630420</v>
      </c>
      <c r="M8">
        <v>1</v>
      </c>
      <c r="N8" t="s">
        <v>76</v>
      </c>
      <c r="O8" t="s">
        <v>2</v>
      </c>
      <c r="P8" t="s">
        <v>781</v>
      </c>
      <c r="Q8">
        <v>21781639</v>
      </c>
      <c r="R8" t="s">
        <v>782</v>
      </c>
      <c r="S8" t="s">
        <v>5</v>
      </c>
      <c r="T8">
        <v>3300</v>
      </c>
      <c r="U8" t="s">
        <v>6</v>
      </c>
      <c r="V8" t="s">
        <v>7</v>
      </c>
      <c r="W8">
        <v>376</v>
      </c>
      <c r="X8">
        <v>4429120</v>
      </c>
      <c r="Z8" t="s">
        <v>783</v>
      </c>
      <c r="AA8" t="s">
        <v>784</v>
      </c>
      <c r="AB8">
        <v>9</v>
      </c>
      <c r="AC8">
        <v>42727</v>
      </c>
      <c r="AD8">
        <v>0</v>
      </c>
      <c r="AE8">
        <v>0</v>
      </c>
      <c r="AF8">
        <v>0</v>
      </c>
      <c r="AG8">
        <v>0</v>
      </c>
      <c r="AH8" t="s">
        <v>9</v>
      </c>
      <c r="AI8" t="s">
        <v>10</v>
      </c>
    </row>
    <row r="9" spans="2:37" x14ac:dyDescent="0.25">
      <c r="B9">
        <v>2</v>
      </c>
      <c r="C9">
        <v>1</v>
      </c>
      <c r="D9" s="3" t="s">
        <v>1391</v>
      </c>
      <c r="E9" s="3" t="s">
        <v>1638</v>
      </c>
      <c r="F9" s="3" t="s">
        <v>1169</v>
      </c>
      <c r="G9" s="3">
        <v>2012</v>
      </c>
      <c r="H9" s="5" t="s">
        <v>1128</v>
      </c>
      <c r="I9" s="3">
        <v>28567</v>
      </c>
      <c r="J9" s="3" t="s">
        <v>53</v>
      </c>
      <c r="N9" s="3" t="s">
        <v>54</v>
      </c>
      <c r="O9" s="3" t="s">
        <v>15</v>
      </c>
      <c r="S9" s="3" t="s">
        <v>49</v>
      </c>
      <c r="T9" s="3">
        <v>20085454898</v>
      </c>
      <c r="U9" s="3" t="s">
        <v>50</v>
      </c>
      <c r="V9" s="3" t="s">
        <v>51</v>
      </c>
      <c r="W9" s="3">
        <v>3364</v>
      </c>
      <c r="X9" s="3" t="s">
        <v>6</v>
      </c>
      <c r="Y9" s="3" t="s">
        <v>7</v>
      </c>
      <c r="Z9" s="3">
        <v>3757</v>
      </c>
      <c r="AA9" s="3">
        <v>15506321</v>
      </c>
      <c r="AB9" s="3"/>
      <c r="AC9" s="3">
        <v>9</v>
      </c>
      <c r="AD9" s="3">
        <v>42727</v>
      </c>
      <c r="AE9" s="3">
        <v>8545</v>
      </c>
      <c r="AF9" s="3">
        <v>0</v>
      </c>
      <c r="AG9" s="3">
        <v>180</v>
      </c>
      <c r="AH9" s="3">
        <v>0</v>
      </c>
      <c r="AI9" s="3">
        <v>0</v>
      </c>
      <c r="AJ9" s="3" t="s">
        <v>1213</v>
      </c>
      <c r="AK9" s="3" t="s">
        <v>10</v>
      </c>
    </row>
    <row r="10" spans="2:37" x14ac:dyDescent="0.25">
      <c r="B10">
        <v>2</v>
      </c>
      <c r="C10">
        <v>1</v>
      </c>
      <c r="D10" t="s">
        <v>1391</v>
      </c>
      <c r="E10" t="s">
        <v>1640</v>
      </c>
      <c r="F10" t="s">
        <v>1169</v>
      </c>
      <c r="G10">
        <v>2012</v>
      </c>
      <c r="H10" s="1" t="s">
        <v>1128</v>
      </c>
      <c r="I10">
        <v>68322</v>
      </c>
      <c r="J10" t="s">
        <v>145</v>
      </c>
      <c r="K10" s="1">
        <v>0.5</v>
      </c>
      <c r="L10">
        <v>683220</v>
      </c>
      <c r="M10">
        <v>1</v>
      </c>
      <c r="N10" t="s">
        <v>76</v>
      </c>
      <c r="O10" t="s">
        <v>2</v>
      </c>
      <c r="P10" t="s">
        <v>758</v>
      </c>
      <c r="Q10">
        <v>20238972</v>
      </c>
      <c r="R10" t="s">
        <v>759</v>
      </c>
      <c r="S10" t="s">
        <v>278</v>
      </c>
      <c r="T10">
        <v>3364</v>
      </c>
      <c r="U10" t="s">
        <v>6</v>
      </c>
      <c r="V10" t="s">
        <v>7</v>
      </c>
      <c r="W10">
        <v>3755</v>
      </c>
      <c r="X10">
        <v>460673</v>
      </c>
      <c r="AB10">
        <v>9</v>
      </c>
      <c r="AC10">
        <v>48471</v>
      </c>
      <c r="AD10">
        <v>48471</v>
      </c>
      <c r="AE10">
        <v>0</v>
      </c>
      <c r="AF10">
        <v>100</v>
      </c>
      <c r="AG10">
        <v>0</v>
      </c>
      <c r="AH10" t="s">
        <v>9</v>
      </c>
      <c r="AI10" t="s">
        <v>10</v>
      </c>
    </row>
    <row r="11" spans="2:37" x14ac:dyDescent="0.25">
      <c r="B11">
        <v>2</v>
      </c>
      <c r="C11">
        <v>1</v>
      </c>
      <c r="D11" t="s">
        <v>1395</v>
      </c>
      <c r="E11" t="s">
        <v>1646</v>
      </c>
      <c r="F11" t="s">
        <v>1170</v>
      </c>
      <c r="G11">
        <v>2008</v>
      </c>
      <c r="H11" s="1" t="s">
        <v>1128</v>
      </c>
      <c r="I11">
        <v>26934</v>
      </c>
      <c r="J11" t="s">
        <v>345</v>
      </c>
      <c r="K11" s="1">
        <v>0.75</v>
      </c>
      <c r="L11">
        <v>269340</v>
      </c>
      <c r="M11">
        <v>1</v>
      </c>
      <c r="N11" t="s">
        <v>76</v>
      </c>
      <c r="O11" t="s">
        <v>15</v>
      </c>
      <c r="P11" t="s">
        <v>824</v>
      </c>
      <c r="Q11">
        <v>20213002539</v>
      </c>
      <c r="R11" t="s">
        <v>825</v>
      </c>
      <c r="S11" t="s">
        <v>826</v>
      </c>
      <c r="T11">
        <v>3315</v>
      </c>
      <c r="U11" t="s">
        <v>6</v>
      </c>
      <c r="V11" t="s">
        <v>7</v>
      </c>
      <c r="W11">
        <v>3754</v>
      </c>
      <c r="X11">
        <v>15433427</v>
      </c>
      <c r="Z11" t="s">
        <v>827</v>
      </c>
      <c r="AA11" t="s">
        <v>828</v>
      </c>
      <c r="AB11">
        <v>9</v>
      </c>
      <c r="AC11">
        <v>48471</v>
      </c>
      <c r="AD11">
        <v>101789</v>
      </c>
      <c r="AE11">
        <v>0</v>
      </c>
      <c r="AF11">
        <v>210</v>
      </c>
      <c r="AG11">
        <v>327118</v>
      </c>
      <c r="AH11" t="s">
        <v>9</v>
      </c>
      <c r="AI11" t="s">
        <v>10</v>
      </c>
    </row>
    <row r="12" spans="2:37" x14ac:dyDescent="0.25">
      <c r="B12">
        <v>8</v>
      </c>
      <c r="C12">
        <v>1</v>
      </c>
      <c r="D12" s="3" t="s">
        <v>1265</v>
      </c>
      <c r="E12" s="3" t="s">
        <v>1494</v>
      </c>
      <c r="F12" s="3" t="s">
        <v>1146</v>
      </c>
      <c r="G12" s="4">
        <v>2011</v>
      </c>
      <c r="H12" s="5" t="s">
        <v>1128</v>
      </c>
      <c r="I12" s="3">
        <v>84585</v>
      </c>
      <c r="J12" s="3" t="s">
        <v>245</v>
      </c>
      <c r="N12" s="3" t="s">
        <v>246</v>
      </c>
      <c r="O12" s="3" t="s">
        <v>15</v>
      </c>
      <c r="S12" s="3" t="s">
        <v>242</v>
      </c>
      <c r="T12" s="3">
        <v>30653854346</v>
      </c>
      <c r="U12" s="3" t="s">
        <v>243</v>
      </c>
      <c r="V12" s="3" t="s">
        <v>5</v>
      </c>
      <c r="W12" s="3">
        <v>3300</v>
      </c>
      <c r="X12" s="3" t="s">
        <v>6</v>
      </c>
      <c r="Y12" s="3" t="s">
        <v>7</v>
      </c>
      <c r="Z12" s="3">
        <v>376</v>
      </c>
      <c r="AA12" s="3">
        <v>4457800</v>
      </c>
      <c r="AB12" s="3"/>
      <c r="AC12" s="3">
        <v>9</v>
      </c>
      <c r="AD12" s="3">
        <v>42727</v>
      </c>
      <c r="AE12" s="3">
        <v>252089</v>
      </c>
      <c r="AF12" s="3">
        <v>0</v>
      </c>
      <c r="AG12" s="3">
        <v>240</v>
      </c>
      <c r="AH12" s="3">
        <v>0</v>
      </c>
      <c r="AI12" s="3">
        <v>0</v>
      </c>
      <c r="AJ12" s="3" t="s">
        <v>1213</v>
      </c>
      <c r="AK12" s="3" t="s">
        <v>10</v>
      </c>
    </row>
    <row r="13" spans="2:37" x14ac:dyDescent="0.25">
      <c r="B13">
        <v>2</v>
      </c>
      <c r="C13">
        <v>1</v>
      </c>
      <c r="D13" t="s">
        <v>1265</v>
      </c>
      <c r="E13" t="s">
        <v>1497</v>
      </c>
      <c r="F13" t="s">
        <v>1147</v>
      </c>
      <c r="G13">
        <v>2010</v>
      </c>
      <c r="H13" s="1" t="s">
        <v>1128</v>
      </c>
      <c r="I13">
        <v>142987</v>
      </c>
      <c r="J13" t="s">
        <v>345</v>
      </c>
      <c r="K13" s="1">
        <v>0.75</v>
      </c>
      <c r="L13">
        <v>1429870</v>
      </c>
      <c r="M13">
        <v>1</v>
      </c>
      <c r="N13" t="s">
        <v>346</v>
      </c>
      <c r="O13" t="s">
        <v>15</v>
      </c>
      <c r="P13" t="s">
        <v>181</v>
      </c>
      <c r="Q13">
        <v>30708379456</v>
      </c>
      <c r="R13" t="s">
        <v>182</v>
      </c>
      <c r="S13" t="s">
        <v>183</v>
      </c>
      <c r="T13">
        <v>3304</v>
      </c>
      <c r="U13" t="s">
        <v>6</v>
      </c>
      <c r="V13" t="s">
        <v>7</v>
      </c>
      <c r="W13">
        <v>376</v>
      </c>
      <c r="X13">
        <v>4481488</v>
      </c>
      <c r="AB13">
        <v>9</v>
      </c>
      <c r="AC13">
        <v>42727</v>
      </c>
      <c r="AD13">
        <v>111090</v>
      </c>
      <c r="AE13">
        <v>0</v>
      </c>
      <c r="AF13">
        <v>260</v>
      </c>
      <c r="AG13">
        <v>496116</v>
      </c>
      <c r="AH13" t="s">
        <v>9</v>
      </c>
      <c r="AI13" t="s">
        <v>10</v>
      </c>
    </row>
    <row r="14" spans="2:37" x14ac:dyDescent="0.25">
      <c r="B14">
        <v>4</v>
      </c>
      <c r="C14">
        <v>1</v>
      </c>
      <c r="D14" t="s">
        <v>1360</v>
      </c>
      <c r="E14" t="s">
        <v>1605</v>
      </c>
      <c r="F14" t="s">
        <v>1162</v>
      </c>
      <c r="G14">
        <v>2013</v>
      </c>
      <c r="H14" s="1" t="s">
        <v>1128</v>
      </c>
      <c r="I14">
        <v>31461</v>
      </c>
      <c r="J14" t="s">
        <v>367</v>
      </c>
      <c r="K14" s="1">
        <v>0.5</v>
      </c>
      <c r="L14">
        <v>314610</v>
      </c>
      <c r="M14">
        <v>1</v>
      </c>
      <c r="N14" t="s">
        <v>763</v>
      </c>
      <c r="O14" t="s">
        <v>15</v>
      </c>
      <c r="P14" t="s">
        <v>764</v>
      </c>
      <c r="Q14">
        <v>20240460441</v>
      </c>
      <c r="R14" t="s">
        <v>765</v>
      </c>
      <c r="S14" t="s">
        <v>5</v>
      </c>
      <c r="T14">
        <v>3300</v>
      </c>
      <c r="U14" t="s">
        <v>6</v>
      </c>
      <c r="V14" t="s">
        <v>7</v>
      </c>
      <c r="W14">
        <v>376</v>
      </c>
      <c r="X14">
        <v>154608181</v>
      </c>
      <c r="AB14">
        <v>9</v>
      </c>
      <c r="AC14">
        <v>48471</v>
      </c>
      <c r="AD14">
        <v>92095</v>
      </c>
      <c r="AE14">
        <v>0</v>
      </c>
      <c r="AF14">
        <v>190</v>
      </c>
      <c r="AG14">
        <v>386725</v>
      </c>
      <c r="AH14" t="s">
        <v>9</v>
      </c>
      <c r="AI14" t="s">
        <v>10</v>
      </c>
    </row>
    <row r="15" spans="2:37" x14ac:dyDescent="0.25">
      <c r="B15">
        <v>4</v>
      </c>
      <c r="C15">
        <v>1</v>
      </c>
      <c r="D15" s="3" t="s">
        <v>1221</v>
      </c>
      <c r="E15" s="3" t="s">
        <v>1222</v>
      </c>
      <c r="F15" s="3" t="s">
        <v>1132</v>
      </c>
      <c r="G15" s="4">
        <v>2009</v>
      </c>
      <c r="H15" s="5" t="s">
        <v>1128</v>
      </c>
      <c r="I15" s="3">
        <v>311451</v>
      </c>
      <c r="J15" s="3" t="s">
        <v>274</v>
      </c>
      <c r="N15" s="3" t="s">
        <v>971</v>
      </c>
      <c r="O15" s="3" t="s">
        <v>2</v>
      </c>
      <c r="P15" s="3" t="s">
        <v>972</v>
      </c>
      <c r="Q15" s="3">
        <v>18521565</v>
      </c>
      <c r="R15" s="3" t="s">
        <v>973</v>
      </c>
      <c r="S15" s="3" t="s">
        <v>79</v>
      </c>
      <c r="T15" s="3">
        <v>3360</v>
      </c>
      <c r="U15" s="3" t="s">
        <v>6</v>
      </c>
      <c r="V15" s="3" t="s">
        <v>7</v>
      </c>
      <c r="Z15" s="3">
        <v>3755</v>
      </c>
      <c r="AA15" s="3">
        <v>155813854</v>
      </c>
      <c r="AB15" s="3" t="s">
        <v>974</v>
      </c>
      <c r="AC15" s="3">
        <v>9</v>
      </c>
      <c r="AD15" s="3">
        <v>48471</v>
      </c>
      <c r="AE15" s="3">
        <v>290826</v>
      </c>
      <c r="AF15" s="3">
        <v>0</v>
      </c>
      <c r="AG15" s="3">
        <v>130</v>
      </c>
      <c r="AH15" s="3">
        <v>0</v>
      </c>
      <c r="AI15" s="3">
        <v>0</v>
      </c>
      <c r="AJ15" s="3" t="s">
        <v>1213</v>
      </c>
      <c r="AK15" s="3" t="s">
        <v>10</v>
      </c>
    </row>
    <row r="16" spans="2:37" x14ac:dyDescent="0.25">
      <c r="B16">
        <v>4</v>
      </c>
      <c r="C16">
        <v>1</v>
      </c>
      <c r="D16" t="s">
        <v>1221</v>
      </c>
      <c r="E16" t="s">
        <v>1453</v>
      </c>
      <c r="F16" t="s">
        <v>1133</v>
      </c>
      <c r="G16">
        <v>2000</v>
      </c>
      <c r="H16" s="1" t="s">
        <v>1128</v>
      </c>
      <c r="I16">
        <v>234906</v>
      </c>
      <c r="J16" t="s">
        <v>367</v>
      </c>
      <c r="K16" s="1">
        <v>0.75</v>
      </c>
      <c r="L16">
        <v>2349060</v>
      </c>
      <c r="M16">
        <v>1</v>
      </c>
      <c r="O16" t="s">
        <v>15</v>
      </c>
      <c r="P16" t="s">
        <v>770</v>
      </c>
      <c r="Q16">
        <v>20078527987</v>
      </c>
      <c r="R16" t="s">
        <v>771</v>
      </c>
      <c r="S16" t="s">
        <v>772</v>
      </c>
      <c r="T16">
        <v>3500</v>
      </c>
      <c r="U16" t="s">
        <v>773</v>
      </c>
      <c r="V16" t="s">
        <v>7</v>
      </c>
      <c r="W16">
        <v>3624</v>
      </c>
      <c r="X16">
        <v>15656000</v>
      </c>
      <c r="Z16" t="s">
        <v>155</v>
      </c>
      <c r="AA16" t="s">
        <v>156</v>
      </c>
      <c r="AB16">
        <v>9</v>
      </c>
      <c r="AC16">
        <v>48471</v>
      </c>
      <c r="AD16">
        <v>63012</v>
      </c>
      <c r="AE16">
        <v>68099</v>
      </c>
      <c r="AF16">
        <v>130</v>
      </c>
      <c r="AG16">
        <v>1326344</v>
      </c>
      <c r="AH16" t="s">
        <v>9</v>
      </c>
      <c r="AI16" t="s">
        <v>10</v>
      </c>
    </row>
    <row r="17" spans="2:37" x14ac:dyDescent="0.25">
      <c r="B17">
        <v>2</v>
      </c>
      <c r="C17">
        <v>1</v>
      </c>
      <c r="D17" s="3" t="s">
        <v>1237</v>
      </c>
      <c r="E17" s="3" t="s">
        <v>1469</v>
      </c>
      <c r="F17" s="3" t="s">
        <v>1142</v>
      </c>
      <c r="G17" s="3">
        <v>2011</v>
      </c>
      <c r="H17" s="5" t="s">
        <v>1128</v>
      </c>
      <c r="I17" s="3">
        <v>141182</v>
      </c>
      <c r="J17" s="3" t="s">
        <v>84</v>
      </c>
      <c r="N17" s="3" t="s">
        <v>21</v>
      </c>
      <c r="O17" s="3" t="s">
        <v>2</v>
      </c>
      <c r="P17" s="3" t="s">
        <v>85</v>
      </c>
      <c r="Q17" s="3">
        <v>7546759</v>
      </c>
      <c r="R17" s="3" t="s">
        <v>86</v>
      </c>
      <c r="S17" s="3" t="s">
        <v>87</v>
      </c>
      <c r="T17" s="3">
        <v>3306</v>
      </c>
      <c r="U17" s="3" t="s">
        <v>88</v>
      </c>
      <c r="V17" s="3" t="s">
        <v>7</v>
      </c>
      <c r="W17" s="3">
        <v>376</v>
      </c>
      <c r="X17" s="3">
        <v>154691348</v>
      </c>
      <c r="AB17" s="3"/>
      <c r="AC17" s="3">
        <v>9</v>
      </c>
      <c r="AD17" s="3">
        <v>48471</v>
      </c>
      <c r="AE17" s="3">
        <v>92095</v>
      </c>
      <c r="AF17" s="3">
        <v>0</v>
      </c>
      <c r="AG17" s="3">
        <v>180</v>
      </c>
      <c r="AH17" s="3">
        <v>0</v>
      </c>
      <c r="AI17" s="3">
        <v>0</v>
      </c>
      <c r="AJ17" s="3" t="s">
        <v>1213</v>
      </c>
      <c r="AK17" s="3" t="s">
        <v>10</v>
      </c>
    </row>
    <row r="18" spans="2:37" x14ac:dyDescent="0.25">
      <c r="B18">
        <v>4</v>
      </c>
      <c r="C18">
        <v>1</v>
      </c>
      <c r="D18" t="s">
        <v>1363</v>
      </c>
      <c r="E18" t="s">
        <v>1607</v>
      </c>
      <c r="F18" t="s">
        <v>1162</v>
      </c>
      <c r="G18">
        <v>2010</v>
      </c>
      <c r="H18" s="1" t="s">
        <v>1128</v>
      </c>
      <c r="I18">
        <v>63042</v>
      </c>
      <c r="J18" t="s">
        <v>255</v>
      </c>
      <c r="K18" s="1">
        <v>0.54166666666666663</v>
      </c>
      <c r="L18">
        <v>630420</v>
      </c>
      <c r="M18">
        <v>1</v>
      </c>
      <c r="N18" t="s">
        <v>76</v>
      </c>
      <c r="O18" t="s">
        <v>2</v>
      </c>
      <c r="P18" t="s">
        <v>781</v>
      </c>
      <c r="Q18">
        <v>21781639</v>
      </c>
      <c r="R18" t="s">
        <v>782</v>
      </c>
      <c r="S18" t="s">
        <v>5</v>
      </c>
      <c r="T18">
        <v>3300</v>
      </c>
      <c r="U18" t="s">
        <v>6</v>
      </c>
      <c r="V18" t="s">
        <v>7</v>
      </c>
      <c r="W18">
        <v>376</v>
      </c>
      <c r="X18">
        <v>4429120</v>
      </c>
      <c r="Z18" t="s">
        <v>783</v>
      </c>
      <c r="AA18" t="s">
        <v>784</v>
      </c>
      <c r="AB18">
        <v>9</v>
      </c>
      <c r="AC18">
        <v>48471</v>
      </c>
      <c r="AD18">
        <v>155107</v>
      </c>
      <c r="AE18">
        <v>0</v>
      </c>
      <c r="AF18">
        <v>320</v>
      </c>
      <c r="AG18">
        <v>654086</v>
      </c>
      <c r="AH18" t="s">
        <v>9</v>
      </c>
      <c r="AI18" t="s">
        <v>10</v>
      </c>
    </row>
    <row r="19" spans="2:37" x14ac:dyDescent="0.25">
      <c r="B19">
        <v>2</v>
      </c>
      <c r="C19">
        <v>1</v>
      </c>
      <c r="D19" s="3" t="s">
        <v>1344</v>
      </c>
      <c r="E19" s="3" t="s">
        <v>1586</v>
      </c>
      <c r="F19" s="3" t="s">
        <v>1161</v>
      </c>
      <c r="G19" s="3"/>
      <c r="H19" s="5" t="s">
        <v>1128</v>
      </c>
      <c r="I19" s="3">
        <v>24468</v>
      </c>
      <c r="J19" s="3" t="s">
        <v>0</v>
      </c>
      <c r="N19" s="3" t="s">
        <v>21</v>
      </c>
      <c r="O19" s="3" t="s">
        <v>15</v>
      </c>
      <c r="S19" s="3" t="s">
        <v>200</v>
      </c>
      <c r="T19" s="3">
        <v>30708383712</v>
      </c>
      <c r="U19" s="3" t="s">
        <v>201</v>
      </c>
      <c r="V19" s="3" t="s">
        <v>202</v>
      </c>
      <c r="W19" s="3">
        <v>3364</v>
      </c>
      <c r="X19" s="3" t="s">
        <v>6</v>
      </c>
      <c r="Y19" s="3" t="s">
        <v>7</v>
      </c>
      <c r="Z19" s="3">
        <v>3755</v>
      </c>
      <c r="AA19" s="3">
        <v>470179470</v>
      </c>
      <c r="AB19" s="3"/>
      <c r="AC19" s="3">
        <v>9</v>
      </c>
      <c r="AD19" s="3">
        <v>48471</v>
      </c>
      <c r="AE19" s="3">
        <v>92095</v>
      </c>
      <c r="AF19" s="3">
        <v>0</v>
      </c>
      <c r="AG19" s="3">
        <v>210</v>
      </c>
      <c r="AH19" s="3">
        <v>0</v>
      </c>
      <c r="AI19" s="3">
        <v>0</v>
      </c>
      <c r="AJ19" s="3" t="s">
        <v>1213</v>
      </c>
      <c r="AK19" s="3" t="s">
        <v>10</v>
      </c>
    </row>
    <row r="20" spans="2:37" x14ac:dyDescent="0.25">
      <c r="B20">
        <v>6</v>
      </c>
      <c r="C20">
        <v>1</v>
      </c>
      <c r="D20" t="s">
        <v>1291</v>
      </c>
      <c r="E20" t="s">
        <v>1528</v>
      </c>
      <c r="F20" t="s">
        <v>1147</v>
      </c>
      <c r="G20">
        <v>2014</v>
      </c>
      <c r="H20" s="1" t="s">
        <v>1128</v>
      </c>
      <c r="I20">
        <v>82774</v>
      </c>
      <c r="J20" t="s">
        <v>255</v>
      </c>
      <c r="K20" s="1">
        <v>0.4694444444444445</v>
      </c>
      <c r="L20">
        <v>827740</v>
      </c>
      <c r="M20">
        <v>1</v>
      </c>
      <c r="N20" t="s">
        <v>565</v>
      </c>
      <c r="O20" t="s">
        <v>15</v>
      </c>
      <c r="P20" t="s">
        <v>16</v>
      </c>
      <c r="Q20">
        <v>20111877794</v>
      </c>
      <c r="R20" t="s">
        <v>17</v>
      </c>
      <c r="S20" t="s">
        <v>5</v>
      </c>
      <c r="T20">
        <v>3300</v>
      </c>
      <c r="U20" t="s">
        <v>6</v>
      </c>
      <c r="V20" t="s">
        <v>7</v>
      </c>
      <c r="W20">
        <v>376</v>
      </c>
      <c r="X20">
        <v>459709815</v>
      </c>
      <c r="AB20">
        <v>9</v>
      </c>
      <c r="AC20">
        <v>48471</v>
      </c>
      <c r="AD20">
        <v>218120</v>
      </c>
      <c r="AE20">
        <v>983841</v>
      </c>
      <c r="AF20">
        <v>450</v>
      </c>
      <c r="AG20">
        <v>10797266</v>
      </c>
      <c r="AH20" t="s">
        <v>9</v>
      </c>
      <c r="AI20" t="s">
        <v>10</v>
      </c>
    </row>
    <row r="21" spans="2:37" x14ac:dyDescent="0.25">
      <c r="B21">
        <v>4</v>
      </c>
      <c r="C21">
        <v>1</v>
      </c>
      <c r="D21" t="s">
        <v>1328</v>
      </c>
      <c r="E21" t="s">
        <v>1567</v>
      </c>
      <c r="F21" t="s">
        <v>1159</v>
      </c>
      <c r="G21">
        <v>2008</v>
      </c>
      <c r="H21" s="1" t="s">
        <v>1128</v>
      </c>
      <c r="I21">
        <v>76726</v>
      </c>
      <c r="J21" t="s">
        <v>498</v>
      </c>
      <c r="K21" s="1">
        <v>0.4375</v>
      </c>
      <c r="L21">
        <v>767260</v>
      </c>
      <c r="M21">
        <v>1</v>
      </c>
      <c r="N21" t="s">
        <v>810</v>
      </c>
      <c r="O21" t="s">
        <v>2</v>
      </c>
      <c r="P21" t="s">
        <v>811</v>
      </c>
      <c r="Q21">
        <v>17090149</v>
      </c>
      <c r="R21" t="s">
        <v>812</v>
      </c>
      <c r="S21" t="s">
        <v>304</v>
      </c>
      <c r="T21">
        <v>3350</v>
      </c>
      <c r="U21" t="s">
        <v>6</v>
      </c>
      <c r="V21" t="s">
        <v>7</v>
      </c>
      <c r="W21">
        <v>3758</v>
      </c>
      <c r="X21">
        <v>423210</v>
      </c>
      <c r="Z21" t="s">
        <v>813</v>
      </c>
      <c r="AA21" t="s">
        <v>791</v>
      </c>
      <c r="AB21">
        <v>9</v>
      </c>
      <c r="AC21">
        <v>48471</v>
      </c>
      <c r="AD21">
        <v>87248</v>
      </c>
      <c r="AE21">
        <v>0</v>
      </c>
      <c r="AF21">
        <v>180</v>
      </c>
      <c r="AG21">
        <v>223238</v>
      </c>
      <c r="AH21" t="s">
        <v>9</v>
      </c>
      <c r="AI21" t="s">
        <v>10</v>
      </c>
    </row>
    <row r="22" spans="2:37" x14ac:dyDescent="0.25">
      <c r="B22">
        <v>6</v>
      </c>
      <c r="C22">
        <v>1</v>
      </c>
      <c r="D22" s="3" t="s">
        <v>1392</v>
      </c>
      <c r="E22" s="3" t="s">
        <v>1640</v>
      </c>
      <c r="F22" s="3" t="s">
        <v>1169</v>
      </c>
      <c r="G22" s="3">
        <v>2012</v>
      </c>
      <c r="H22" s="5" t="s">
        <v>1128</v>
      </c>
      <c r="I22" s="3">
        <v>68322</v>
      </c>
      <c r="J22" s="3" t="s">
        <v>480</v>
      </c>
      <c r="N22" s="3" t="s">
        <v>165</v>
      </c>
      <c r="O22" s="3" t="s">
        <v>2</v>
      </c>
      <c r="S22" s="3" t="s">
        <v>758</v>
      </c>
      <c r="T22" s="3">
        <v>20238972</v>
      </c>
      <c r="U22" s="3" t="s">
        <v>759</v>
      </c>
      <c r="V22" s="3" t="s">
        <v>278</v>
      </c>
      <c r="W22" s="3">
        <v>3364</v>
      </c>
      <c r="X22" s="3" t="s">
        <v>6</v>
      </c>
      <c r="Y22" s="3" t="s">
        <v>7</v>
      </c>
      <c r="Z22" s="3">
        <v>3755</v>
      </c>
      <c r="AA22" s="3">
        <v>460673</v>
      </c>
      <c r="AB22" s="3"/>
      <c r="AC22" s="3">
        <v>9</v>
      </c>
      <c r="AD22" s="3">
        <v>48471</v>
      </c>
      <c r="AE22" s="3">
        <v>96942</v>
      </c>
      <c r="AF22" s="3">
        <v>0</v>
      </c>
      <c r="AG22" s="3">
        <v>180</v>
      </c>
      <c r="AH22" s="3">
        <v>0</v>
      </c>
      <c r="AI22" s="3">
        <v>0</v>
      </c>
      <c r="AJ22" s="3" t="s">
        <v>1213</v>
      </c>
      <c r="AK22" s="3" t="s">
        <v>10</v>
      </c>
    </row>
    <row r="23" spans="2:37" x14ac:dyDescent="0.25">
      <c r="B23">
        <v>2</v>
      </c>
      <c r="C23">
        <v>1</v>
      </c>
      <c r="D23" t="s">
        <v>1392</v>
      </c>
      <c r="E23" t="s">
        <v>1641</v>
      </c>
      <c r="F23" t="s">
        <v>1159</v>
      </c>
      <c r="G23">
        <v>2012</v>
      </c>
      <c r="H23" s="1" t="s">
        <v>1128</v>
      </c>
      <c r="I23">
        <v>36555</v>
      </c>
      <c r="J23" t="s">
        <v>498</v>
      </c>
      <c r="K23" s="1">
        <v>0.54166666666666663</v>
      </c>
      <c r="L23">
        <v>365550</v>
      </c>
      <c r="M23">
        <v>1</v>
      </c>
      <c r="N23" t="s">
        <v>76</v>
      </c>
      <c r="O23" t="s">
        <v>2</v>
      </c>
      <c r="P23" t="s">
        <v>499</v>
      </c>
      <c r="Q23">
        <v>32596755</v>
      </c>
      <c r="R23" t="s">
        <v>500</v>
      </c>
      <c r="S23" t="s">
        <v>501</v>
      </c>
      <c r="T23">
        <v>3308</v>
      </c>
      <c r="U23" t="s">
        <v>6</v>
      </c>
      <c r="V23" t="s">
        <v>7</v>
      </c>
      <c r="W23">
        <v>376</v>
      </c>
      <c r="X23">
        <v>154211841</v>
      </c>
      <c r="AB23">
        <v>9</v>
      </c>
      <c r="AC23">
        <v>48471</v>
      </c>
      <c r="AD23">
        <v>87248</v>
      </c>
      <c r="AE23">
        <v>0</v>
      </c>
      <c r="AF23">
        <v>180</v>
      </c>
      <c r="AG23">
        <v>260297</v>
      </c>
      <c r="AH23" t="s">
        <v>9</v>
      </c>
      <c r="AI23" t="s">
        <v>10</v>
      </c>
    </row>
    <row r="24" spans="2:37" x14ac:dyDescent="0.25">
      <c r="B24">
        <v>6</v>
      </c>
      <c r="C24">
        <v>1</v>
      </c>
      <c r="D24" s="3" t="s">
        <v>1406</v>
      </c>
      <c r="E24" s="3" t="s">
        <v>1654</v>
      </c>
      <c r="F24" s="3" t="s">
        <v>1162</v>
      </c>
      <c r="G24" s="3">
        <v>2011</v>
      </c>
      <c r="H24" s="5" t="s">
        <v>1128</v>
      </c>
      <c r="I24" s="3">
        <v>7870</v>
      </c>
      <c r="J24" s="3" t="s">
        <v>20</v>
      </c>
      <c r="N24" s="3" t="s">
        <v>21</v>
      </c>
      <c r="O24" s="3" t="s">
        <v>15</v>
      </c>
      <c r="S24" s="3" t="s">
        <v>22</v>
      </c>
      <c r="T24" s="3">
        <v>20128522345</v>
      </c>
      <c r="U24" s="3" t="s">
        <v>23</v>
      </c>
      <c r="V24" s="3" t="s">
        <v>5</v>
      </c>
      <c r="W24" s="3">
        <v>3300</v>
      </c>
      <c r="X24" s="3" t="s">
        <v>6</v>
      </c>
      <c r="Y24" s="3" t="s">
        <v>7</v>
      </c>
      <c r="Z24" s="3">
        <v>44357</v>
      </c>
      <c r="AA24" s="3">
        <v>50</v>
      </c>
      <c r="AB24" s="3"/>
      <c r="AC24" s="3">
        <v>9</v>
      </c>
      <c r="AD24" s="3">
        <v>48471</v>
      </c>
      <c r="AE24" s="3">
        <v>130872</v>
      </c>
      <c r="AF24" s="3">
        <v>0</v>
      </c>
      <c r="AG24" s="3">
        <v>230</v>
      </c>
      <c r="AH24" s="3">
        <v>0</v>
      </c>
      <c r="AI24" s="3">
        <v>0</v>
      </c>
      <c r="AJ24" s="3" t="s">
        <v>1213</v>
      </c>
      <c r="AK24" s="3" t="s">
        <v>10</v>
      </c>
    </row>
    <row r="25" spans="2:37" x14ac:dyDescent="0.25">
      <c r="B25">
        <v>4</v>
      </c>
      <c r="C25">
        <v>1</v>
      </c>
      <c r="D25" t="s">
        <v>1406</v>
      </c>
      <c r="E25" t="s">
        <v>1656</v>
      </c>
      <c r="F25" t="s">
        <v>1164</v>
      </c>
      <c r="G25">
        <v>2013</v>
      </c>
      <c r="H25" s="1" t="s">
        <v>1128</v>
      </c>
      <c r="I25">
        <v>19459</v>
      </c>
      <c r="J25" t="s">
        <v>498</v>
      </c>
      <c r="K25" s="1">
        <v>0.54166666666666663</v>
      </c>
      <c r="L25">
        <v>194590</v>
      </c>
      <c r="M25">
        <v>1</v>
      </c>
      <c r="N25" t="s">
        <v>76</v>
      </c>
      <c r="O25" t="s">
        <v>2</v>
      </c>
      <c r="P25" t="s">
        <v>573</v>
      </c>
      <c r="Q25">
        <v>14082888</v>
      </c>
      <c r="R25" t="s">
        <v>574</v>
      </c>
      <c r="S25" t="s">
        <v>575</v>
      </c>
      <c r="T25">
        <v>3357</v>
      </c>
      <c r="U25" t="s">
        <v>6</v>
      </c>
      <c r="V25" t="s">
        <v>7</v>
      </c>
      <c r="W25">
        <v>3757</v>
      </c>
      <c r="X25">
        <v>15408549</v>
      </c>
      <c r="Z25" t="s">
        <v>576</v>
      </c>
      <c r="AA25" t="s">
        <v>577</v>
      </c>
      <c r="AB25">
        <v>9</v>
      </c>
      <c r="AC25">
        <v>48471</v>
      </c>
      <c r="AD25">
        <v>116330</v>
      </c>
      <c r="AE25">
        <v>0</v>
      </c>
      <c r="AF25">
        <v>240</v>
      </c>
      <c r="AG25">
        <v>260297</v>
      </c>
      <c r="AH25" t="s">
        <v>9</v>
      </c>
      <c r="AI25" t="s">
        <v>10</v>
      </c>
    </row>
    <row r="26" spans="2:37" x14ac:dyDescent="0.25">
      <c r="B26">
        <v>4</v>
      </c>
      <c r="C26">
        <v>1</v>
      </c>
      <c r="D26" s="3" t="s">
        <v>1300</v>
      </c>
      <c r="E26" s="3" t="s">
        <v>1531</v>
      </c>
      <c r="F26" s="3" t="s">
        <v>1149</v>
      </c>
      <c r="G26" s="3">
        <v>2014</v>
      </c>
      <c r="H26" s="5" t="s">
        <v>1128</v>
      </c>
      <c r="I26" s="3">
        <v>24655</v>
      </c>
      <c r="J26" s="3" t="s">
        <v>66</v>
      </c>
      <c r="N26" s="3" t="s">
        <v>76</v>
      </c>
      <c r="O26" s="3" t="s">
        <v>15</v>
      </c>
      <c r="S26" s="3" t="s">
        <v>1017</v>
      </c>
      <c r="T26" s="3">
        <v>20143829031</v>
      </c>
      <c r="U26" s="3" t="s">
        <v>1018</v>
      </c>
      <c r="V26" s="3" t="s">
        <v>79</v>
      </c>
      <c r="W26" s="3">
        <v>3360</v>
      </c>
      <c r="X26" s="3" t="s">
        <v>6</v>
      </c>
      <c r="Y26" s="3" t="s">
        <v>7</v>
      </c>
      <c r="Z26" s="3">
        <v>3755</v>
      </c>
      <c r="AA26" s="3">
        <v>409940</v>
      </c>
      <c r="AB26" s="3"/>
      <c r="AC26" s="3">
        <v>9</v>
      </c>
      <c r="AD26" s="3">
        <v>48471</v>
      </c>
      <c r="AE26" s="3">
        <v>135719</v>
      </c>
      <c r="AF26" s="3">
        <v>0</v>
      </c>
      <c r="AG26" s="3">
        <v>70</v>
      </c>
      <c r="AH26" s="3">
        <v>0</v>
      </c>
      <c r="AI26" s="3">
        <v>0</v>
      </c>
      <c r="AJ26" s="3" t="s">
        <v>1213</v>
      </c>
      <c r="AK26" s="3" t="s">
        <v>10</v>
      </c>
    </row>
    <row r="27" spans="2:37" x14ac:dyDescent="0.25">
      <c r="B27">
        <v>4</v>
      </c>
      <c r="C27">
        <v>1</v>
      </c>
      <c r="D27" t="s">
        <v>1300</v>
      </c>
      <c r="E27" t="s">
        <v>1534</v>
      </c>
      <c r="F27" t="s">
        <v>1149</v>
      </c>
      <c r="G27">
        <v>2013</v>
      </c>
      <c r="H27" s="1" t="s">
        <v>1128</v>
      </c>
      <c r="I27">
        <v>36064</v>
      </c>
      <c r="J27" t="s">
        <v>498</v>
      </c>
      <c r="K27" s="1">
        <v>0.72916666666666663</v>
      </c>
      <c r="L27">
        <v>360640</v>
      </c>
      <c r="M27">
        <v>1</v>
      </c>
      <c r="N27" t="s">
        <v>76</v>
      </c>
      <c r="O27" t="s">
        <v>2</v>
      </c>
      <c r="P27" t="s">
        <v>585</v>
      </c>
      <c r="Q27">
        <v>14136532</v>
      </c>
      <c r="R27" t="s">
        <v>586</v>
      </c>
      <c r="S27" t="s">
        <v>587</v>
      </c>
      <c r="T27">
        <v>3364</v>
      </c>
      <c r="U27" t="s">
        <v>6</v>
      </c>
      <c r="V27" t="s">
        <v>7</v>
      </c>
      <c r="W27">
        <v>3755</v>
      </c>
      <c r="X27">
        <v>15582476</v>
      </c>
      <c r="Z27" t="s">
        <v>588</v>
      </c>
      <c r="AA27" t="s">
        <v>71</v>
      </c>
      <c r="AB27">
        <v>9</v>
      </c>
      <c r="AC27">
        <v>48471</v>
      </c>
      <c r="AD27">
        <v>58165</v>
      </c>
      <c r="AE27">
        <v>0</v>
      </c>
      <c r="AF27">
        <v>120</v>
      </c>
      <c r="AG27">
        <v>242373</v>
      </c>
      <c r="AH27" t="s">
        <v>9</v>
      </c>
      <c r="AI27" t="s">
        <v>10</v>
      </c>
    </row>
    <row r="28" spans="2:37" x14ac:dyDescent="0.25">
      <c r="B28">
        <v>4</v>
      </c>
      <c r="C28">
        <v>1</v>
      </c>
      <c r="D28" s="3" t="s">
        <v>1380</v>
      </c>
      <c r="E28" s="3" t="s">
        <v>1624</v>
      </c>
      <c r="F28" s="3" t="s">
        <v>1159</v>
      </c>
      <c r="G28" s="3">
        <v>2013</v>
      </c>
      <c r="H28" s="5" t="s">
        <v>1128</v>
      </c>
      <c r="I28" s="3">
        <v>5706</v>
      </c>
      <c r="J28" s="3" t="s">
        <v>991</v>
      </c>
      <c r="N28" s="3" t="s">
        <v>992</v>
      </c>
      <c r="O28" s="3" t="s">
        <v>15</v>
      </c>
      <c r="S28" s="3" t="s">
        <v>993</v>
      </c>
      <c r="T28" s="3">
        <v>20109923975</v>
      </c>
      <c r="U28" s="3" t="s">
        <v>994</v>
      </c>
      <c r="V28" s="3" t="s">
        <v>995</v>
      </c>
      <c r="W28" s="3">
        <v>3332</v>
      </c>
      <c r="X28" s="3" t="s">
        <v>6</v>
      </c>
      <c r="Y28" s="3" t="s">
        <v>7</v>
      </c>
      <c r="Z28" s="3">
        <v>3743</v>
      </c>
      <c r="AA28" s="3">
        <v>15414261</v>
      </c>
      <c r="AB28" s="3" t="s">
        <v>996</v>
      </c>
      <c r="AC28" s="3">
        <v>9</v>
      </c>
      <c r="AD28" s="3">
        <v>42727</v>
      </c>
      <c r="AE28" s="3">
        <v>68363</v>
      </c>
      <c r="AF28" s="3">
        <v>0</v>
      </c>
      <c r="AG28" s="3">
        <v>250</v>
      </c>
      <c r="AH28" s="3">
        <v>0</v>
      </c>
      <c r="AI28" s="3">
        <v>0</v>
      </c>
      <c r="AJ28" s="3" t="s">
        <v>1213</v>
      </c>
      <c r="AK28" s="3" t="s">
        <v>10</v>
      </c>
    </row>
    <row r="29" spans="2:37" x14ac:dyDescent="0.25">
      <c r="B29">
        <v>2</v>
      </c>
      <c r="C29">
        <v>1</v>
      </c>
      <c r="D29" t="s">
        <v>1380</v>
      </c>
      <c r="E29" t="s">
        <v>1625</v>
      </c>
      <c r="F29" t="s">
        <v>1159</v>
      </c>
      <c r="G29">
        <v>2013</v>
      </c>
      <c r="H29" s="1" t="s">
        <v>1128</v>
      </c>
      <c r="I29">
        <v>36326</v>
      </c>
      <c r="J29" t="s">
        <v>145</v>
      </c>
      <c r="K29" s="1">
        <v>0.75</v>
      </c>
      <c r="L29">
        <v>363260</v>
      </c>
      <c r="M29">
        <v>1</v>
      </c>
      <c r="N29" t="s">
        <v>633</v>
      </c>
      <c r="O29" t="s">
        <v>2</v>
      </c>
      <c r="P29" t="s">
        <v>634</v>
      </c>
      <c r="Q29">
        <v>74865150</v>
      </c>
      <c r="R29" t="s">
        <v>635</v>
      </c>
      <c r="S29" t="s">
        <v>5</v>
      </c>
      <c r="T29">
        <v>3300</v>
      </c>
      <c r="U29" t="s">
        <v>6</v>
      </c>
      <c r="V29" t="s">
        <v>7</v>
      </c>
      <c r="W29">
        <v>376</v>
      </c>
      <c r="X29">
        <v>154586027</v>
      </c>
      <c r="Z29" t="s">
        <v>155</v>
      </c>
      <c r="AA29" t="s">
        <v>156</v>
      </c>
      <c r="AB29">
        <v>9</v>
      </c>
      <c r="AC29">
        <v>42727</v>
      </c>
      <c r="AD29">
        <v>0</v>
      </c>
      <c r="AE29">
        <v>0</v>
      </c>
      <c r="AF29">
        <v>0</v>
      </c>
      <c r="AG29">
        <v>1575711</v>
      </c>
      <c r="AH29" t="s">
        <v>9</v>
      </c>
      <c r="AI29" t="s">
        <v>10</v>
      </c>
    </row>
    <row r="30" spans="2:37" x14ac:dyDescent="0.25">
      <c r="B30">
        <v>2</v>
      </c>
      <c r="C30">
        <v>1</v>
      </c>
      <c r="D30" t="s">
        <v>1338</v>
      </c>
      <c r="E30" t="s">
        <v>1578</v>
      </c>
      <c r="F30" t="s">
        <v>1134</v>
      </c>
      <c r="G30">
        <v>2010</v>
      </c>
      <c r="H30" s="1" t="s">
        <v>1128</v>
      </c>
      <c r="I30">
        <v>42578</v>
      </c>
      <c r="J30" t="s">
        <v>145</v>
      </c>
      <c r="K30" s="1">
        <v>0.52083333333333337</v>
      </c>
      <c r="L30">
        <v>425780</v>
      </c>
      <c r="M30">
        <v>1</v>
      </c>
      <c r="N30" t="s">
        <v>146</v>
      </c>
      <c r="O30" t="s">
        <v>2</v>
      </c>
      <c r="P30" t="s">
        <v>147</v>
      </c>
      <c r="Q30">
        <v>16829162</v>
      </c>
      <c r="R30" t="s">
        <v>148</v>
      </c>
      <c r="S30" t="s">
        <v>5</v>
      </c>
      <c r="T30">
        <v>3300</v>
      </c>
      <c r="U30" t="s">
        <v>6</v>
      </c>
      <c r="V30" t="s">
        <v>7</v>
      </c>
      <c r="W30">
        <v>376</v>
      </c>
      <c r="X30">
        <v>154646625</v>
      </c>
      <c r="AB30">
        <v>9</v>
      </c>
      <c r="AC30">
        <v>48471</v>
      </c>
      <c r="AD30">
        <v>227814</v>
      </c>
      <c r="AE30">
        <v>0</v>
      </c>
      <c r="AF30">
        <v>470</v>
      </c>
      <c r="AG30">
        <v>1206854</v>
      </c>
      <c r="AH30" t="s">
        <v>9</v>
      </c>
      <c r="AI30" t="s">
        <v>10</v>
      </c>
    </row>
    <row r="31" spans="2:37" x14ac:dyDescent="0.25">
      <c r="B31">
        <v>2</v>
      </c>
      <c r="C31">
        <v>1</v>
      </c>
      <c r="D31" t="s">
        <v>1285</v>
      </c>
      <c r="E31" t="s">
        <v>1515</v>
      </c>
      <c r="F31" t="s">
        <v>1147</v>
      </c>
      <c r="G31">
        <v>2013</v>
      </c>
      <c r="H31" s="1" t="s">
        <v>1128</v>
      </c>
      <c r="I31">
        <v>20585</v>
      </c>
      <c r="J31" t="s">
        <v>145</v>
      </c>
      <c r="K31" s="1">
        <v>0.75</v>
      </c>
      <c r="L31">
        <v>205850</v>
      </c>
      <c r="M31">
        <v>1</v>
      </c>
      <c r="N31" t="s">
        <v>521</v>
      </c>
      <c r="O31" t="s">
        <v>15</v>
      </c>
      <c r="P31" t="s">
        <v>181</v>
      </c>
      <c r="Q31">
        <v>30708379456</v>
      </c>
      <c r="R31" t="s">
        <v>182</v>
      </c>
      <c r="S31" t="s">
        <v>183</v>
      </c>
      <c r="T31">
        <v>3304</v>
      </c>
      <c r="U31" t="s">
        <v>6</v>
      </c>
      <c r="V31" t="s">
        <v>7</v>
      </c>
      <c r="W31">
        <v>376</v>
      </c>
      <c r="X31">
        <v>4481488</v>
      </c>
      <c r="AB31">
        <v>9</v>
      </c>
      <c r="AC31">
        <v>42727</v>
      </c>
      <c r="AD31">
        <v>153817</v>
      </c>
      <c r="AE31">
        <v>0</v>
      </c>
      <c r="AF31">
        <v>360</v>
      </c>
      <c r="AG31">
        <v>496121</v>
      </c>
      <c r="AH31" t="s">
        <v>9</v>
      </c>
      <c r="AI31" t="s">
        <v>10</v>
      </c>
    </row>
    <row r="32" spans="2:37" x14ac:dyDescent="0.25">
      <c r="B32">
        <v>2</v>
      </c>
      <c r="C32">
        <v>1</v>
      </c>
      <c r="D32" s="3" t="s">
        <v>1307</v>
      </c>
      <c r="E32" s="3" t="s">
        <v>1542</v>
      </c>
      <c r="F32" s="3" t="s">
        <v>1152</v>
      </c>
      <c r="G32" s="3">
        <v>2013</v>
      </c>
      <c r="H32" s="5" t="s">
        <v>1128</v>
      </c>
      <c r="I32" s="3">
        <v>25341</v>
      </c>
      <c r="J32" s="3" t="s">
        <v>692</v>
      </c>
      <c r="N32" s="3" t="s">
        <v>21</v>
      </c>
      <c r="O32" s="3" t="s">
        <v>2</v>
      </c>
      <c r="S32" s="3" t="s">
        <v>693</v>
      </c>
      <c r="T32" s="3">
        <v>13633687</v>
      </c>
      <c r="U32" s="3" t="s">
        <v>694</v>
      </c>
      <c r="V32" s="3" t="s">
        <v>5</v>
      </c>
      <c r="W32" s="3">
        <v>3300</v>
      </c>
      <c r="X32" s="3" t="s">
        <v>6</v>
      </c>
      <c r="Y32" s="3" t="s">
        <v>7</v>
      </c>
      <c r="Z32" s="3">
        <v>376</v>
      </c>
      <c r="AA32" s="3">
        <v>4427014</v>
      </c>
      <c r="AB32" s="3" t="s">
        <v>695</v>
      </c>
      <c r="AC32" s="3">
        <v>9</v>
      </c>
      <c r="AD32" s="3">
        <v>48471</v>
      </c>
      <c r="AE32" s="3">
        <v>140566</v>
      </c>
      <c r="AF32" s="3">
        <v>0</v>
      </c>
      <c r="AG32" s="3">
        <v>150</v>
      </c>
      <c r="AH32" s="3">
        <v>0</v>
      </c>
      <c r="AI32" s="3">
        <v>0</v>
      </c>
      <c r="AJ32" s="3" t="s">
        <v>1213</v>
      </c>
      <c r="AK32" s="3" t="s">
        <v>10</v>
      </c>
    </row>
    <row r="33" spans="2:37" x14ac:dyDescent="0.25">
      <c r="B33">
        <v>4</v>
      </c>
      <c r="C33">
        <v>1</v>
      </c>
      <c r="D33" s="3" t="s">
        <v>1227</v>
      </c>
      <c r="E33" s="3" t="s">
        <v>1458</v>
      </c>
      <c r="F33" s="3" t="s">
        <v>1136</v>
      </c>
      <c r="G33" s="3">
        <v>2005</v>
      </c>
      <c r="H33" s="5" t="s">
        <v>1128</v>
      </c>
      <c r="I33" s="3">
        <v>131715</v>
      </c>
      <c r="J33" s="3" t="s">
        <v>66</v>
      </c>
      <c r="N33" s="3" t="s">
        <v>67</v>
      </c>
      <c r="O33" s="3" t="s">
        <v>15</v>
      </c>
      <c r="P33" s="3" t="s">
        <v>68</v>
      </c>
      <c r="Q33" s="3">
        <v>20071423949</v>
      </c>
      <c r="R33" s="3" t="s">
        <v>69</v>
      </c>
      <c r="S33" s="3" t="s">
        <v>5</v>
      </c>
      <c r="T33" s="3">
        <v>3300</v>
      </c>
      <c r="U33" s="3" t="s">
        <v>6</v>
      </c>
      <c r="V33" s="3" t="s">
        <v>7</v>
      </c>
      <c r="W33" s="3">
        <v>376</v>
      </c>
      <c r="X33" s="3">
        <v>154427421</v>
      </c>
      <c r="Y33" s="3" t="s">
        <v>70</v>
      </c>
      <c r="AC33" s="3">
        <v>9</v>
      </c>
      <c r="AD33" s="3">
        <v>48471</v>
      </c>
      <c r="AE33" s="3">
        <v>213272</v>
      </c>
      <c r="AF33" s="3">
        <v>0</v>
      </c>
      <c r="AG33" s="3">
        <v>140</v>
      </c>
      <c r="AH33" s="3">
        <v>0</v>
      </c>
      <c r="AI33" s="3">
        <v>0</v>
      </c>
      <c r="AJ33" s="3" t="s">
        <v>1213</v>
      </c>
      <c r="AK33" s="3" t="s">
        <v>10</v>
      </c>
    </row>
    <row r="34" spans="2:37" x14ac:dyDescent="0.25">
      <c r="B34">
        <v>2</v>
      </c>
      <c r="C34">
        <v>1</v>
      </c>
      <c r="D34" t="s">
        <v>1227</v>
      </c>
      <c r="E34" t="s">
        <v>1461</v>
      </c>
      <c r="F34" t="s">
        <v>1137</v>
      </c>
      <c r="G34">
        <v>2010</v>
      </c>
      <c r="H34" s="1" t="s">
        <v>1128</v>
      </c>
      <c r="I34">
        <v>95146</v>
      </c>
      <c r="J34" t="s">
        <v>145</v>
      </c>
      <c r="K34" s="1">
        <v>0.70833333333333337</v>
      </c>
      <c r="L34">
        <v>951460</v>
      </c>
      <c r="M34">
        <v>1</v>
      </c>
      <c r="N34" t="s">
        <v>800</v>
      </c>
      <c r="O34" t="s">
        <v>15</v>
      </c>
      <c r="P34" t="s">
        <v>801</v>
      </c>
      <c r="Q34">
        <v>20146671137</v>
      </c>
      <c r="R34" t="s">
        <v>802</v>
      </c>
      <c r="S34" t="s">
        <v>803</v>
      </c>
      <c r="T34">
        <v>3334</v>
      </c>
      <c r="U34" t="s">
        <v>6</v>
      </c>
      <c r="V34" t="s">
        <v>7</v>
      </c>
      <c r="W34">
        <v>3743</v>
      </c>
      <c r="X34">
        <v>420658</v>
      </c>
      <c r="AB34">
        <v>9</v>
      </c>
      <c r="AC34">
        <v>48471</v>
      </c>
      <c r="AD34">
        <v>53318</v>
      </c>
      <c r="AE34">
        <v>0</v>
      </c>
      <c r="AF34">
        <v>110</v>
      </c>
      <c r="AG34">
        <v>976458</v>
      </c>
      <c r="AH34" t="s">
        <v>9</v>
      </c>
      <c r="AI34" t="s">
        <v>10</v>
      </c>
    </row>
    <row r="35" spans="2:37" x14ac:dyDescent="0.25">
      <c r="B35">
        <v>6</v>
      </c>
      <c r="C35">
        <v>1</v>
      </c>
      <c r="D35" t="s">
        <v>1346</v>
      </c>
      <c r="E35" t="s">
        <v>1592</v>
      </c>
      <c r="F35" t="s">
        <v>1162</v>
      </c>
      <c r="G35">
        <v>2011</v>
      </c>
      <c r="H35" s="1" t="s">
        <v>1128</v>
      </c>
      <c r="I35">
        <v>55539</v>
      </c>
      <c r="J35" t="s">
        <v>145</v>
      </c>
      <c r="K35" s="1">
        <v>0.64652777777777781</v>
      </c>
      <c r="L35">
        <v>555390</v>
      </c>
      <c r="M35">
        <v>1</v>
      </c>
      <c r="N35" t="s">
        <v>215</v>
      </c>
      <c r="O35" t="s">
        <v>2</v>
      </c>
      <c r="P35" t="s">
        <v>216</v>
      </c>
      <c r="Q35">
        <v>24573612</v>
      </c>
      <c r="R35" t="s">
        <v>217</v>
      </c>
      <c r="S35" t="s">
        <v>5</v>
      </c>
      <c r="T35">
        <v>3300</v>
      </c>
      <c r="U35" t="s">
        <v>6</v>
      </c>
      <c r="V35" t="s">
        <v>7</v>
      </c>
      <c r="W35">
        <v>376</v>
      </c>
      <c r="X35">
        <v>154644167</v>
      </c>
      <c r="AB35">
        <v>9</v>
      </c>
      <c r="AC35">
        <v>48471</v>
      </c>
      <c r="AD35">
        <v>179343</v>
      </c>
      <c r="AE35">
        <v>117001</v>
      </c>
      <c r="AF35">
        <v>370</v>
      </c>
      <c r="AG35">
        <v>0</v>
      </c>
      <c r="AH35" t="s">
        <v>9</v>
      </c>
      <c r="AI35" t="s">
        <v>10</v>
      </c>
    </row>
    <row r="36" spans="2:37" x14ac:dyDescent="0.25">
      <c r="B36">
        <v>2</v>
      </c>
      <c r="C36">
        <v>1</v>
      </c>
      <c r="D36" s="3" t="s">
        <v>1266</v>
      </c>
      <c r="E36" s="3" t="s">
        <v>1495</v>
      </c>
      <c r="F36" s="3" t="s">
        <v>1147</v>
      </c>
      <c r="G36" s="3">
        <v>2010</v>
      </c>
      <c r="H36" s="5" t="s">
        <v>1128</v>
      </c>
      <c r="I36" s="3">
        <v>42662</v>
      </c>
      <c r="J36" s="3" t="s">
        <v>600</v>
      </c>
      <c r="N36" s="3" t="s">
        <v>199</v>
      </c>
      <c r="O36" s="3" t="s">
        <v>15</v>
      </c>
      <c r="S36" s="3" t="s">
        <v>1104</v>
      </c>
      <c r="T36" s="3">
        <v>30521857370</v>
      </c>
      <c r="U36" s="3" t="s">
        <v>1105</v>
      </c>
      <c r="V36" s="3" t="s">
        <v>911</v>
      </c>
      <c r="W36" s="3">
        <v>3230</v>
      </c>
      <c r="X36" s="3" t="s">
        <v>88</v>
      </c>
      <c r="Y36" s="3" t="s">
        <v>7</v>
      </c>
      <c r="Z36" s="3">
        <v>3772</v>
      </c>
      <c r="AA36" s="3">
        <v>15561996</v>
      </c>
      <c r="AB36" s="3"/>
      <c r="AC36" s="3">
        <v>9</v>
      </c>
      <c r="AD36" s="3">
        <v>48471</v>
      </c>
      <c r="AE36" s="3">
        <v>67859</v>
      </c>
      <c r="AF36" s="3">
        <v>0</v>
      </c>
      <c r="AG36" s="3">
        <v>180</v>
      </c>
      <c r="AH36" s="3">
        <v>0</v>
      </c>
      <c r="AI36" s="3">
        <v>0</v>
      </c>
      <c r="AJ36" s="3" t="s">
        <v>1213</v>
      </c>
      <c r="AK36" s="3" t="s">
        <v>10</v>
      </c>
    </row>
    <row r="37" spans="2:37" x14ac:dyDescent="0.25">
      <c r="B37">
        <v>2</v>
      </c>
      <c r="C37">
        <v>1</v>
      </c>
      <c r="D37" t="s">
        <v>1266</v>
      </c>
      <c r="E37" t="s">
        <v>1497</v>
      </c>
      <c r="F37" t="s">
        <v>1147</v>
      </c>
      <c r="G37">
        <v>2010</v>
      </c>
      <c r="H37" s="1" t="s">
        <v>1128</v>
      </c>
      <c r="I37">
        <v>142987</v>
      </c>
      <c r="J37" t="s">
        <v>145</v>
      </c>
      <c r="K37" s="1">
        <v>0.70833333333333337</v>
      </c>
      <c r="L37">
        <v>1429870</v>
      </c>
      <c r="M37">
        <v>1</v>
      </c>
      <c r="N37" t="s">
        <v>348</v>
      </c>
      <c r="O37" t="s">
        <v>15</v>
      </c>
      <c r="P37" t="s">
        <v>181</v>
      </c>
      <c r="Q37">
        <v>30708379456</v>
      </c>
      <c r="R37" t="s">
        <v>182</v>
      </c>
      <c r="S37" t="s">
        <v>183</v>
      </c>
      <c r="T37">
        <v>3304</v>
      </c>
      <c r="U37" t="s">
        <v>6</v>
      </c>
      <c r="V37" t="s">
        <v>7</v>
      </c>
      <c r="W37">
        <v>376</v>
      </c>
      <c r="X37">
        <v>4481488</v>
      </c>
      <c r="AB37">
        <v>9</v>
      </c>
      <c r="AC37">
        <v>42727</v>
      </c>
      <c r="AD37">
        <v>42727</v>
      </c>
      <c r="AE37">
        <v>0</v>
      </c>
      <c r="AF37">
        <v>100</v>
      </c>
      <c r="AG37">
        <v>512248</v>
      </c>
      <c r="AH37" t="s">
        <v>9</v>
      </c>
      <c r="AI37" t="s">
        <v>10</v>
      </c>
    </row>
    <row r="38" spans="2:37" x14ac:dyDescent="0.25">
      <c r="B38">
        <v>6</v>
      </c>
      <c r="C38">
        <v>1</v>
      </c>
      <c r="D38" s="3" t="s">
        <v>1450</v>
      </c>
      <c r="E38" s="3" t="s">
        <v>1704</v>
      </c>
      <c r="F38" s="3" t="s">
        <v>1182</v>
      </c>
      <c r="G38" s="3">
        <v>2014</v>
      </c>
      <c r="H38" s="5" t="s">
        <v>1128</v>
      </c>
      <c r="I38" s="3">
        <v>4584</v>
      </c>
      <c r="J38" s="3" t="s">
        <v>1044</v>
      </c>
      <c r="N38" s="3" t="s">
        <v>199</v>
      </c>
      <c r="O38" s="3" t="s">
        <v>15</v>
      </c>
      <c r="S38" s="3" t="s">
        <v>1045</v>
      </c>
      <c r="T38" s="3">
        <v>30656256512</v>
      </c>
      <c r="U38" s="3" t="s">
        <v>1046</v>
      </c>
      <c r="V38" s="3" t="s">
        <v>5</v>
      </c>
      <c r="W38" s="3">
        <v>3300</v>
      </c>
      <c r="X38" s="3" t="s">
        <v>6</v>
      </c>
      <c r="Y38" s="3" t="s">
        <v>7</v>
      </c>
      <c r="Z38" s="3">
        <v>376</v>
      </c>
      <c r="AA38" s="3">
        <v>4451300</v>
      </c>
      <c r="AB38" s="3" t="s">
        <v>1047</v>
      </c>
      <c r="AC38" s="3">
        <v>9</v>
      </c>
      <c r="AD38" s="3">
        <v>48471</v>
      </c>
      <c r="AE38" s="3"/>
      <c r="AF38" s="3">
        <v>0</v>
      </c>
      <c r="AG38" s="3">
        <v>290</v>
      </c>
      <c r="AH38" s="3">
        <v>0</v>
      </c>
      <c r="AI38" s="3">
        <v>0</v>
      </c>
      <c r="AJ38" s="3" t="s">
        <v>1213</v>
      </c>
      <c r="AK38" s="3" t="s">
        <v>10</v>
      </c>
    </row>
    <row r="39" spans="2:37" x14ac:dyDescent="0.25">
      <c r="B39">
        <v>4</v>
      </c>
      <c r="C39">
        <v>1</v>
      </c>
      <c r="D39" t="s">
        <v>1450</v>
      </c>
      <c r="E39" t="s">
        <v>1708</v>
      </c>
      <c r="F39" t="s">
        <v>1183</v>
      </c>
      <c r="G39">
        <v>2013</v>
      </c>
      <c r="H39" s="1" t="s">
        <v>1128</v>
      </c>
      <c r="I39">
        <v>23106</v>
      </c>
      <c r="J39" t="s">
        <v>186</v>
      </c>
      <c r="K39" s="1">
        <v>0.75</v>
      </c>
      <c r="L39">
        <v>231060</v>
      </c>
      <c r="M39">
        <v>1</v>
      </c>
      <c r="N39" t="s">
        <v>187</v>
      </c>
      <c r="O39" t="s">
        <v>2</v>
      </c>
      <c r="P39" t="s">
        <v>188</v>
      </c>
      <c r="Q39">
        <v>20286756140</v>
      </c>
      <c r="R39" t="s">
        <v>189</v>
      </c>
      <c r="S39" t="s">
        <v>5</v>
      </c>
      <c r="T39">
        <v>3300</v>
      </c>
      <c r="U39" t="s">
        <v>6</v>
      </c>
      <c r="V39" t="s">
        <v>7</v>
      </c>
      <c r="W39">
        <v>376</v>
      </c>
      <c r="X39">
        <v>154630523</v>
      </c>
      <c r="AB39">
        <v>9</v>
      </c>
      <c r="AC39">
        <v>42727</v>
      </c>
      <c r="AD39">
        <v>136726</v>
      </c>
      <c r="AE39">
        <v>0</v>
      </c>
      <c r="AF39">
        <v>320</v>
      </c>
      <c r="AG39">
        <v>869034</v>
      </c>
      <c r="AH39" t="s">
        <v>9</v>
      </c>
      <c r="AI39" t="s">
        <v>10</v>
      </c>
    </row>
    <row r="40" spans="2:37" x14ac:dyDescent="0.25">
      <c r="B40">
        <v>2</v>
      </c>
      <c r="C40">
        <v>1</v>
      </c>
      <c r="D40" s="3" t="s">
        <v>1432</v>
      </c>
      <c r="E40" s="3" t="s">
        <v>1685</v>
      </c>
      <c r="F40" s="3" t="s">
        <v>1179</v>
      </c>
      <c r="G40" s="3">
        <v>2013</v>
      </c>
      <c r="H40" s="5" t="s">
        <v>1128</v>
      </c>
      <c r="I40" s="3">
        <v>48854</v>
      </c>
      <c r="J40" s="3" t="s">
        <v>875</v>
      </c>
      <c r="N40" s="3" t="s">
        <v>876</v>
      </c>
      <c r="O40" s="3" t="s">
        <v>15</v>
      </c>
      <c r="S40" s="3" t="s">
        <v>877</v>
      </c>
      <c r="T40" s="3">
        <v>33707463169</v>
      </c>
      <c r="U40" s="3" t="s">
        <v>878</v>
      </c>
      <c r="V40" s="3" t="s">
        <v>142</v>
      </c>
      <c r="W40" s="3"/>
      <c r="X40" s="3" t="s">
        <v>6</v>
      </c>
      <c r="Y40" s="3" t="s">
        <v>7</v>
      </c>
      <c r="Z40" s="3">
        <v>3754</v>
      </c>
      <c r="AA40" s="3">
        <v>422265</v>
      </c>
      <c r="AB40" s="3"/>
      <c r="AC40" s="3">
        <v>9</v>
      </c>
      <c r="AD40" s="3">
        <v>48471</v>
      </c>
      <c r="AE40" s="3">
        <v>150260</v>
      </c>
      <c r="AF40" s="3">
        <v>0</v>
      </c>
      <c r="AG40" s="3">
        <v>150</v>
      </c>
      <c r="AH40" s="3">
        <v>0</v>
      </c>
      <c r="AI40" s="3">
        <v>0</v>
      </c>
      <c r="AJ40" s="3" t="s">
        <v>1213</v>
      </c>
      <c r="AK40" s="3" t="s">
        <v>10</v>
      </c>
    </row>
    <row r="41" spans="2:37" x14ac:dyDescent="0.25">
      <c r="B41">
        <v>2</v>
      </c>
      <c r="C41">
        <v>1</v>
      </c>
      <c r="D41" t="s">
        <v>1432</v>
      </c>
      <c r="E41" t="s">
        <v>1687</v>
      </c>
      <c r="F41" t="s">
        <v>1179</v>
      </c>
      <c r="G41">
        <v>2014</v>
      </c>
      <c r="H41" s="1" t="s">
        <v>1128</v>
      </c>
      <c r="I41">
        <v>33297</v>
      </c>
      <c r="J41" t="s">
        <v>321</v>
      </c>
      <c r="K41" s="1">
        <v>0.5</v>
      </c>
      <c r="L41">
        <v>332970</v>
      </c>
      <c r="M41">
        <v>1</v>
      </c>
      <c r="N41" t="s">
        <v>21</v>
      </c>
      <c r="O41" t="s">
        <v>15</v>
      </c>
      <c r="P41" t="s">
        <v>322</v>
      </c>
      <c r="Q41">
        <v>20187619913</v>
      </c>
      <c r="R41" t="s">
        <v>323</v>
      </c>
      <c r="S41" t="s">
        <v>5</v>
      </c>
      <c r="T41">
        <v>3300</v>
      </c>
      <c r="U41" t="s">
        <v>6</v>
      </c>
      <c r="V41" t="s">
        <v>7</v>
      </c>
      <c r="W41">
        <v>376</v>
      </c>
      <c r="X41">
        <v>4425000</v>
      </c>
      <c r="AB41">
        <v>9</v>
      </c>
      <c r="AC41">
        <v>48471</v>
      </c>
      <c r="AD41">
        <v>92095</v>
      </c>
      <c r="AE41">
        <v>0</v>
      </c>
      <c r="AF41">
        <v>190</v>
      </c>
      <c r="AG41">
        <v>325623</v>
      </c>
      <c r="AH41" t="s">
        <v>9</v>
      </c>
      <c r="AI41" t="s">
        <v>10</v>
      </c>
    </row>
    <row r="42" spans="2:37" x14ac:dyDescent="0.25">
      <c r="B42">
        <v>2</v>
      </c>
      <c r="C42">
        <v>1</v>
      </c>
      <c r="D42" s="3" t="s">
        <v>1241</v>
      </c>
      <c r="E42" s="3" t="s">
        <v>1473</v>
      </c>
      <c r="F42" s="3" t="s">
        <v>1144</v>
      </c>
      <c r="G42" s="3">
        <v>2007</v>
      </c>
      <c r="H42" s="5" t="s">
        <v>1128</v>
      </c>
      <c r="I42" s="3">
        <v>207196</v>
      </c>
      <c r="J42" s="3" t="s">
        <v>34</v>
      </c>
      <c r="N42" s="3" t="s">
        <v>376</v>
      </c>
      <c r="O42" s="3" t="s">
        <v>15</v>
      </c>
      <c r="S42" s="3" t="s">
        <v>369</v>
      </c>
      <c r="T42" s="3">
        <v>30687917282</v>
      </c>
      <c r="U42" s="3" t="s">
        <v>370</v>
      </c>
      <c r="V42" s="3" t="s">
        <v>278</v>
      </c>
      <c r="W42" s="3">
        <v>3364</v>
      </c>
      <c r="X42" s="3" t="s">
        <v>6</v>
      </c>
      <c r="Y42" s="3" t="s">
        <v>7</v>
      </c>
      <c r="Z42" s="3">
        <v>3755</v>
      </c>
      <c r="AA42" s="3">
        <v>460677</v>
      </c>
      <c r="AB42" s="3" t="s">
        <v>371</v>
      </c>
      <c r="AC42" s="3">
        <v>9</v>
      </c>
      <c r="AD42" s="3">
        <v>48471</v>
      </c>
      <c r="AE42" s="3">
        <v>290826</v>
      </c>
      <c r="AF42" s="3">
        <v>0</v>
      </c>
      <c r="AG42" s="3">
        <v>300</v>
      </c>
      <c r="AH42" s="3">
        <v>0</v>
      </c>
      <c r="AI42" s="3">
        <v>0</v>
      </c>
      <c r="AJ42" s="3" t="s">
        <v>1213</v>
      </c>
      <c r="AK42" s="3" t="s">
        <v>10</v>
      </c>
    </row>
    <row r="43" spans="2:37" x14ac:dyDescent="0.25">
      <c r="B43">
        <v>12</v>
      </c>
      <c r="C43">
        <v>1</v>
      </c>
      <c r="D43" s="3" t="s">
        <v>1393</v>
      </c>
      <c r="E43" s="3" t="s">
        <v>1640</v>
      </c>
      <c r="F43" s="3" t="s">
        <v>1159</v>
      </c>
      <c r="G43" s="3">
        <v>2012</v>
      </c>
      <c r="H43" s="5" t="s">
        <v>1128</v>
      </c>
      <c r="I43" s="3">
        <v>68322</v>
      </c>
      <c r="J43" s="3" t="s">
        <v>145</v>
      </c>
      <c r="N43" s="3" t="s">
        <v>76</v>
      </c>
      <c r="O43" s="3" t="s">
        <v>2</v>
      </c>
      <c r="S43" s="3" t="s">
        <v>758</v>
      </c>
      <c r="T43" s="3">
        <v>20238972</v>
      </c>
      <c r="U43" s="3" t="s">
        <v>759</v>
      </c>
      <c r="V43" s="3" t="s">
        <v>278</v>
      </c>
      <c r="W43" s="3">
        <v>3364</v>
      </c>
      <c r="X43" s="3" t="s">
        <v>6</v>
      </c>
      <c r="Y43" s="3" t="s">
        <v>7</v>
      </c>
      <c r="Z43" s="3">
        <v>3755</v>
      </c>
      <c r="AA43" s="3">
        <v>460673</v>
      </c>
      <c r="AB43" s="3"/>
      <c r="AC43" s="3">
        <v>9</v>
      </c>
      <c r="AD43" s="3">
        <v>48471</v>
      </c>
      <c r="AE43" s="3">
        <v>48471</v>
      </c>
      <c r="AF43" s="3">
        <v>0</v>
      </c>
      <c r="AG43" s="3">
        <v>1270</v>
      </c>
      <c r="AH43" s="3">
        <v>0</v>
      </c>
      <c r="AI43" s="3">
        <v>0</v>
      </c>
      <c r="AJ43" s="3" t="s">
        <v>1213</v>
      </c>
      <c r="AK43" s="3" t="s">
        <v>10</v>
      </c>
    </row>
    <row r="44" spans="2:37" x14ac:dyDescent="0.25">
      <c r="B44">
        <v>2</v>
      </c>
      <c r="C44">
        <v>1</v>
      </c>
      <c r="D44" s="3" t="s">
        <v>1254</v>
      </c>
      <c r="E44" s="3" t="s">
        <v>1485</v>
      </c>
      <c r="F44" s="3" t="s">
        <v>1145</v>
      </c>
      <c r="G44" s="3">
        <v>2013</v>
      </c>
      <c r="H44" s="5" t="s">
        <v>1128</v>
      </c>
      <c r="I44" s="3">
        <v>35205</v>
      </c>
      <c r="J44" s="3" t="s">
        <v>833</v>
      </c>
      <c r="N44" s="3" t="s">
        <v>834</v>
      </c>
      <c r="O44" s="3" t="s">
        <v>15</v>
      </c>
      <c r="P44" s="3" t="s">
        <v>302</v>
      </c>
      <c r="Q44" s="3">
        <v>30687841081</v>
      </c>
      <c r="R44" s="3" t="s">
        <v>303</v>
      </c>
      <c r="S44" s="3" t="s">
        <v>304</v>
      </c>
      <c r="T44" s="3">
        <v>3350</v>
      </c>
      <c r="U44" s="3" t="s">
        <v>6</v>
      </c>
      <c r="V44" s="3" t="s">
        <v>7</v>
      </c>
      <c r="W44" s="3">
        <v>376</v>
      </c>
      <c r="X44" s="3">
        <v>4456516</v>
      </c>
      <c r="AB44" s="3"/>
      <c r="AC44" s="3">
        <v>9</v>
      </c>
      <c r="AD44" s="3">
        <v>42727</v>
      </c>
      <c r="AE44" s="3">
        <v>111090</v>
      </c>
      <c r="AF44" s="3">
        <v>0</v>
      </c>
      <c r="AG44" s="3">
        <v>50</v>
      </c>
      <c r="AH44" s="3">
        <v>0</v>
      </c>
      <c r="AI44" s="3">
        <v>0</v>
      </c>
      <c r="AJ44" s="3" t="s">
        <v>1213</v>
      </c>
      <c r="AK44" s="3" t="s">
        <v>10</v>
      </c>
    </row>
    <row r="45" spans="2:37" x14ac:dyDescent="0.25">
      <c r="B45">
        <v>4</v>
      </c>
      <c r="C45">
        <v>1</v>
      </c>
      <c r="D45" t="s">
        <v>1254</v>
      </c>
      <c r="E45" t="s">
        <v>1487</v>
      </c>
      <c r="F45" t="s">
        <v>1145</v>
      </c>
      <c r="G45">
        <v>2014</v>
      </c>
      <c r="H45" s="1" t="s">
        <v>1128</v>
      </c>
      <c r="I45">
        <v>12515</v>
      </c>
      <c r="J45" t="s">
        <v>435</v>
      </c>
      <c r="K45" s="1">
        <v>0.54166666666666663</v>
      </c>
      <c r="L45">
        <v>125150</v>
      </c>
      <c r="M45">
        <v>1</v>
      </c>
      <c r="N45" t="s">
        <v>76</v>
      </c>
      <c r="O45" t="s">
        <v>15</v>
      </c>
      <c r="P45" t="s">
        <v>535</v>
      </c>
      <c r="Q45">
        <v>30568711420</v>
      </c>
      <c r="R45" t="s">
        <v>536</v>
      </c>
      <c r="S45" t="s">
        <v>5</v>
      </c>
      <c r="T45">
        <v>3300</v>
      </c>
      <c r="U45" t="s">
        <v>6</v>
      </c>
      <c r="V45" t="s">
        <v>7</v>
      </c>
      <c r="W45">
        <v>376</v>
      </c>
      <c r="X45">
        <v>154640168</v>
      </c>
      <c r="AB45">
        <v>9</v>
      </c>
      <c r="AC45">
        <v>48471</v>
      </c>
      <c r="AD45">
        <v>67859</v>
      </c>
      <c r="AE45">
        <v>0</v>
      </c>
      <c r="AF45">
        <v>140</v>
      </c>
      <c r="AG45">
        <v>352291</v>
      </c>
      <c r="AH45" t="s">
        <v>9</v>
      </c>
      <c r="AI45" t="s">
        <v>10</v>
      </c>
    </row>
    <row r="46" spans="2:37" x14ac:dyDescent="0.25">
      <c r="B46">
        <v>2</v>
      </c>
      <c r="C46">
        <v>1</v>
      </c>
      <c r="D46" s="3" t="s">
        <v>1301</v>
      </c>
      <c r="E46" s="3" t="s">
        <v>1533</v>
      </c>
      <c r="F46" s="3" t="s">
        <v>1149</v>
      </c>
      <c r="G46" s="3">
        <v>2013</v>
      </c>
      <c r="H46" s="5" t="s">
        <v>1128</v>
      </c>
      <c r="I46" s="3">
        <v>13148</v>
      </c>
      <c r="J46" s="3" t="s">
        <v>350</v>
      </c>
      <c r="N46" s="3" t="s">
        <v>199</v>
      </c>
      <c r="O46" s="3" t="s">
        <v>2</v>
      </c>
      <c r="S46" s="3" t="s">
        <v>604</v>
      </c>
      <c r="T46" s="3">
        <v>27281628505</v>
      </c>
      <c r="U46" s="3" t="s">
        <v>605</v>
      </c>
      <c r="V46" s="3"/>
      <c r="W46" s="3">
        <v>3370</v>
      </c>
      <c r="X46" s="3" t="s">
        <v>6</v>
      </c>
      <c r="Y46" s="3" t="s">
        <v>7</v>
      </c>
      <c r="Z46" s="3">
        <v>3764</v>
      </c>
      <c r="AA46" s="3">
        <v>270838</v>
      </c>
      <c r="AB46" s="3"/>
      <c r="AC46" s="3">
        <v>9</v>
      </c>
      <c r="AD46" s="3">
        <v>48471</v>
      </c>
      <c r="AE46" s="3">
        <v>58165</v>
      </c>
      <c r="AF46" s="3">
        <v>0</v>
      </c>
      <c r="AG46" s="3">
        <v>140</v>
      </c>
      <c r="AH46" s="3">
        <v>0</v>
      </c>
      <c r="AI46" s="3">
        <v>0</v>
      </c>
      <c r="AJ46" s="3" t="s">
        <v>1213</v>
      </c>
      <c r="AK46" s="3" t="s">
        <v>10</v>
      </c>
    </row>
    <row r="47" spans="2:37" x14ac:dyDescent="0.25">
      <c r="B47">
        <v>4</v>
      </c>
      <c r="C47">
        <v>1</v>
      </c>
      <c r="D47" t="s">
        <v>1301</v>
      </c>
      <c r="E47" t="s">
        <v>1537</v>
      </c>
      <c r="F47" t="s">
        <v>1150</v>
      </c>
      <c r="G47">
        <v>2013</v>
      </c>
      <c r="H47" s="1" t="s">
        <v>1128</v>
      </c>
      <c r="I47">
        <v>34782</v>
      </c>
      <c r="J47" t="s">
        <v>435</v>
      </c>
      <c r="K47" s="1">
        <v>0.5</v>
      </c>
      <c r="L47">
        <v>347820</v>
      </c>
      <c r="M47">
        <v>1</v>
      </c>
      <c r="N47" t="s">
        <v>685</v>
      </c>
      <c r="O47" t="s">
        <v>15</v>
      </c>
      <c r="P47" t="s">
        <v>686</v>
      </c>
      <c r="Q47">
        <v>20107076345</v>
      </c>
      <c r="R47" t="s">
        <v>687</v>
      </c>
      <c r="S47" t="s">
        <v>45</v>
      </c>
      <c r="T47">
        <v>3370</v>
      </c>
      <c r="U47" t="s">
        <v>6</v>
      </c>
      <c r="V47" t="s">
        <v>7</v>
      </c>
      <c r="W47">
        <v>376</v>
      </c>
      <c r="X47">
        <v>15551003</v>
      </c>
      <c r="AB47">
        <v>9</v>
      </c>
      <c r="AC47">
        <v>42727</v>
      </c>
      <c r="AD47">
        <v>136726</v>
      </c>
      <c r="AE47">
        <v>0</v>
      </c>
      <c r="AF47">
        <v>320</v>
      </c>
      <c r="AG47">
        <v>681435</v>
      </c>
      <c r="AH47" t="s">
        <v>9</v>
      </c>
      <c r="AI47" t="s">
        <v>10</v>
      </c>
    </row>
    <row r="48" spans="2:37" x14ac:dyDescent="0.25">
      <c r="B48">
        <v>6</v>
      </c>
      <c r="C48">
        <v>1</v>
      </c>
      <c r="D48" s="3" t="s">
        <v>1304</v>
      </c>
      <c r="E48" s="3" t="s">
        <v>1537</v>
      </c>
      <c r="F48" s="3" t="s">
        <v>1149</v>
      </c>
      <c r="G48" s="4">
        <v>2013</v>
      </c>
      <c r="H48" s="5" t="s">
        <v>1128</v>
      </c>
      <c r="I48" s="3">
        <v>34782</v>
      </c>
      <c r="J48" s="3" t="s">
        <v>567</v>
      </c>
      <c r="N48" s="3" t="s">
        <v>689</v>
      </c>
      <c r="O48" s="3" t="s">
        <v>15</v>
      </c>
      <c r="S48" s="3" t="s">
        <v>686</v>
      </c>
      <c r="T48" s="3">
        <v>20107076345</v>
      </c>
      <c r="U48" s="3" t="s">
        <v>687</v>
      </c>
      <c r="V48" s="3" t="s">
        <v>45</v>
      </c>
      <c r="W48" s="3">
        <v>3370</v>
      </c>
      <c r="X48" s="3" t="s">
        <v>6</v>
      </c>
      <c r="Y48" s="3" t="s">
        <v>7</v>
      </c>
      <c r="Z48" s="3">
        <v>376</v>
      </c>
      <c r="AA48" s="3">
        <v>15551003</v>
      </c>
      <c r="AB48" s="3"/>
      <c r="AC48" s="3">
        <v>9</v>
      </c>
      <c r="AD48" s="3">
        <v>42727</v>
      </c>
      <c r="AE48" s="3">
        <v>51272</v>
      </c>
      <c r="AF48" s="3">
        <v>0</v>
      </c>
      <c r="AG48" s="3">
        <v>130</v>
      </c>
      <c r="AH48" s="3">
        <v>0</v>
      </c>
      <c r="AI48" s="3">
        <v>0</v>
      </c>
      <c r="AJ48" s="3" t="s">
        <v>1213</v>
      </c>
      <c r="AK48" s="3" t="s">
        <v>10</v>
      </c>
    </row>
    <row r="49" spans="2:37" x14ac:dyDescent="0.25">
      <c r="B49">
        <v>4</v>
      </c>
      <c r="C49">
        <v>1</v>
      </c>
      <c r="D49" t="s">
        <v>1304</v>
      </c>
      <c r="E49" t="s">
        <v>1541</v>
      </c>
      <c r="F49" t="s">
        <v>1149</v>
      </c>
      <c r="G49">
        <v>2014</v>
      </c>
      <c r="H49" s="1" t="s">
        <v>1128</v>
      </c>
      <c r="I49">
        <v>43285</v>
      </c>
      <c r="J49" t="s">
        <v>435</v>
      </c>
      <c r="K49" s="1">
        <v>0.39444444444444443</v>
      </c>
      <c r="L49">
        <v>432850</v>
      </c>
      <c r="M49">
        <v>1</v>
      </c>
      <c r="N49" t="s">
        <v>21</v>
      </c>
      <c r="O49" t="s">
        <v>15</v>
      </c>
      <c r="P49" t="s">
        <v>436</v>
      </c>
      <c r="Q49">
        <v>20306196309</v>
      </c>
      <c r="R49" t="s">
        <v>437</v>
      </c>
      <c r="S49" t="s">
        <v>5</v>
      </c>
      <c r="T49">
        <v>3300</v>
      </c>
      <c r="U49" t="s">
        <v>6</v>
      </c>
      <c r="V49" t="s">
        <v>7</v>
      </c>
      <c r="W49">
        <v>376</v>
      </c>
      <c r="X49">
        <v>154740000</v>
      </c>
      <c r="AB49">
        <v>9</v>
      </c>
      <c r="AC49">
        <v>48471</v>
      </c>
      <c r="AD49">
        <v>58165</v>
      </c>
      <c r="AE49">
        <v>0</v>
      </c>
      <c r="AF49">
        <v>120</v>
      </c>
      <c r="AG49">
        <v>242373</v>
      </c>
      <c r="AH49" t="s">
        <v>9</v>
      </c>
      <c r="AI49" t="s">
        <v>10</v>
      </c>
    </row>
    <row r="50" spans="2:37" x14ac:dyDescent="0.25">
      <c r="B50">
        <v>4</v>
      </c>
      <c r="C50">
        <v>1</v>
      </c>
      <c r="D50" s="3" t="s">
        <v>1284</v>
      </c>
      <c r="E50" s="3" t="s">
        <v>1510</v>
      </c>
      <c r="F50" s="3" t="s">
        <v>1147</v>
      </c>
      <c r="G50" s="3">
        <v>2014</v>
      </c>
      <c r="H50" s="5" t="s">
        <v>1128</v>
      </c>
      <c r="I50" s="3">
        <v>38036</v>
      </c>
      <c r="J50" s="3" t="s">
        <v>480</v>
      </c>
      <c r="N50" s="3" t="s">
        <v>481</v>
      </c>
      <c r="O50" s="3" t="s">
        <v>2</v>
      </c>
      <c r="S50" s="3" t="s">
        <v>472</v>
      </c>
      <c r="T50" s="3">
        <v>22045936</v>
      </c>
      <c r="U50" s="3" t="s">
        <v>473</v>
      </c>
      <c r="V50" s="3" t="s">
        <v>5</v>
      </c>
      <c r="W50" s="3">
        <v>3300</v>
      </c>
      <c r="X50" s="3" t="s">
        <v>6</v>
      </c>
      <c r="Y50" s="3" t="s">
        <v>7</v>
      </c>
      <c r="Z50" s="3">
        <v>376</v>
      </c>
      <c r="AA50" s="3">
        <v>154537709</v>
      </c>
      <c r="AB50" s="3" t="s">
        <v>474</v>
      </c>
      <c r="AC50" s="3">
        <v>9</v>
      </c>
      <c r="AD50" s="3">
        <v>48471</v>
      </c>
      <c r="AE50" s="3">
        <v>96942</v>
      </c>
      <c r="AF50" s="3">
        <v>0</v>
      </c>
      <c r="AG50" s="3">
        <v>600</v>
      </c>
      <c r="AH50" s="3">
        <v>0</v>
      </c>
      <c r="AI50" s="3">
        <v>0</v>
      </c>
      <c r="AJ50" s="3" t="s">
        <v>1213</v>
      </c>
      <c r="AK50" s="3" t="s">
        <v>10</v>
      </c>
    </row>
    <row r="51" spans="2:37" x14ac:dyDescent="0.25">
      <c r="B51">
        <v>2</v>
      </c>
      <c r="C51">
        <v>1</v>
      </c>
      <c r="D51" t="s">
        <v>1284</v>
      </c>
      <c r="E51" t="s">
        <v>1513</v>
      </c>
      <c r="F51" t="s">
        <v>1147</v>
      </c>
      <c r="G51">
        <v>2013</v>
      </c>
      <c r="H51" s="1" t="s">
        <v>1128</v>
      </c>
      <c r="I51">
        <v>37793</v>
      </c>
      <c r="J51" t="s">
        <v>435</v>
      </c>
      <c r="K51" s="1">
        <v>0.75</v>
      </c>
      <c r="L51">
        <v>377930</v>
      </c>
      <c r="M51">
        <v>1</v>
      </c>
      <c r="N51" t="s">
        <v>76</v>
      </c>
      <c r="O51" t="s">
        <v>15</v>
      </c>
      <c r="P51" t="s">
        <v>818</v>
      </c>
      <c r="Q51">
        <v>27922028805</v>
      </c>
      <c r="R51" t="s">
        <v>819</v>
      </c>
      <c r="S51" t="s">
        <v>5</v>
      </c>
      <c r="T51">
        <v>3300</v>
      </c>
      <c r="U51" t="s">
        <v>6</v>
      </c>
      <c r="V51" t="s">
        <v>7</v>
      </c>
      <c r="W51">
        <v>376</v>
      </c>
      <c r="X51">
        <v>154635476</v>
      </c>
      <c r="Z51" t="s">
        <v>820</v>
      </c>
      <c r="AA51" t="s">
        <v>821</v>
      </c>
      <c r="AB51">
        <v>9</v>
      </c>
      <c r="AC51">
        <v>48471</v>
      </c>
      <c r="AD51">
        <v>72707</v>
      </c>
      <c r="AE51">
        <v>0</v>
      </c>
      <c r="AF51">
        <v>150</v>
      </c>
      <c r="AG51">
        <v>459753</v>
      </c>
      <c r="AH51" t="s">
        <v>9</v>
      </c>
      <c r="AI51" t="s">
        <v>10</v>
      </c>
    </row>
    <row r="52" spans="2:37" x14ac:dyDescent="0.25">
      <c r="B52">
        <v>2</v>
      </c>
      <c r="C52">
        <v>1</v>
      </c>
      <c r="D52" s="3" t="s">
        <v>1256</v>
      </c>
      <c r="E52" s="3" t="s">
        <v>1487</v>
      </c>
      <c r="F52" s="3" t="s">
        <v>1145</v>
      </c>
      <c r="G52" s="4">
        <v>2014</v>
      </c>
      <c r="H52" s="5" t="s">
        <v>1128</v>
      </c>
      <c r="I52" s="3">
        <v>12515</v>
      </c>
      <c r="J52" s="3" t="s">
        <v>435</v>
      </c>
      <c r="N52" s="3" t="s">
        <v>76</v>
      </c>
      <c r="O52" s="3" t="s">
        <v>15</v>
      </c>
      <c r="P52" s="3" t="s">
        <v>535</v>
      </c>
      <c r="Q52" s="3">
        <v>30568711420</v>
      </c>
      <c r="R52" s="3" t="s">
        <v>536</v>
      </c>
      <c r="S52" s="3" t="s">
        <v>5</v>
      </c>
      <c r="T52" s="3">
        <v>3300</v>
      </c>
      <c r="U52" s="3" t="s">
        <v>6</v>
      </c>
      <c r="V52" s="3" t="s">
        <v>7</v>
      </c>
      <c r="W52" s="3">
        <v>376</v>
      </c>
      <c r="X52" s="3">
        <v>154640168</v>
      </c>
      <c r="AB52" s="3"/>
      <c r="AC52" s="3">
        <v>9</v>
      </c>
      <c r="AD52" s="3">
        <v>48471</v>
      </c>
      <c r="AE52" s="3">
        <v>67859</v>
      </c>
      <c r="AF52" s="3">
        <v>0</v>
      </c>
      <c r="AG52" s="3">
        <v>20</v>
      </c>
      <c r="AH52" s="3">
        <v>0</v>
      </c>
      <c r="AI52" s="3">
        <v>0</v>
      </c>
      <c r="AJ52" s="3" t="s">
        <v>1213</v>
      </c>
      <c r="AK52" s="3" t="s">
        <v>10</v>
      </c>
    </row>
    <row r="53" spans="2:37" x14ac:dyDescent="0.25">
      <c r="B53">
        <v>4</v>
      </c>
      <c r="C53">
        <v>1</v>
      </c>
      <c r="D53" t="s">
        <v>1256</v>
      </c>
      <c r="E53" t="s">
        <v>1490</v>
      </c>
      <c r="F53" t="s">
        <v>1145</v>
      </c>
      <c r="G53">
        <v>2014</v>
      </c>
      <c r="H53" s="1" t="s">
        <v>1128</v>
      </c>
      <c r="I53">
        <v>7811</v>
      </c>
      <c r="J53" t="s">
        <v>321</v>
      </c>
      <c r="K53" s="1">
        <v>0.70833333333333337</v>
      </c>
      <c r="L53">
        <v>78110</v>
      </c>
      <c r="M53">
        <v>1</v>
      </c>
      <c r="N53" t="s">
        <v>738</v>
      </c>
      <c r="O53" t="s">
        <v>2</v>
      </c>
      <c r="P53" t="s">
        <v>739</v>
      </c>
      <c r="Q53">
        <v>32165498</v>
      </c>
      <c r="R53" t="s">
        <v>740</v>
      </c>
      <c r="S53" t="s">
        <v>5</v>
      </c>
      <c r="T53">
        <v>3300</v>
      </c>
      <c r="U53" t="s">
        <v>6</v>
      </c>
      <c r="V53" t="s">
        <v>7</v>
      </c>
      <c r="W53">
        <v>376</v>
      </c>
      <c r="X53">
        <v>154664203</v>
      </c>
      <c r="AB53">
        <v>9</v>
      </c>
      <c r="AC53">
        <v>42727</v>
      </c>
      <c r="AD53">
        <v>119636</v>
      </c>
      <c r="AE53">
        <v>0</v>
      </c>
      <c r="AF53">
        <v>280</v>
      </c>
      <c r="AG53">
        <v>0</v>
      </c>
      <c r="AH53" t="s">
        <v>9</v>
      </c>
      <c r="AI53" t="s">
        <v>10</v>
      </c>
    </row>
    <row r="54" spans="2:37" x14ac:dyDescent="0.25">
      <c r="B54">
        <v>4</v>
      </c>
      <c r="C54">
        <v>1</v>
      </c>
      <c r="D54" t="s">
        <v>1259</v>
      </c>
      <c r="E54" t="s">
        <v>1490</v>
      </c>
      <c r="F54" t="s">
        <v>1145</v>
      </c>
      <c r="G54">
        <v>2014</v>
      </c>
      <c r="H54" s="1" t="s">
        <v>1128</v>
      </c>
      <c r="I54">
        <v>7811</v>
      </c>
      <c r="J54" t="s">
        <v>480</v>
      </c>
      <c r="K54" s="1">
        <v>0.70833333333333337</v>
      </c>
      <c r="L54">
        <v>78110</v>
      </c>
      <c r="M54">
        <v>1</v>
      </c>
      <c r="N54" t="s">
        <v>745</v>
      </c>
      <c r="O54" t="s">
        <v>2</v>
      </c>
      <c r="P54" t="s">
        <v>739</v>
      </c>
      <c r="Q54">
        <v>32165498</v>
      </c>
      <c r="R54" t="s">
        <v>740</v>
      </c>
      <c r="S54" t="s">
        <v>5</v>
      </c>
      <c r="T54">
        <v>3300</v>
      </c>
      <c r="U54" t="s">
        <v>6</v>
      </c>
      <c r="V54" t="s">
        <v>7</v>
      </c>
      <c r="W54">
        <v>376</v>
      </c>
      <c r="X54">
        <v>154664203</v>
      </c>
      <c r="AB54">
        <v>9</v>
      </c>
      <c r="AC54">
        <v>42727</v>
      </c>
      <c r="AD54">
        <v>119636</v>
      </c>
      <c r="AE54">
        <v>45793</v>
      </c>
      <c r="AF54">
        <v>280</v>
      </c>
      <c r="AG54">
        <v>1785696</v>
      </c>
      <c r="AH54" t="s">
        <v>9</v>
      </c>
      <c r="AI54" t="s">
        <v>10</v>
      </c>
    </row>
    <row r="55" spans="2:37" x14ac:dyDescent="0.25">
      <c r="B55">
        <v>2</v>
      </c>
      <c r="C55">
        <v>1</v>
      </c>
      <c r="D55" s="3" t="s">
        <v>1259</v>
      </c>
      <c r="E55" s="3" t="s">
        <v>1490</v>
      </c>
      <c r="F55" s="3" t="s">
        <v>1145</v>
      </c>
      <c r="G55" s="3">
        <v>2014</v>
      </c>
      <c r="H55" s="5" t="s">
        <v>1128</v>
      </c>
      <c r="I55" s="3">
        <v>7811</v>
      </c>
      <c r="J55" s="3" t="s">
        <v>488</v>
      </c>
      <c r="N55" s="3" t="s">
        <v>742</v>
      </c>
      <c r="O55" s="3" t="s">
        <v>2</v>
      </c>
      <c r="S55" s="3" t="s">
        <v>739</v>
      </c>
      <c r="T55" s="3">
        <v>32165498</v>
      </c>
      <c r="U55" s="3" t="s">
        <v>740</v>
      </c>
      <c r="V55" s="3" t="s">
        <v>5</v>
      </c>
      <c r="W55" s="3">
        <v>3300</v>
      </c>
      <c r="X55" s="3" t="s">
        <v>6</v>
      </c>
      <c r="Y55" s="3" t="s">
        <v>7</v>
      </c>
      <c r="Z55" s="3">
        <v>376</v>
      </c>
      <c r="AA55" s="3">
        <v>154664203</v>
      </c>
      <c r="AB55" s="3"/>
      <c r="AC55" s="3">
        <v>9</v>
      </c>
      <c r="AD55" s="3">
        <v>42727</v>
      </c>
      <c r="AE55" s="3">
        <v>47000</v>
      </c>
      <c r="AF55" s="3">
        <v>0</v>
      </c>
      <c r="AG55" s="3">
        <v>330</v>
      </c>
      <c r="AH55" s="3">
        <v>0</v>
      </c>
      <c r="AI55" s="3">
        <v>0</v>
      </c>
      <c r="AJ55" s="3" t="s">
        <v>1213</v>
      </c>
      <c r="AK55" s="3" t="s">
        <v>10</v>
      </c>
    </row>
    <row r="56" spans="2:37" x14ac:dyDescent="0.25">
      <c r="B56">
        <v>6</v>
      </c>
      <c r="C56">
        <v>1</v>
      </c>
      <c r="D56" s="3" t="s">
        <v>1390</v>
      </c>
      <c r="E56" s="3" t="s">
        <v>1638</v>
      </c>
      <c r="F56" s="3" t="s">
        <v>1169</v>
      </c>
      <c r="G56" s="3"/>
      <c r="H56" s="5" t="s">
        <v>1128</v>
      </c>
      <c r="I56" s="3">
        <v>28567</v>
      </c>
      <c r="J56" s="3" t="s">
        <v>33</v>
      </c>
      <c r="N56" s="3" t="s">
        <v>48</v>
      </c>
      <c r="O56" s="3" t="s">
        <v>2</v>
      </c>
      <c r="S56" s="3" t="s">
        <v>49</v>
      </c>
      <c r="T56" s="3">
        <v>20085454898</v>
      </c>
      <c r="U56" s="3" t="s">
        <v>50</v>
      </c>
      <c r="V56" s="3" t="s">
        <v>51</v>
      </c>
      <c r="W56" s="3">
        <v>3364</v>
      </c>
      <c r="X56" s="3" t="s">
        <v>6</v>
      </c>
      <c r="Y56" s="3" t="s">
        <v>7</v>
      </c>
      <c r="Z56" s="3">
        <v>3757</v>
      </c>
      <c r="AA56" s="3">
        <v>15506321</v>
      </c>
      <c r="AB56" s="3"/>
      <c r="AC56" s="3">
        <v>9</v>
      </c>
      <c r="AD56" s="3">
        <v>48471</v>
      </c>
      <c r="AE56" s="3">
        <v>101789</v>
      </c>
      <c r="AF56" s="3">
        <v>0</v>
      </c>
      <c r="AG56" s="3">
        <v>670</v>
      </c>
      <c r="AH56" s="3">
        <v>0</v>
      </c>
      <c r="AI56" s="3">
        <v>0</v>
      </c>
      <c r="AJ56" s="3" t="s">
        <v>1213</v>
      </c>
      <c r="AK56" s="3" t="s">
        <v>10</v>
      </c>
    </row>
    <row r="57" spans="2:37" x14ac:dyDescent="0.25">
      <c r="B57">
        <v>2</v>
      </c>
      <c r="C57">
        <v>1</v>
      </c>
      <c r="D57" t="s">
        <v>1390</v>
      </c>
      <c r="E57" t="s">
        <v>1640</v>
      </c>
      <c r="F57" t="s">
        <v>1169</v>
      </c>
      <c r="G57">
        <v>2012</v>
      </c>
      <c r="H57" s="1" t="s">
        <v>1128</v>
      </c>
      <c r="I57">
        <v>68322</v>
      </c>
      <c r="J57" t="s">
        <v>480</v>
      </c>
      <c r="K57" s="1">
        <v>0.36527777777777781</v>
      </c>
      <c r="L57">
        <v>683220</v>
      </c>
      <c r="M57">
        <v>1</v>
      </c>
      <c r="N57" t="s">
        <v>165</v>
      </c>
      <c r="O57" t="s">
        <v>2</v>
      </c>
      <c r="P57" t="s">
        <v>758</v>
      </c>
      <c r="Q57">
        <v>20238972</v>
      </c>
      <c r="R57" t="s">
        <v>759</v>
      </c>
      <c r="S57" t="s">
        <v>278</v>
      </c>
      <c r="T57">
        <v>3364</v>
      </c>
      <c r="U57" t="s">
        <v>6</v>
      </c>
      <c r="V57" t="s">
        <v>7</v>
      </c>
      <c r="W57">
        <v>3755</v>
      </c>
      <c r="X57">
        <v>460673</v>
      </c>
      <c r="AB57">
        <v>9</v>
      </c>
      <c r="AC57">
        <v>48471</v>
      </c>
      <c r="AD57">
        <v>96942</v>
      </c>
      <c r="AE57">
        <v>0</v>
      </c>
      <c r="AF57">
        <v>200</v>
      </c>
      <c r="AG57">
        <v>408010</v>
      </c>
      <c r="AH57" t="s">
        <v>9</v>
      </c>
      <c r="AI57" t="s">
        <v>10</v>
      </c>
    </row>
    <row r="58" spans="2:37" x14ac:dyDescent="0.25">
      <c r="B58">
        <v>2</v>
      </c>
      <c r="C58">
        <v>1</v>
      </c>
      <c r="D58" t="s">
        <v>1282</v>
      </c>
      <c r="E58" t="s">
        <v>1510</v>
      </c>
      <c r="F58" t="s">
        <v>1147</v>
      </c>
      <c r="G58">
        <v>2013</v>
      </c>
      <c r="H58" s="1" t="s">
        <v>1128</v>
      </c>
      <c r="I58">
        <v>38036</v>
      </c>
      <c r="J58" t="s">
        <v>480</v>
      </c>
      <c r="K58" s="1">
        <v>0.70833333333333337</v>
      </c>
      <c r="L58">
        <v>380360</v>
      </c>
      <c r="M58">
        <v>1</v>
      </c>
      <c r="N58" t="s">
        <v>481</v>
      </c>
      <c r="O58" t="s">
        <v>2</v>
      </c>
      <c r="P58" t="s">
        <v>472</v>
      </c>
      <c r="Q58">
        <v>22045936</v>
      </c>
      <c r="R58" t="s">
        <v>473</v>
      </c>
      <c r="S58" t="s">
        <v>5</v>
      </c>
      <c r="T58">
        <v>3300</v>
      </c>
      <c r="U58" t="s">
        <v>6</v>
      </c>
      <c r="V58" t="s">
        <v>7</v>
      </c>
      <c r="W58">
        <v>376</v>
      </c>
      <c r="X58">
        <v>154537709</v>
      </c>
      <c r="Z58" t="s">
        <v>474</v>
      </c>
      <c r="AA58" t="s">
        <v>475</v>
      </c>
      <c r="AB58">
        <v>9</v>
      </c>
      <c r="AC58">
        <v>48471</v>
      </c>
      <c r="AD58">
        <v>96942</v>
      </c>
      <c r="AE58">
        <v>0</v>
      </c>
      <c r="AF58">
        <v>200</v>
      </c>
      <c r="AG58">
        <v>0</v>
      </c>
      <c r="AH58" t="s">
        <v>9</v>
      </c>
      <c r="AI58" t="s">
        <v>10</v>
      </c>
    </row>
    <row r="59" spans="2:37" x14ac:dyDescent="0.25">
      <c r="B59">
        <v>8</v>
      </c>
      <c r="C59">
        <v>1</v>
      </c>
      <c r="D59" s="3" t="s">
        <v>1282</v>
      </c>
      <c r="E59" s="3" t="s">
        <v>1510</v>
      </c>
      <c r="F59" s="3" t="s">
        <v>1147</v>
      </c>
      <c r="G59" s="3">
        <v>2013</v>
      </c>
      <c r="H59" s="5" t="s">
        <v>1128</v>
      </c>
      <c r="I59" s="3">
        <v>38036</v>
      </c>
      <c r="J59" s="3" t="s">
        <v>471</v>
      </c>
      <c r="N59" s="3" t="s">
        <v>165</v>
      </c>
      <c r="O59" s="3" t="s">
        <v>2</v>
      </c>
      <c r="S59" s="3" t="s">
        <v>472</v>
      </c>
      <c r="T59" s="3">
        <v>22045936</v>
      </c>
      <c r="U59" s="3" t="s">
        <v>473</v>
      </c>
      <c r="V59" s="3" t="s">
        <v>5</v>
      </c>
      <c r="W59" s="3">
        <v>3300</v>
      </c>
      <c r="X59" s="3" t="s">
        <v>6</v>
      </c>
      <c r="Y59" s="3" t="s">
        <v>7</v>
      </c>
      <c r="Z59" s="3">
        <v>376</v>
      </c>
      <c r="AA59" s="3">
        <v>154537709</v>
      </c>
      <c r="AB59" s="3" t="s">
        <v>474</v>
      </c>
      <c r="AC59" s="3">
        <v>9</v>
      </c>
      <c r="AD59" s="3">
        <v>48471</v>
      </c>
      <c r="AE59" s="3">
        <v>101789</v>
      </c>
      <c r="AF59" s="3">
        <v>0</v>
      </c>
      <c r="AG59" s="3">
        <v>170</v>
      </c>
      <c r="AH59" s="3">
        <v>0</v>
      </c>
      <c r="AI59" s="3">
        <v>0</v>
      </c>
      <c r="AJ59" s="3" t="s">
        <v>1213</v>
      </c>
      <c r="AK59" s="3" t="s">
        <v>10</v>
      </c>
    </row>
    <row r="60" spans="2:37" x14ac:dyDescent="0.25">
      <c r="B60">
        <v>8</v>
      </c>
      <c r="C60">
        <v>2</v>
      </c>
      <c r="D60" s="3" t="s">
        <v>1435</v>
      </c>
      <c r="E60" s="3" t="s">
        <v>1687</v>
      </c>
      <c r="F60" s="3" t="s">
        <v>1137</v>
      </c>
      <c r="G60" s="3">
        <v>2013</v>
      </c>
      <c r="H60" s="5" t="s">
        <v>1128</v>
      </c>
      <c r="I60" s="3">
        <v>33297</v>
      </c>
      <c r="J60" s="3" t="s">
        <v>66</v>
      </c>
      <c r="N60" s="3" t="s">
        <v>325</v>
      </c>
      <c r="O60" s="3" t="s">
        <v>15</v>
      </c>
      <c r="S60" s="3" t="s">
        <v>322</v>
      </c>
      <c r="T60" s="3">
        <v>20187619913</v>
      </c>
      <c r="U60" s="3" t="s">
        <v>323</v>
      </c>
      <c r="V60" s="3" t="s">
        <v>5</v>
      </c>
      <c r="W60" s="3">
        <v>3300</v>
      </c>
      <c r="X60" s="3" t="s">
        <v>6</v>
      </c>
      <c r="Y60" s="3" t="s">
        <v>7</v>
      </c>
      <c r="Z60" s="3">
        <v>376</v>
      </c>
      <c r="AA60" s="3">
        <v>4425000</v>
      </c>
      <c r="AB60" s="3"/>
      <c r="AC60" s="3">
        <v>9</v>
      </c>
      <c r="AD60" s="3">
        <v>48471</v>
      </c>
      <c r="AE60" s="3">
        <v>111483</v>
      </c>
      <c r="AF60" s="3">
        <v>0</v>
      </c>
      <c r="AG60" s="3">
        <v>350</v>
      </c>
      <c r="AH60" s="3">
        <v>0</v>
      </c>
      <c r="AI60" s="3">
        <v>0</v>
      </c>
      <c r="AJ60" s="3" t="s">
        <v>1213</v>
      </c>
      <c r="AK60" s="3" t="s">
        <v>10</v>
      </c>
    </row>
    <row r="61" spans="2:37" x14ac:dyDescent="0.25">
      <c r="B61">
        <v>8</v>
      </c>
      <c r="C61">
        <v>2</v>
      </c>
      <c r="D61" t="s">
        <v>1435</v>
      </c>
      <c r="E61" t="s">
        <v>1690</v>
      </c>
      <c r="F61" t="s">
        <v>1180</v>
      </c>
      <c r="G61">
        <v>2013</v>
      </c>
      <c r="H61" s="1" t="s">
        <v>1128</v>
      </c>
      <c r="I61">
        <v>71310</v>
      </c>
      <c r="J61" t="s">
        <v>480</v>
      </c>
      <c r="K61" s="1">
        <v>0.53194444444444444</v>
      </c>
      <c r="L61">
        <v>713100</v>
      </c>
      <c r="M61">
        <v>1</v>
      </c>
      <c r="N61" t="s">
        <v>638</v>
      </c>
      <c r="O61" t="s">
        <v>15</v>
      </c>
      <c r="P61" t="s">
        <v>181</v>
      </c>
      <c r="Q61">
        <v>30708379456</v>
      </c>
      <c r="R61" t="s">
        <v>182</v>
      </c>
      <c r="S61" t="s">
        <v>183</v>
      </c>
      <c r="T61">
        <v>3304</v>
      </c>
      <c r="U61" t="s">
        <v>6</v>
      </c>
      <c r="V61" t="s">
        <v>7</v>
      </c>
      <c r="W61">
        <v>376</v>
      </c>
      <c r="X61">
        <v>4481488</v>
      </c>
      <c r="AB61">
        <v>9</v>
      </c>
      <c r="AC61">
        <v>42727</v>
      </c>
      <c r="AD61">
        <v>0</v>
      </c>
      <c r="AE61">
        <v>804001</v>
      </c>
      <c r="AF61">
        <v>0</v>
      </c>
      <c r="AG61">
        <v>0</v>
      </c>
      <c r="AH61" t="s">
        <v>9</v>
      </c>
      <c r="AI61" t="s">
        <v>10</v>
      </c>
    </row>
    <row r="62" spans="2:37" x14ac:dyDescent="0.25">
      <c r="B62">
        <v>4</v>
      </c>
      <c r="C62">
        <v>1</v>
      </c>
      <c r="D62" s="3" t="s">
        <v>1277</v>
      </c>
      <c r="E62" s="3" t="s">
        <v>1502</v>
      </c>
      <c r="F62" s="3" t="s">
        <v>1147</v>
      </c>
      <c r="G62" s="3">
        <v>2011</v>
      </c>
      <c r="H62" s="5" t="s">
        <v>1128</v>
      </c>
      <c r="I62" s="3">
        <v>64579</v>
      </c>
      <c r="J62" s="3" t="s">
        <v>211</v>
      </c>
      <c r="N62" s="3" t="s">
        <v>212</v>
      </c>
      <c r="O62" s="3" t="s">
        <v>15</v>
      </c>
      <c r="S62" s="3" t="s">
        <v>207</v>
      </c>
      <c r="T62" s="3">
        <v>30709748064</v>
      </c>
      <c r="U62" s="3" t="s">
        <v>208</v>
      </c>
      <c r="V62" s="3" t="s">
        <v>209</v>
      </c>
      <c r="W62" s="3">
        <v>3364</v>
      </c>
      <c r="X62" s="3" t="s">
        <v>6</v>
      </c>
      <c r="Y62" s="3" t="s">
        <v>7</v>
      </c>
      <c r="Z62" s="3">
        <v>3755</v>
      </c>
      <c r="AA62" s="3">
        <v>495031</v>
      </c>
      <c r="AB62" s="3"/>
      <c r="AC62" s="3">
        <v>9</v>
      </c>
      <c r="AD62" s="3">
        <v>42727</v>
      </c>
      <c r="AE62" s="3">
        <v>85454</v>
      </c>
      <c r="AF62" s="3">
        <v>0</v>
      </c>
      <c r="AG62" s="3">
        <v>150</v>
      </c>
      <c r="AH62" s="3">
        <v>0</v>
      </c>
      <c r="AI62" s="3">
        <v>0</v>
      </c>
      <c r="AJ62" s="3" t="s">
        <v>1213</v>
      </c>
      <c r="AK62" s="3" t="s">
        <v>10</v>
      </c>
    </row>
    <row r="63" spans="2:37" x14ac:dyDescent="0.25">
      <c r="B63">
        <v>4</v>
      </c>
      <c r="C63">
        <v>1</v>
      </c>
      <c r="D63" t="s">
        <v>1277</v>
      </c>
      <c r="E63" t="s">
        <v>1505</v>
      </c>
      <c r="F63" t="s">
        <v>1147</v>
      </c>
      <c r="G63">
        <v>2012</v>
      </c>
      <c r="H63" s="1" t="s">
        <v>1128</v>
      </c>
      <c r="I63">
        <v>93897</v>
      </c>
      <c r="J63" t="s">
        <v>198</v>
      </c>
      <c r="K63" s="1">
        <v>0.5</v>
      </c>
      <c r="L63">
        <v>938970</v>
      </c>
      <c r="M63">
        <v>1</v>
      </c>
      <c r="N63" t="s">
        <v>199</v>
      </c>
      <c r="O63" t="s">
        <v>15</v>
      </c>
      <c r="P63" t="s">
        <v>200</v>
      </c>
      <c r="Q63">
        <v>30708383712</v>
      </c>
      <c r="R63" t="s">
        <v>201</v>
      </c>
      <c r="S63" t="s">
        <v>202</v>
      </c>
      <c r="T63">
        <v>3364</v>
      </c>
      <c r="U63" t="s">
        <v>6</v>
      </c>
      <c r="V63" t="s">
        <v>7</v>
      </c>
      <c r="W63">
        <v>3755</v>
      </c>
      <c r="X63">
        <v>470179470</v>
      </c>
      <c r="AB63">
        <v>9</v>
      </c>
      <c r="AC63">
        <v>42727</v>
      </c>
      <c r="AD63">
        <v>64091</v>
      </c>
      <c r="AE63">
        <v>0</v>
      </c>
      <c r="AF63">
        <v>150</v>
      </c>
      <c r="AG63">
        <v>685222</v>
      </c>
      <c r="AH63" t="s">
        <v>9</v>
      </c>
      <c r="AI63" t="s">
        <v>10</v>
      </c>
    </row>
    <row r="64" spans="2:37" x14ac:dyDescent="0.25">
      <c r="B64">
        <v>6</v>
      </c>
      <c r="C64">
        <v>2</v>
      </c>
      <c r="D64" s="3" t="s">
        <v>1252</v>
      </c>
      <c r="E64" s="3" t="s">
        <v>1484</v>
      </c>
      <c r="F64" s="3" t="s">
        <v>1145</v>
      </c>
      <c r="G64" s="3">
        <v>2014</v>
      </c>
      <c r="H64" s="5" t="s">
        <v>1128</v>
      </c>
      <c r="I64" s="3">
        <v>43608</v>
      </c>
      <c r="J64" s="3" t="s">
        <v>612</v>
      </c>
      <c r="N64" s="3" t="s">
        <v>797</v>
      </c>
      <c r="O64" s="3" t="s">
        <v>15</v>
      </c>
      <c r="P64" s="3" t="s">
        <v>398</v>
      </c>
      <c r="Q64" s="3">
        <v>27187004239</v>
      </c>
      <c r="R64" s="3" t="s">
        <v>399</v>
      </c>
      <c r="S64" s="3" t="s">
        <v>45</v>
      </c>
      <c r="T64" s="3">
        <v>3370</v>
      </c>
      <c r="U64" s="3" t="s">
        <v>6</v>
      </c>
      <c r="V64" s="3" t="s">
        <v>7</v>
      </c>
      <c r="W64" s="3">
        <v>3757</v>
      </c>
      <c r="X64" s="3">
        <v>15672283</v>
      </c>
      <c r="AB64" s="3"/>
      <c r="AC64" s="3">
        <v>9</v>
      </c>
      <c r="AD64" s="3">
        <v>48471</v>
      </c>
      <c r="AE64" s="3">
        <v>184190</v>
      </c>
      <c r="AF64" s="3">
        <v>0</v>
      </c>
      <c r="AG64" s="3">
        <v>130</v>
      </c>
      <c r="AH64" s="3">
        <v>0</v>
      </c>
      <c r="AI64" s="3">
        <v>0</v>
      </c>
      <c r="AJ64" s="3" t="s">
        <v>1213</v>
      </c>
      <c r="AK64" s="3" t="s">
        <v>10</v>
      </c>
    </row>
    <row r="65" spans="2:37" x14ac:dyDescent="0.25">
      <c r="B65">
        <v>6</v>
      </c>
      <c r="C65">
        <v>2</v>
      </c>
      <c r="D65" t="s">
        <v>1252</v>
      </c>
      <c r="E65" t="s">
        <v>1485</v>
      </c>
      <c r="F65" t="s">
        <v>1145</v>
      </c>
      <c r="G65">
        <v>2014</v>
      </c>
      <c r="H65" s="1" t="s">
        <v>1128</v>
      </c>
      <c r="I65">
        <v>35205</v>
      </c>
      <c r="J65" t="s">
        <v>833</v>
      </c>
      <c r="K65" s="1">
        <v>0.6875</v>
      </c>
      <c r="L65">
        <v>352050</v>
      </c>
      <c r="M65">
        <v>1</v>
      </c>
      <c r="N65" t="s">
        <v>834</v>
      </c>
      <c r="O65" t="s">
        <v>15</v>
      </c>
      <c r="P65" t="s">
        <v>302</v>
      </c>
      <c r="Q65">
        <v>30687841081</v>
      </c>
      <c r="R65" t="s">
        <v>303</v>
      </c>
      <c r="S65" t="s">
        <v>304</v>
      </c>
      <c r="T65">
        <v>3350</v>
      </c>
      <c r="U65" t="s">
        <v>6</v>
      </c>
      <c r="V65" t="s">
        <v>7</v>
      </c>
      <c r="W65">
        <v>376</v>
      </c>
      <c r="X65">
        <v>4456516</v>
      </c>
      <c r="AB65">
        <v>9</v>
      </c>
      <c r="AC65">
        <v>42727</v>
      </c>
      <c r="AD65">
        <v>111090</v>
      </c>
      <c r="AE65">
        <v>0</v>
      </c>
      <c r="AF65">
        <v>260</v>
      </c>
      <c r="AG65">
        <v>500572</v>
      </c>
      <c r="AH65" t="s">
        <v>9</v>
      </c>
      <c r="AI65" t="s">
        <v>10</v>
      </c>
    </row>
    <row r="66" spans="2:37" x14ac:dyDescent="0.25">
      <c r="B66">
        <v>4</v>
      </c>
      <c r="C66">
        <v>1</v>
      </c>
      <c r="D66" s="3" t="s">
        <v>1397</v>
      </c>
      <c r="E66" s="3" t="s">
        <v>1646</v>
      </c>
      <c r="F66" s="3" t="s">
        <v>1170</v>
      </c>
      <c r="G66" s="3">
        <v>2008</v>
      </c>
      <c r="H66" s="5" t="s">
        <v>1128</v>
      </c>
      <c r="I66" s="3">
        <v>26934</v>
      </c>
      <c r="J66" s="3" t="s">
        <v>345</v>
      </c>
      <c r="N66" s="3" t="s">
        <v>76</v>
      </c>
      <c r="O66" s="3" t="s">
        <v>15</v>
      </c>
      <c r="S66" s="3" t="s">
        <v>824</v>
      </c>
      <c r="T66" s="3">
        <v>20213002539</v>
      </c>
      <c r="U66" s="3" t="s">
        <v>825</v>
      </c>
      <c r="V66" s="3" t="s">
        <v>826</v>
      </c>
      <c r="W66" s="3">
        <v>3315</v>
      </c>
      <c r="X66" s="3" t="s">
        <v>6</v>
      </c>
      <c r="Y66" s="3" t="s">
        <v>7</v>
      </c>
      <c r="Z66" s="3">
        <v>3754</v>
      </c>
      <c r="AA66" s="3">
        <v>15433427</v>
      </c>
      <c r="AB66" s="3" t="s">
        <v>827</v>
      </c>
      <c r="AC66" s="3">
        <v>9</v>
      </c>
      <c r="AD66" s="3">
        <v>48471</v>
      </c>
      <c r="AE66" s="3">
        <v>101789</v>
      </c>
      <c r="AF66" s="3">
        <v>0</v>
      </c>
      <c r="AG66" s="3">
        <v>260</v>
      </c>
      <c r="AH66" s="3">
        <v>0</v>
      </c>
      <c r="AI66" s="3">
        <v>0</v>
      </c>
      <c r="AJ66" s="3" t="s">
        <v>1213</v>
      </c>
      <c r="AK66" s="3" t="s">
        <v>10</v>
      </c>
    </row>
    <row r="67" spans="2:37" x14ac:dyDescent="0.25">
      <c r="B67">
        <v>4</v>
      </c>
      <c r="C67">
        <v>1</v>
      </c>
      <c r="D67" t="s">
        <v>1397</v>
      </c>
      <c r="E67" t="s">
        <v>1648</v>
      </c>
      <c r="F67" t="s">
        <v>1170</v>
      </c>
      <c r="G67">
        <v>2008</v>
      </c>
      <c r="H67" s="1" t="s">
        <v>1128</v>
      </c>
      <c r="I67">
        <v>117932</v>
      </c>
      <c r="J67" t="s">
        <v>623</v>
      </c>
      <c r="K67" s="1">
        <v>0.52083333333333337</v>
      </c>
      <c r="L67">
        <v>1179320</v>
      </c>
      <c r="M67">
        <v>1</v>
      </c>
      <c r="N67" t="s">
        <v>199</v>
      </c>
      <c r="O67" t="s">
        <v>15</v>
      </c>
      <c r="P67" t="s">
        <v>620</v>
      </c>
      <c r="Q67">
        <v>20216972725</v>
      </c>
      <c r="R67" t="s">
        <v>621</v>
      </c>
      <c r="S67" t="s">
        <v>99</v>
      </c>
      <c r="T67">
        <v>3380</v>
      </c>
      <c r="U67" t="s">
        <v>6</v>
      </c>
      <c r="V67" t="s">
        <v>7</v>
      </c>
      <c r="W67">
        <v>3751</v>
      </c>
      <c r="X67">
        <v>15543178</v>
      </c>
      <c r="AB67">
        <v>9</v>
      </c>
      <c r="AC67">
        <v>48471</v>
      </c>
      <c r="AD67">
        <v>67859</v>
      </c>
      <c r="AE67">
        <v>0</v>
      </c>
      <c r="AF67">
        <v>140</v>
      </c>
      <c r="AG67">
        <v>579545</v>
      </c>
      <c r="AH67" t="s">
        <v>9</v>
      </c>
      <c r="AI67" t="s">
        <v>10</v>
      </c>
    </row>
    <row r="68" spans="2:37" x14ac:dyDescent="0.25">
      <c r="B68">
        <v>4</v>
      </c>
      <c r="C68">
        <v>1</v>
      </c>
      <c r="D68" s="3" t="s">
        <v>1449</v>
      </c>
      <c r="E68" s="3" t="s">
        <v>1702</v>
      </c>
      <c r="F68" s="3" t="s">
        <v>1181</v>
      </c>
      <c r="G68" s="3"/>
      <c r="H68" s="5" t="s">
        <v>1128</v>
      </c>
      <c r="I68" s="3">
        <v>13828</v>
      </c>
      <c r="J68" s="3" t="s">
        <v>494</v>
      </c>
      <c r="N68" s="3" t="s">
        <v>751</v>
      </c>
      <c r="O68" s="3" t="s">
        <v>2</v>
      </c>
      <c r="S68" s="3" t="s">
        <v>752</v>
      </c>
      <c r="T68" s="3">
        <v>16079748</v>
      </c>
      <c r="U68" s="3" t="s">
        <v>753</v>
      </c>
      <c r="V68" s="3" t="s">
        <v>142</v>
      </c>
      <c r="W68" s="3">
        <v>3315</v>
      </c>
      <c r="X68" s="3" t="s">
        <v>6</v>
      </c>
      <c r="Y68" s="3" t="s">
        <v>7</v>
      </c>
      <c r="Z68" s="3">
        <v>3755</v>
      </c>
      <c r="AA68" s="3">
        <v>15652054</v>
      </c>
      <c r="AB68" s="3" t="s">
        <v>754</v>
      </c>
      <c r="AC68" s="3">
        <v>9</v>
      </c>
      <c r="AD68" s="3">
        <v>42727</v>
      </c>
      <c r="AE68" s="3">
        <v>87248</v>
      </c>
      <c r="AF68" s="3">
        <v>0</v>
      </c>
      <c r="AG68" s="3">
        <v>230</v>
      </c>
      <c r="AH68" s="3">
        <v>0</v>
      </c>
      <c r="AI68" s="3">
        <v>0</v>
      </c>
      <c r="AJ68" s="3" t="s">
        <v>1213</v>
      </c>
      <c r="AK68" s="3" t="s">
        <v>10</v>
      </c>
    </row>
    <row r="69" spans="2:37" x14ac:dyDescent="0.25">
      <c r="B69">
        <v>2</v>
      </c>
      <c r="C69">
        <v>1</v>
      </c>
      <c r="D69" t="s">
        <v>1449</v>
      </c>
      <c r="E69" t="s">
        <v>1706</v>
      </c>
      <c r="F69" t="s">
        <v>1182</v>
      </c>
      <c r="G69">
        <v>2014</v>
      </c>
      <c r="H69" s="1" t="s">
        <v>1128</v>
      </c>
      <c r="I69">
        <v>14915</v>
      </c>
      <c r="J69" t="s">
        <v>306</v>
      </c>
      <c r="K69" s="1">
        <v>0.72916666666666663</v>
      </c>
      <c r="L69">
        <v>149150</v>
      </c>
      <c r="M69">
        <v>1</v>
      </c>
      <c r="N69" t="s">
        <v>851</v>
      </c>
      <c r="O69" t="s">
        <v>15</v>
      </c>
      <c r="P69" t="s">
        <v>852</v>
      </c>
      <c r="Q69">
        <v>30710043619</v>
      </c>
      <c r="R69" t="s">
        <v>853</v>
      </c>
      <c r="S69" t="s">
        <v>854</v>
      </c>
      <c r="T69">
        <v>3362</v>
      </c>
      <c r="U69" t="s">
        <v>6</v>
      </c>
      <c r="V69" t="s">
        <v>7</v>
      </c>
      <c r="W69">
        <v>3755</v>
      </c>
      <c r="X69">
        <v>405737</v>
      </c>
      <c r="AB69">
        <v>9</v>
      </c>
      <c r="AC69">
        <v>48471</v>
      </c>
      <c r="AD69">
        <v>92095</v>
      </c>
      <c r="AE69">
        <v>0</v>
      </c>
      <c r="AF69">
        <v>190</v>
      </c>
      <c r="AG69">
        <v>511200</v>
      </c>
      <c r="AH69" t="s">
        <v>9</v>
      </c>
      <c r="AI69" t="s">
        <v>10</v>
      </c>
    </row>
    <row r="70" spans="2:37" x14ac:dyDescent="0.25">
      <c r="B70">
        <v>4</v>
      </c>
      <c r="C70">
        <v>1</v>
      </c>
      <c r="D70" s="3" t="s">
        <v>1296</v>
      </c>
      <c r="E70" s="3" t="s">
        <v>1529</v>
      </c>
      <c r="F70" s="3" t="s">
        <v>1149</v>
      </c>
      <c r="G70" s="3">
        <v>2013</v>
      </c>
      <c r="H70" s="5" t="s">
        <v>1128</v>
      </c>
      <c r="I70" s="3">
        <v>11</v>
      </c>
      <c r="J70" s="3" t="s">
        <v>20</v>
      </c>
      <c r="N70" s="3" t="s">
        <v>848</v>
      </c>
      <c r="O70" s="3" t="e">
        <v>#REF!</v>
      </c>
      <c r="S70" s="3" t="s">
        <v>181</v>
      </c>
      <c r="T70" s="3">
        <v>30708379456</v>
      </c>
      <c r="U70" s="3" t="s">
        <v>182</v>
      </c>
      <c r="V70" s="3" t="s">
        <v>183</v>
      </c>
      <c r="W70" s="3">
        <v>3304</v>
      </c>
      <c r="X70" s="3" t="s">
        <v>6</v>
      </c>
      <c r="Y70" s="3" t="s">
        <v>7</v>
      </c>
      <c r="Z70" s="3">
        <v>376</v>
      </c>
      <c r="AA70" s="3">
        <v>4481488</v>
      </c>
      <c r="AB70" s="3"/>
      <c r="AC70" s="3">
        <v>9</v>
      </c>
      <c r="AD70" s="3">
        <v>48471</v>
      </c>
      <c r="AE70" s="3">
        <v>0</v>
      </c>
      <c r="AF70" s="3">
        <v>0</v>
      </c>
      <c r="AG70" s="3">
        <v>430</v>
      </c>
      <c r="AH70" s="3">
        <v>0</v>
      </c>
      <c r="AI70" s="3">
        <v>0</v>
      </c>
      <c r="AJ70" s="3" t="s">
        <v>1213</v>
      </c>
      <c r="AK70" s="3" t="s">
        <v>10</v>
      </c>
    </row>
    <row r="71" spans="2:37" x14ac:dyDescent="0.25">
      <c r="B71">
        <v>4</v>
      </c>
      <c r="C71">
        <v>1</v>
      </c>
      <c r="D71" t="s">
        <v>1296</v>
      </c>
      <c r="E71" t="s">
        <v>1530</v>
      </c>
      <c r="F71" t="s">
        <v>1149</v>
      </c>
      <c r="G71">
        <v>2013</v>
      </c>
      <c r="H71" s="1" t="s">
        <v>1128</v>
      </c>
      <c r="I71">
        <v>22679</v>
      </c>
      <c r="J71" t="s">
        <v>306</v>
      </c>
      <c r="K71" s="1">
        <v>0.61597222222222225</v>
      </c>
      <c r="L71">
        <v>226790</v>
      </c>
      <c r="M71">
        <v>1</v>
      </c>
      <c r="N71" t="s">
        <v>21</v>
      </c>
      <c r="O71" t="s">
        <v>15</v>
      </c>
      <c r="P71" t="s">
        <v>302</v>
      </c>
      <c r="Q71">
        <v>30687841081</v>
      </c>
      <c r="R71" t="s">
        <v>303</v>
      </c>
      <c r="S71" t="s">
        <v>304</v>
      </c>
      <c r="T71">
        <v>3350</v>
      </c>
      <c r="U71" t="s">
        <v>6</v>
      </c>
      <c r="V71" t="s">
        <v>7</v>
      </c>
      <c r="W71">
        <v>376</v>
      </c>
      <c r="X71">
        <v>4456516</v>
      </c>
      <c r="AB71">
        <v>9</v>
      </c>
      <c r="AC71">
        <v>48471</v>
      </c>
      <c r="AD71">
        <v>92095</v>
      </c>
      <c r="AE71">
        <v>0</v>
      </c>
      <c r="AF71">
        <v>190</v>
      </c>
      <c r="AG71">
        <v>382414</v>
      </c>
      <c r="AH71" t="s">
        <v>9</v>
      </c>
      <c r="AI71" t="s">
        <v>10</v>
      </c>
    </row>
    <row r="72" spans="2:37" x14ac:dyDescent="0.25">
      <c r="B72">
        <v>2</v>
      </c>
      <c r="C72">
        <v>1</v>
      </c>
      <c r="D72" t="s">
        <v>1230</v>
      </c>
      <c r="E72" t="s">
        <v>1463</v>
      </c>
      <c r="F72" t="s">
        <v>1138</v>
      </c>
      <c r="G72">
        <v>2008</v>
      </c>
      <c r="H72" s="1" t="s">
        <v>1128</v>
      </c>
      <c r="I72">
        <v>29597</v>
      </c>
      <c r="J72" t="s">
        <v>422</v>
      </c>
      <c r="K72" s="1">
        <v>0.4291666666666667</v>
      </c>
      <c r="L72">
        <v>295970</v>
      </c>
      <c r="M72">
        <v>1</v>
      </c>
      <c r="N72" t="s">
        <v>608</v>
      </c>
      <c r="O72" t="s">
        <v>2</v>
      </c>
      <c r="P72" t="s">
        <v>857</v>
      </c>
      <c r="Q72">
        <v>27054352862</v>
      </c>
      <c r="R72" t="s">
        <v>858</v>
      </c>
      <c r="S72" t="s">
        <v>5</v>
      </c>
      <c r="T72">
        <v>330</v>
      </c>
      <c r="U72" t="s">
        <v>6</v>
      </c>
      <c r="V72" t="s">
        <v>7</v>
      </c>
      <c r="W72">
        <v>376</v>
      </c>
      <c r="X72">
        <v>4431497</v>
      </c>
      <c r="AB72">
        <v>9</v>
      </c>
      <c r="AC72">
        <v>42727</v>
      </c>
      <c r="AD72">
        <v>81181</v>
      </c>
      <c r="AE72">
        <v>0</v>
      </c>
      <c r="AF72">
        <v>190</v>
      </c>
      <c r="AG72">
        <v>271597</v>
      </c>
      <c r="AH72" t="s">
        <v>9</v>
      </c>
      <c r="AI72" t="s">
        <v>10</v>
      </c>
    </row>
    <row r="73" spans="2:37" x14ac:dyDescent="0.25">
      <c r="B73">
        <v>6</v>
      </c>
      <c r="C73">
        <v>1</v>
      </c>
      <c r="D73" s="3" t="s">
        <v>1431</v>
      </c>
      <c r="E73" s="3" t="s">
        <v>1684</v>
      </c>
      <c r="F73" s="3" t="s">
        <v>1179</v>
      </c>
      <c r="G73" s="3">
        <v>2010</v>
      </c>
      <c r="H73" s="5" t="s">
        <v>1128</v>
      </c>
      <c r="I73" s="3">
        <v>27727</v>
      </c>
      <c r="J73" s="3" t="s">
        <v>865</v>
      </c>
      <c r="N73" s="3" t="s">
        <v>346</v>
      </c>
      <c r="O73" s="3" t="s">
        <v>2</v>
      </c>
      <c r="S73" s="3" t="s">
        <v>866</v>
      </c>
      <c r="T73" s="3">
        <v>20645544</v>
      </c>
      <c r="U73" s="3" t="s">
        <v>867</v>
      </c>
      <c r="V73" s="3" t="s">
        <v>5</v>
      </c>
      <c r="W73" s="3">
        <v>3300</v>
      </c>
      <c r="X73" s="3" t="s">
        <v>6</v>
      </c>
      <c r="Y73" s="3" t="s">
        <v>7</v>
      </c>
      <c r="Z73" s="3">
        <v>376</v>
      </c>
      <c r="AA73" s="3">
        <v>154668818</v>
      </c>
      <c r="AB73" s="3" t="s">
        <v>868</v>
      </c>
      <c r="AC73" s="3">
        <v>9</v>
      </c>
      <c r="AD73" s="3">
        <v>48471</v>
      </c>
      <c r="AE73" s="3">
        <v>126025</v>
      </c>
      <c r="AF73" s="3">
        <v>0</v>
      </c>
      <c r="AG73" s="3">
        <v>330</v>
      </c>
      <c r="AH73" s="3">
        <v>0</v>
      </c>
      <c r="AI73" s="3">
        <v>0</v>
      </c>
      <c r="AJ73" s="3" t="s">
        <v>1213</v>
      </c>
      <c r="AK73" s="3" t="s">
        <v>10</v>
      </c>
    </row>
    <row r="74" spans="2:37" x14ac:dyDescent="0.25">
      <c r="B74">
        <v>2</v>
      </c>
      <c r="C74">
        <v>1</v>
      </c>
      <c r="D74" t="s">
        <v>1431</v>
      </c>
      <c r="E74" t="s">
        <v>1686</v>
      </c>
      <c r="F74" t="s">
        <v>1179</v>
      </c>
      <c r="G74">
        <v>2013</v>
      </c>
      <c r="H74" s="1" t="s">
        <v>1128</v>
      </c>
      <c r="I74">
        <v>25166</v>
      </c>
      <c r="J74" t="s">
        <v>422</v>
      </c>
      <c r="K74" s="1">
        <v>0.51041666666666663</v>
      </c>
      <c r="L74">
        <v>251660</v>
      </c>
      <c r="M74">
        <v>1</v>
      </c>
      <c r="N74" t="s">
        <v>21</v>
      </c>
      <c r="O74" t="s">
        <v>15</v>
      </c>
      <c r="P74" t="s">
        <v>861</v>
      </c>
      <c r="Q74">
        <v>30711981108</v>
      </c>
      <c r="R74" t="s">
        <v>862</v>
      </c>
      <c r="S74" t="s">
        <v>5</v>
      </c>
      <c r="T74">
        <v>3300</v>
      </c>
      <c r="U74" t="s">
        <v>6</v>
      </c>
      <c r="V74" t="s">
        <v>7</v>
      </c>
      <c r="W74">
        <v>376</v>
      </c>
      <c r="X74">
        <v>4455318</v>
      </c>
      <c r="Z74" t="s">
        <v>155</v>
      </c>
      <c r="AA74" t="s">
        <v>156</v>
      </c>
      <c r="AB74">
        <v>9</v>
      </c>
      <c r="AC74">
        <v>42727</v>
      </c>
      <c r="AD74">
        <v>102545</v>
      </c>
      <c r="AE74">
        <v>0</v>
      </c>
      <c r="AF74">
        <v>240</v>
      </c>
      <c r="AG74">
        <v>473336</v>
      </c>
      <c r="AH74" t="s">
        <v>9</v>
      </c>
      <c r="AI74" t="s">
        <v>10</v>
      </c>
    </row>
    <row r="75" spans="2:37" x14ac:dyDescent="0.25">
      <c r="B75">
        <v>6</v>
      </c>
      <c r="C75">
        <v>1</v>
      </c>
      <c r="D75" s="3" t="s">
        <v>1401</v>
      </c>
      <c r="E75" s="3" t="s">
        <v>1649</v>
      </c>
      <c r="F75" s="3" t="s">
        <v>1171</v>
      </c>
      <c r="G75" s="3">
        <v>2014</v>
      </c>
      <c r="H75" s="5" t="s">
        <v>1128</v>
      </c>
      <c r="I75" s="3">
        <v>146614</v>
      </c>
      <c r="J75" s="3" t="s">
        <v>0</v>
      </c>
      <c r="N75" s="3" t="s">
        <v>249</v>
      </c>
      <c r="O75" s="3" t="s">
        <v>2</v>
      </c>
      <c r="S75" s="3" t="s">
        <v>250</v>
      </c>
      <c r="T75" s="3">
        <v>27000000</v>
      </c>
      <c r="U75" s="3" t="s">
        <v>251</v>
      </c>
      <c r="V75" s="3" t="s">
        <v>252</v>
      </c>
      <c r="W75" s="3">
        <v>3300</v>
      </c>
      <c r="X75" s="3" t="s">
        <v>6</v>
      </c>
      <c r="Y75" s="3" t="s">
        <v>7</v>
      </c>
      <c r="Z75" s="3">
        <v>376</v>
      </c>
      <c r="AA75" s="3">
        <v>154580233</v>
      </c>
      <c r="AB75" s="3"/>
      <c r="AC75" s="3">
        <v>9</v>
      </c>
      <c r="AD75" s="3">
        <v>48471</v>
      </c>
      <c r="AE75" s="3">
        <v>470169</v>
      </c>
      <c r="AF75" s="3">
        <v>0</v>
      </c>
      <c r="AG75" s="3">
        <v>470</v>
      </c>
      <c r="AH75" s="3">
        <v>0</v>
      </c>
      <c r="AI75" s="3">
        <v>0</v>
      </c>
      <c r="AJ75" s="3" t="s">
        <v>1213</v>
      </c>
      <c r="AK75" s="3" t="s">
        <v>10</v>
      </c>
    </row>
    <row r="76" spans="2:37" x14ac:dyDescent="0.25">
      <c r="B76">
        <v>2</v>
      </c>
      <c r="C76">
        <v>1</v>
      </c>
      <c r="D76" t="s">
        <v>1401</v>
      </c>
      <c r="E76" t="s">
        <v>1651</v>
      </c>
      <c r="F76" t="s">
        <v>1171</v>
      </c>
      <c r="G76">
        <v>2014</v>
      </c>
      <c r="H76" s="1" t="s">
        <v>1128</v>
      </c>
      <c r="I76">
        <v>27568</v>
      </c>
      <c r="J76" t="s">
        <v>422</v>
      </c>
      <c r="K76" s="1">
        <v>0.69791666666666663</v>
      </c>
      <c r="L76">
        <v>275680</v>
      </c>
      <c r="M76">
        <v>1</v>
      </c>
      <c r="N76" t="s">
        <v>423</v>
      </c>
      <c r="O76" t="s">
        <v>15</v>
      </c>
      <c r="P76" t="s">
        <v>181</v>
      </c>
      <c r="Q76">
        <v>30708379456</v>
      </c>
      <c r="R76" t="s">
        <v>182</v>
      </c>
      <c r="S76" t="s">
        <v>183</v>
      </c>
      <c r="T76">
        <v>3304</v>
      </c>
      <c r="U76" t="s">
        <v>6</v>
      </c>
      <c r="V76" t="s">
        <v>7</v>
      </c>
      <c r="W76">
        <v>376</v>
      </c>
      <c r="X76">
        <v>4481488</v>
      </c>
      <c r="AB76">
        <v>9</v>
      </c>
      <c r="AC76">
        <v>42727</v>
      </c>
      <c r="AD76">
        <v>25636</v>
      </c>
      <c r="AE76">
        <v>350000</v>
      </c>
      <c r="AF76">
        <v>60</v>
      </c>
      <c r="AG76">
        <v>2600464</v>
      </c>
      <c r="AH76" t="s">
        <v>9</v>
      </c>
      <c r="AI76" t="s">
        <v>10</v>
      </c>
    </row>
    <row r="77" spans="2:37" x14ac:dyDescent="0.25">
      <c r="B77">
        <v>2</v>
      </c>
      <c r="C77">
        <v>1</v>
      </c>
      <c r="D77" s="3" t="s">
        <v>1247</v>
      </c>
      <c r="E77" s="3" t="s">
        <v>1481</v>
      </c>
      <c r="F77" s="3" t="s">
        <v>1142</v>
      </c>
      <c r="G77" s="3">
        <v>2011</v>
      </c>
      <c r="H77" s="5" t="s">
        <v>1128</v>
      </c>
      <c r="I77" s="3">
        <v>45752</v>
      </c>
      <c r="J77" s="3" t="s">
        <v>261</v>
      </c>
      <c r="N77" s="3" t="s">
        <v>722</v>
      </c>
      <c r="O77" s="3" t="s">
        <v>15</v>
      </c>
      <c r="S77" s="3" t="s">
        <v>719</v>
      </c>
      <c r="T77" s="3">
        <v>20075851228</v>
      </c>
      <c r="U77" s="3" t="s">
        <v>720</v>
      </c>
      <c r="V77" s="3" t="s">
        <v>79</v>
      </c>
      <c r="W77" s="3">
        <v>3360</v>
      </c>
      <c r="X77" s="3" t="s">
        <v>6</v>
      </c>
      <c r="Y77" s="3" t="s">
        <v>7</v>
      </c>
      <c r="Z77" s="3">
        <v>3755</v>
      </c>
      <c r="AA77" s="3">
        <v>422768</v>
      </c>
      <c r="AB77" s="3"/>
      <c r="AC77" s="3">
        <v>9</v>
      </c>
      <c r="AD77" s="3">
        <v>48471</v>
      </c>
      <c r="AE77" s="3">
        <v>121178</v>
      </c>
      <c r="AF77" s="3">
        <v>0</v>
      </c>
      <c r="AG77" s="3">
        <v>230</v>
      </c>
      <c r="AH77" s="3">
        <v>0</v>
      </c>
      <c r="AI77" s="3">
        <v>0</v>
      </c>
      <c r="AJ77" s="3" t="s">
        <v>1213</v>
      </c>
      <c r="AK77" s="3" t="s">
        <v>10</v>
      </c>
    </row>
    <row r="78" spans="2:37" x14ac:dyDescent="0.25">
      <c r="B78">
        <v>2</v>
      </c>
      <c r="C78">
        <v>1</v>
      </c>
      <c r="D78" t="s">
        <v>1247</v>
      </c>
      <c r="E78" t="s">
        <v>1482</v>
      </c>
      <c r="F78" t="s">
        <v>1142</v>
      </c>
      <c r="G78">
        <v>2011</v>
      </c>
      <c r="H78" s="1" t="s">
        <v>1128</v>
      </c>
      <c r="I78">
        <v>153882</v>
      </c>
      <c r="J78" t="s">
        <v>269</v>
      </c>
      <c r="K78" s="1">
        <v>0.47222222222222227</v>
      </c>
      <c r="L78">
        <v>1538820</v>
      </c>
      <c r="M78">
        <v>1</v>
      </c>
      <c r="N78" t="s">
        <v>21</v>
      </c>
      <c r="O78" t="s">
        <v>15</v>
      </c>
      <c r="P78" t="s">
        <v>263</v>
      </c>
      <c r="Q78">
        <v>27200880485</v>
      </c>
      <c r="R78" t="s">
        <v>264</v>
      </c>
      <c r="S78" t="s">
        <v>265</v>
      </c>
      <c r="T78">
        <v>3580</v>
      </c>
      <c r="U78" t="s">
        <v>266</v>
      </c>
      <c r="V78" t="s">
        <v>7</v>
      </c>
      <c r="W78">
        <v>376</v>
      </c>
      <c r="X78">
        <v>154843854</v>
      </c>
      <c r="Z78" t="s">
        <v>267</v>
      </c>
      <c r="AB78">
        <v>9</v>
      </c>
      <c r="AC78">
        <v>48471</v>
      </c>
      <c r="AD78">
        <v>111483</v>
      </c>
      <c r="AE78">
        <v>0</v>
      </c>
      <c r="AF78">
        <v>230</v>
      </c>
      <c r="AG78">
        <v>496116</v>
      </c>
      <c r="AH78" t="s">
        <v>9</v>
      </c>
      <c r="AI78" t="s">
        <v>10</v>
      </c>
    </row>
    <row r="79" spans="2:37" x14ac:dyDescent="0.25">
      <c r="B79">
        <v>2</v>
      </c>
      <c r="C79">
        <v>1</v>
      </c>
      <c r="D79" t="s">
        <v>1425</v>
      </c>
      <c r="E79" t="s">
        <v>1680</v>
      </c>
      <c r="F79" t="s">
        <v>1177</v>
      </c>
      <c r="G79">
        <v>2014</v>
      </c>
      <c r="H79" s="1" t="s">
        <v>1128</v>
      </c>
      <c r="I79">
        <v>23034</v>
      </c>
      <c r="J79" t="s">
        <v>269</v>
      </c>
      <c r="K79" s="1">
        <v>0.76180555555555562</v>
      </c>
      <c r="L79">
        <v>230340</v>
      </c>
      <c r="M79">
        <v>1</v>
      </c>
      <c r="N79" t="s">
        <v>648</v>
      </c>
      <c r="O79" t="s">
        <v>2</v>
      </c>
      <c r="P79" t="s">
        <v>645</v>
      </c>
      <c r="Q79">
        <v>20106342599</v>
      </c>
      <c r="R79" t="s">
        <v>646</v>
      </c>
      <c r="S79" t="s">
        <v>5</v>
      </c>
      <c r="T79">
        <v>3300</v>
      </c>
      <c r="U79" t="s">
        <v>6</v>
      </c>
      <c r="V79" t="s">
        <v>7</v>
      </c>
      <c r="W79">
        <v>376</v>
      </c>
      <c r="X79">
        <v>4437011</v>
      </c>
      <c r="AB79">
        <v>9</v>
      </c>
      <c r="AC79">
        <v>42727</v>
      </c>
      <c r="AD79">
        <v>64091</v>
      </c>
      <c r="AE79">
        <v>0</v>
      </c>
      <c r="AF79">
        <v>150</v>
      </c>
      <c r="AG79">
        <v>37018</v>
      </c>
      <c r="AH79" t="s">
        <v>9</v>
      </c>
      <c r="AI79" t="s">
        <v>10</v>
      </c>
    </row>
    <row r="80" spans="2:37" x14ac:dyDescent="0.25">
      <c r="B80">
        <v>2</v>
      </c>
      <c r="C80">
        <v>1</v>
      </c>
      <c r="D80" s="3" t="s">
        <v>1429</v>
      </c>
      <c r="E80" s="3" t="s">
        <v>1683</v>
      </c>
      <c r="F80" s="3" t="s">
        <v>1179</v>
      </c>
      <c r="G80" s="3">
        <v>2010</v>
      </c>
      <c r="H80" s="5" t="s">
        <v>1128</v>
      </c>
      <c r="I80" s="3">
        <v>95710</v>
      </c>
      <c r="J80" s="3" t="s">
        <v>397</v>
      </c>
      <c r="N80" s="3" t="s">
        <v>21</v>
      </c>
      <c r="O80" s="3" t="s">
        <v>15</v>
      </c>
      <c r="S80" s="3" t="s">
        <v>398</v>
      </c>
      <c r="T80" s="3">
        <v>27187004239</v>
      </c>
      <c r="U80" s="3" t="s">
        <v>399</v>
      </c>
      <c r="V80" s="3" t="s">
        <v>45</v>
      </c>
      <c r="W80" s="3">
        <v>3370</v>
      </c>
      <c r="X80" s="3" t="s">
        <v>6</v>
      </c>
      <c r="Y80" s="3" t="s">
        <v>7</v>
      </c>
      <c r="Z80" s="3">
        <v>3757</v>
      </c>
      <c r="AA80" s="3">
        <v>15672283</v>
      </c>
      <c r="AB80" s="3"/>
      <c r="AC80" s="3">
        <v>9</v>
      </c>
      <c r="AD80" s="3">
        <v>42727</v>
      </c>
      <c r="AE80" s="3">
        <v>89727</v>
      </c>
      <c r="AF80" s="3">
        <v>0</v>
      </c>
      <c r="AG80" s="3">
        <v>100</v>
      </c>
      <c r="AH80" s="3">
        <v>0</v>
      </c>
      <c r="AI80" s="3">
        <v>0</v>
      </c>
      <c r="AJ80" s="3" t="s">
        <v>1213</v>
      </c>
      <c r="AK80" s="3" t="s">
        <v>10</v>
      </c>
    </row>
    <row r="81" spans="2:37" x14ac:dyDescent="0.25">
      <c r="B81">
        <v>2</v>
      </c>
      <c r="C81">
        <v>1</v>
      </c>
      <c r="D81" t="s">
        <v>1429</v>
      </c>
      <c r="E81" t="s">
        <v>1684</v>
      </c>
      <c r="F81" t="s">
        <v>1179</v>
      </c>
      <c r="G81">
        <v>2010</v>
      </c>
      <c r="H81" s="1" t="s">
        <v>1128</v>
      </c>
      <c r="I81">
        <v>27727</v>
      </c>
      <c r="J81" t="s">
        <v>865</v>
      </c>
      <c r="K81" s="1">
        <v>0.66666666666666663</v>
      </c>
      <c r="L81">
        <v>277270</v>
      </c>
      <c r="M81">
        <v>1</v>
      </c>
      <c r="N81" t="s">
        <v>346</v>
      </c>
      <c r="O81" t="s">
        <v>2</v>
      </c>
      <c r="P81" t="s">
        <v>866</v>
      </c>
      <c r="Q81">
        <v>20645544</v>
      </c>
      <c r="R81" t="s">
        <v>867</v>
      </c>
      <c r="S81" t="s">
        <v>5</v>
      </c>
      <c r="T81">
        <v>3300</v>
      </c>
      <c r="U81" t="s">
        <v>6</v>
      </c>
      <c r="V81" t="s">
        <v>7</v>
      </c>
      <c r="W81">
        <v>376</v>
      </c>
      <c r="X81">
        <v>154668818</v>
      </c>
      <c r="Z81" t="s">
        <v>868</v>
      </c>
      <c r="AB81">
        <v>9</v>
      </c>
      <c r="AC81">
        <v>48471</v>
      </c>
      <c r="AD81">
        <v>126025</v>
      </c>
      <c r="AE81">
        <v>0</v>
      </c>
      <c r="AF81">
        <v>260</v>
      </c>
      <c r="AG81">
        <v>333489</v>
      </c>
      <c r="AH81" t="s">
        <v>9</v>
      </c>
      <c r="AI81" t="s">
        <v>10</v>
      </c>
    </row>
    <row r="82" spans="2:37" x14ac:dyDescent="0.25">
      <c r="B82">
        <v>6</v>
      </c>
      <c r="C82">
        <v>1</v>
      </c>
      <c r="D82" s="3" t="s">
        <v>1430</v>
      </c>
      <c r="E82" s="3" t="s">
        <v>1683</v>
      </c>
      <c r="F82" s="3" t="s">
        <v>1179</v>
      </c>
      <c r="G82" s="3">
        <v>2010</v>
      </c>
      <c r="H82" s="5" t="s">
        <v>1128</v>
      </c>
      <c r="I82" s="3">
        <v>95710</v>
      </c>
      <c r="J82" s="3" t="s">
        <v>402</v>
      </c>
      <c r="N82" s="3" t="s">
        <v>403</v>
      </c>
      <c r="O82" s="3" t="s">
        <v>15</v>
      </c>
      <c r="S82" s="3" t="s">
        <v>398</v>
      </c>
      <c r="T82" s="3">
        <v>27187004239</v>
      </c>
      <c r="U82" s="3" t="s">
        <v>399</v>
      </c>
      <c r="V82" s="3" t="s">
        <v>45</v>
      </c>
      <c r="W82" s="3">
        <v>3370</v>
      </c>
      <c r="X82" s="3" t="s">
        <v>6</v>
      </c>
      <c r="Y82" s="3" t="s">
        <v>7</v>
      </c>
      <c r="Z82" s="3">
        <v>3757</v>
      </c>
      <c r="AA82" s="3">
        <v>15672283</v>
      </c>
      <c r="AB82" s="3"/>
      <c r="AC82" s="3">
        <v>9</v>
      </c>
      <c r="AD82" s="3">
        <v>42727</v>
      </c>
      <c r="AE82" s="3">
        <v>0</v>
      </c>
      <c r="AF82" s="3">
        <v>0</v>
      </c>
      <c r="AG82" s="3">
        <v>350</v>
      </c>
      <c r="AH82" s="3">
        <v>0</v>
      </c>
      <c r="AI82" s="3">
        <v>0</v>
      </c>
      <c r="AJ82" s="3" t="s">
        <v>1213</v>
      </c>
      <c r="AK82" s="3" t="s">
        <v>10</v>
      </c>
    </row>
    <row r="83" spans="2:37" x14ac:dyDescent="0.25">
      <c r="B83">
        <v>4</v>
      </c>
      <c r="C83">
        <v>1</v>
      </c>
      <c r="D83" t="s">
        <v>1430</v>
      </c>
      <c r="E83" t="s">
        <v>1685</v>
      </c>
      <c r="F83" t="s">
        <v>1179</v>
      </c>
      <c r="G83">
        <v>2010</v>
      </c>
      <c r="H83" s="1" t="s">
        <v>1128</v>
      </c>
      <c r="I83">
        <v>48854</v>
      </c>
      <c r="J83" t="s">
        <v>875</v>
      </c>
      <c r="K83" s="1">
        <v>0.45833333333333331</v>
      </c>
      <c r="L83">
        <v>488540</v>
      </c>
      <c r="M83">
        <v>1</v>
      </c>
      <c r="N83" t="s">
        <v>876</v>
      </c>
      <c r="O83" t="s">
        <v>15</v>
      </c>
      <c r="P83" t="s">
        <v>877</v>
      </c>
      <c r="Q83">
        <v>33707463169</v>
      </c>
      <c r="R83" t="s">
        <v>878</v>
      </c>
      <c r="S83" t="s">
        <v>142</v>
      </c>
      <c r="U83" t="s">
        <v>6</v>
      </c>
      <c r="V83" t="s">
        <v>7</v>
      </c>
      <c r="W83">
        <v>3754</v>
      </c>
      <c r="X83">
        <v>422265</v>
      </c>
      <c r="AB83">
        <v>9</v>
      </c>
      <c r="AC83">
        <v>48471</v>
      </c>
      <c r="AD83">
        <v>150260</v>
      </c>
      <c r="AE83">
        <v>0</v>
      </c>
      <c r="AF83">
        <v>310</v>
      </c>
      <c r="AG83">
        <v>887334</v>
      </c>
      <c r="AH83" t="s">
        <v>9</v>
      </c>
      <c r="AI83" t="s">
        <v>10</v>
      </c>
    </row>
    <row r="84" spans="2:37" x14ac:dyDescent="0.25">
      <c r="B84">
        <v>4</v>
      </c>
      <c r="C84">
        <v>1</v>
      </c>
      <c r="D84" t="s">
        <v>1269</v>
      </c>
      <c r="E84" t="s">
        <v>1497</v>
      </c>
      <c r="F84" t="s">
        <v>1147</v>
      </c>
      <c r="G84">
        <v>2010</v>
      </c>
      <c r="H84" s="1" t="s">
        <v>1128</v>
      </c>
      <c r="I84">
        <v>142987</v>
      </c>
      <c r="J84" t="s">
        <v>356</v>
      </c>
      <c r="K84" s="1">
        <v>0.5</v>
      </c>
      <c r="L84">
        <v>1429870</v>
      </c>
      <c r="M84">
        <v>1</v>
      </c>
      <c r="N84" t="s">
        <v>357</v>
      </c>
      <c r="O84" t="s">
        <v>15</v>
      </c>
      <c r="P84" t="s">
        <v>181</v>
      </c>
      <c r="Q84">
        <v>30708379456</v>
      </c>
      <c r="R84" t="s">
        <v>182</v>
      </c>
      <c r="S84" t="s">
        <v>183</v>
      </c>
      <c r="T84">
        <v>3304</v>
      </c>
      <c r="U84" t="s">
        <v>6</v>
      </c>
      <c r="V84" t="s">
        <v>7</v>
      </c>
      <c r="W84">
        <v>376</v>
      </c>
      <c r="X84">
        <v>4481488</v>
      </c>
      <c r="AB84">
        <v>9</v>
      </c>
      <c r="AC84">
        <v>42727</v>
      </c>
      <c r="AD84">
        <v>0</v>
      </c>
      <c r="AE84">
        <v>1452000</v>
      </c>
      <c r="AF84">
        <v>0</v>
      </c>
      <c r="AG84">
        <v>476344</v>
      </c>
      <c r="AH84" t="s">
        <v>9</v>
      </c>
      <c r="AI84" t="s">
        <v>10</v>
      </c>
    </row>
    <row r="85" spans="2:37" x14ac:dyDescent="0.25">
      <c r="B85">
        <v>4</v>
      </c>
      <c r="C85">
        <v>1</v>
      </c>
      <c r="D85" s="3" t="s">
        <v>1269</v>
      </c>
      <c r="E85" s="3" t="s">
        <v>1497</v>
      </c>
      <c r="F85" s="3" t="s">
        <v>1147</v>
      </c>
      <c r="G85" s="3">
        <v>2010</v>
      </c>
      <c r="H85" s="5" t="s">
        <v>1128</v>
      </c>
      <c r="I85" s="3">
        <v>142987</v>
      </c>
      <c r="J85" s="3" t="s">
        <v>350</v>
      </c>
      <c r="N85" s="3" t="s">
        <v>351</v>
      </c>
      <c r="O85" s="3" t="s">
        <v>15</v>
      </c>
      <c r="S85" s="3" t="s">
        <v>181</v>
      </c>
      <c r="T85" s="3">
        <v>30708379456</v>
      </c>
      <c r="U85" s="3" t="s">
        <v>182</v>
      </c>
      <c r="V85" s="3" t="s">
        <v>183</v>
      </c>
      <c r="W85" s="3">
        <v>3304</v>
      </c>
      <c r="X85" s="3" t="s">
        <v>6</v>
      </c>
      <c r="Y85" s="3" t="s">
        <v>7</v>
      </c>
      <c r="Z85" s="3">
        <v>376</v>
      </c>
      <c r="AA85" s="3">
        <v>4481488</v>
      </c>
      <c r="AB85" s="3"/>
      <c r="AC85" s="3">
        <v>9</v>
      </c>
      <c r="AD85" s="3">
        <v>42727</v>
      </c>
      <c r="AE85" s="3">
        <v>307634</v>
      </c>
      <c r="AF85" s="3">
        <v>0</v>
      </c>
      <c r="AG85" s="3">
        <v>230</v>
      </c>
      <c r="AH85" s="3">
        <v>0</v>
      </c>
      <c r="AI85" s="3">
        <v>0</v>
      </c>
      <c r="AJ85" s="3" t="s">
        <v>1213</v>
      </c>
      <c r="AK85" s="3" t="s">
        <v>10</v>
      </c>
    </row>
    <row r="86" spans="2:37" x14ac:dyDescent="0.25">
      <c r="B86">
        <v>2</v>
      </c>
      <c r="C86">
        <v>1</v>
      </c>
      <c r="D86" s="3" t="s">
        <v>1439</v>
      </c>
      <c r="E86" s="3" t="s">
        <v>1691</v>
      </c>
      <c r="F86" s="3" t="s">
        <v>1154</v>
      </c>
      <c r="G86" s="3">
        <v>2013</v>
      </c>
      <c r="H86" s="5" t="s">
        <v>1128</v>
      </c>
      <c r="I86" s="3">
        <v>46033</v>
      </c>
      <c r="J86" s="3" t="s">
        <v>881</v>
      </c>
      <c r="N86" s="3" t="s">
        <v>886</v>
      </c>
      <c r="O86" s="3" t="s">
        <v>15</v>
      </c>
      <c r="S86" s="3" t="s">
        <v>877</v>
      </c>
      <c r="T86" s="3">
        <v>33707463169</v>
      </c>
      <c r="U86" s="3" t="s">
        <v>878</v>
      </c>
      <c r="V86" s="3" t="s">
        <v>142</v>
      </c>
      <c r="W86" s="3"/>
      <c r="X86" s="3" t="s">
        <v>6</v>
      </c>
      <c r="Y86" s="3" t="s">
        <v>7</v>
      </c>
      <c r="Z86" s="3">
        <v>3754</v>
      </c>
      <c r="AA86" s="3">
        <v>422265</v>
      </c>
      <c r="AB86" s="3"/>
      <c r="AC86" s="3">
        <v>9</v>
      </c>
      <c r="AD86" s="3">
        <v>48471</v>
      </c>
      <c r="AE86" s="3">
        <v>111483</v>
      </c>
      <c r="AF86" s="3">
        <v>0</v>
      </c>
      <c r="AG86" s="3">
        <v>120</v>
      </c>
      <c r="AH86" s="3">
        <v>0</v>
      </c>
      <c r="AI86" s="3">
        <v>0</v>
      </c>
      <c r="AJ86" s="3" t="s">
        <v>1213</v>
      </c>
      <c r="AK86" s="3" t="s">
        <v>10</v>
      </c>
    </row>
    <row r="87" spans="2:37" x14ac:dyDescent="0.25">
      <c r="B87">
        <v>4</v>
      </c>
      <c r="C87">
        <v>1</v>
      </c>
      <c r="D87" t="s">
        <v>1439</v>
      </c>
      <c r="E87" t="s">
        <v>1695</v>
      </c>
      <c r="F87" t="s">
        <v>1154</v>
      </c>
      <c r="G87">
        <v>2014</v>
      </c>
      <c r="H87" s="1" t="s">
        <v>1128</v>
      </c>
      <c r="I87">
        <v>16693</v>
      </c>
      <c r="J87" t="s">
        <v>504</v>
      </c>
      <c r="K87" s="1">
        <v>0.66666666666666663</v>
      </c>
      <c r="L87">
        <v>166930</v>
      </c>
      <c r="M87">
        <v>1</v>
      </c>
      <c r="N87" t="s">
        <v>505</v>
      </c>
      <c r="O87" t="s">
        <v>2</v>
      </c>
      <c r="P87" t="s">
        <v>506</v>
      </c>
      <c r="Q87">
        <v>11850345</v>
      </c>
      <c r="R87" t="s">
        <v>507</v>
      </c>
      <c r="S87" t="s">
        <v>5</v>
      </c>
      <c r="T87">
        <v>3300</v>
      </c>
      <c r="U87" t="s">
        <v>6</v>
      </c>
      <c r="V87" t="s">
        <v>7</v>
      </c>
      <c r="W87">
        <v>-376</v>
      </c>
      <c r="X87">
        <v>4562966</v>
      </c>
      <c r="AB87">
        <v>9</v>
      </c>
      <c r="AC87">
        <v>42727</v>
      </c>
      <c r="AD87">
        <v>8545</v>
      </c>
      <c r="AE87">
        <v>0</v>
      </c>
      <c r="AF87">
        <v>20</v>
      </c>
      <c r="AG87">
        <v>0</v>
      </c>
      <c r="AH87" t="s">
        <v>9</v>
      </c>
      <c r="AI87" t="s">
        <v>10</v>
      </c>
    </row>
    <row r="88" spans="2:37" x14ac:dyDescent="0.25">
      <c r="B88">
        <v>2</v>
      </c>
      <c r="C88">
        <v>1</v>
      </c>
      <c r="D88" s="3" t="s">
        <v>1314</v>
      </c>
      <c r="E88" s="3" t="s">
        <v>1554</v>
      </c>
      <c r="F88" s="3" t="s">
        <v>1155</v>
      </c>
      <c r="G88" s="3">
        <v>2011</v>
      </c>
      <c r="H88" s="5" t="s">
        <v>1128</v>
      </c>
      <c r="I88" s="3">
        <v>30913</v>
      </c>
      <c r="J88" s="3" t="s">
        <v>428</v>
      </c>
      <c r="N88" s="3" t="s">
        <v>608</v>
      </c>
      <c r="O88" s="3" t="s">
        <v>15</v>
      </c>
      <c r="S88" s="3" t="s">
        <v>609</v>
      </c>
      <c r="T88" s="3">
        <v>30709021296</v>
      </c>
      <c r="U88" s="3" t="s">
        <v>610</v>
      </c>
      <c r="V88" s="3" t="s">
        <v>5</v>
      </c>
      <c r="W88" s="3">
        <v>3300</v>
      </c>
      <c r="X88" s="3" t="s">
        <v>6</v>
      </c>
      <c r="Y88" s="3" t="s">
        <v>7</v>
      </c>
      <c r="Z88" s="3">
        <v>376</v>
      </c>
      <c r="AA88" s="3">
        <v>154516354</v>
      </c>
      <c r="AB88" s="3"/>
      <c r="AC88" s="3">
        <v>9</v>
      </c>
      <c r="AD88" s="3">
        <v>48471</v>
      </c>
      <c r="AE88" s="3">
        <v>96942</v>
      </c>
      <c r="AF88" s="3">
        <v>0</v>
      </c>
      <c r="AG88" s="3">
        <v>260</v>
      </c>
      <c r="AH88" s="3">
        <v>0</v>
      </c>
      <c r="AI88" s="3">
        <v>0</v>
      </c>
      <c r="AJ88" s="3" t="s">
        <v>1213</v>
      </c>
      <c r="AK88" s="3" t="s">
        <v>10</v>
      </c>
    </row>
    <row r="89" spans="2:37" x14ac:dyDescent="0.25">
      <c r="B89">
        <v>12</v>
      </c>
      <c r="C89">
        <v>2</v>
      </c>
      <c r="D89" t="s">
        <v>1314</v>
      </c>
      <c r="E89" t="s">
        <v>1555</v>
      </c>
      <c r="F89" t="s">
        <v>1155</v>
      </c>
      <c r="G89">
        <v>2010</v>
      </c>
      <c r="H89" s="1" t="s">
        <v>1128</v>
      </c>
      <c r="I89">
        <v>43463</v>
      </c>
      <c r="J89" t="s">
        <v>504</v>
      </c>
      <c r="K89" s="1">
        <v>0.75</v>
      </c>
      <c r="L89">
        <v>434630</v>
      </c>
      <c r="M89">
        <v>1</v>
      </c>
      <c r="N89" t="s">
        <v>843</v>
      </c>
      <c r="O89" t="s">
        <v>2</v>
      </c>
      <c r="P89" t="s">
        <v>844</v>
      </c>
      <c r="Q89">
        <v>30361393</v>
      </c>
      <c r="R89" t="s">
        <v>845</v>
      </c>
      <c r="S89" t="s">
        <v>79</v>
      </c>
      <c r="T89">
        <v>3360</v>
      </c>
      <c r="U89" t="s">
        <v>6</v>
      </c>
      <c r="V89" t="s">
        <v>7</v>
      </c>
      <c r="W89">
        <v>3755</v>
      </c>
      <c r="X89">
        <v>427856</v>
      </c>
      <c r="AB89">
        <v>9</v>
      </c>
      <c r="AC89">
        <v>48471</v>
      </c>
      <c r="AD89">
        <v>290826</v>
      </c>
      <c r="AE89">
        <v>0</v>
      </c>
      <c r="AF89">
        <v>600</v>
      </c>
      <c r="AG89">
        <v>2436993</v>
      </c>
      <c r="AH89" t="s">
        <v>9</v>
      </c>
      <c r="AI89" t="s">
        <v>10</v>
      </c>
    </row>
    <row r="90" spans="2:37" x14ac:dyDescent="0.25">
      <c r="B90">
        <v>12</v>
      </c>
      <c r="C90">
        <v>2</v>
      </c>
      <c r="D90" t="s">
        <v>1263</v>
      </c>
      <c r="E90" t="s">
        <v>1494</v>
      </c>
      <c r="F90" t="s">
        <v>1147</v>
      </c>
      <c r="G90">
        <v>2010</v>
      </c>
      <c r="H90" s="1" t="s">
        <v>1128</v>
      </c>
      <c r="I90">
        <v>84585</v>
      </c>
      <c r="J90" t="s">
        <v>245</v>
      </c>
      <c r="K90" s="1">
        <v>0.75</v>
      </c>
      <c r="L90">
        <v>845850</v>
      </c>
      <c r="M90">
        <v>1</v>
      </c>
      <c r="N90" t="s">
        <v>246</v>
      </c>
      <c r="O90" t="s">
        <v>15</v>
      </c>
      <c r="P90" t="s">
        <v>242</v>
      </c>
      <c r="Q90">
        <v>30653854346</v>
      </c>
      <c r="R90" t="s">
        <v>243</v>
      </c>
      <c r="S90" t="s">
        <v>5</v>
      </c>
      <c r="T90">
        <v>3300</v>
      </c>
      <c r="U90" t="s">
        <v>6</v>
      </c>
      <c r="V90" t="s">
        <v>7</v>
      </c>
      <c r="W90">
        <v>376</v>
      </c>
      <c r="X90">
        <v>4457800</v>
      </c>
      <c r="AB90">
        <v>9</v>
      </c>
      <c r="AC90">
        <v>42727</v>
      </c>
      <c r="AD90">
        <v>252089</v>
      </c>
      <c r="AE90">
        <v>0</v>
      </c>
      <c r="AF90">
        <v>590</v>
      </c>
      <c r="AG90">
        <v>2237782</v>
      </c>
      <c r="AH90" t="s">
        <v>9</v>
      </c>
      <c r="AI90" t="s">
        <v>10</v>
      </c>
    </row>
    <row r="91" spans="2:37" x14ac:dyDescent="0.25">
      <c r="B91">
        <v>2</v>
      </c>
      <c r="C91">
        <v>1</v>
      </c>
      <c r="D91" s="3" t="s">
        <v>1306</v>
      </c>
      <c r="E91" s="3" t="s">
        <v>1541</v>
      </c>
      <c r="F91" s="3" t="s">
        <v>1151</v>
      </c>
      <c r="G91" s="3">
        <v>2014</v>
      </c>
      <c r="H91" s="5" t="s">
        <v>1128</v>
      </c>
      <c r="I91" s="3">
        <v>43285</v>
      </c>
      <c r="J91" s="3" t="s">
        <v>435</v>
      </c>
      <c r="N91" s="3" t="s">
        <v>21</v>
      </c>
      <c r="O91" s="3" t="s">
        <v>15</v>
      </c>
      <c r="S91" s="3" t="s">
        <v>436</v>
      </c>
      <c r="T91" s="3">
        <v>20306196309</v>
      </c>
      <c r="U91" s="3" t="s">
        <v>437</v>
      </c>
      <c r="V91" s="3" t="s">
        <v>5</v>
      </c>
      <c r="W91" s="3">
        <v>3300</v>
      </c>
      <c r="X91" s="3" t="s">
        <v>6</v>
      </c>
      <c r="Y91" s="3" t="s">
        <v>7</v>
      </c>
      <c r="Z91" s="3">
        <v>376</v>
      </c>
      <c r="AA91" s="3">
        <v>154740000</v>
      </c>
      <c r="AB91" s="3"/>
      <c r="AC91" s="3">
        <v>9</v>
      </c>
      <c r="AD91" s="3">
        <v>48471</v>
      </c>
      <c r="AE91" s="3">
        <v>58165</v>
      </c>
      <c r="AF91" s="3">
        <v>0</v>
      </c>
      <c r="AG91" s="3">
        <v>220</v>
      </c>
      <c r="AH91" s="3">
        <v>0</v>
      </c>
      <c r="AI91" s="3">
        <v>0</v>
      </c>
      <c r="AJ91" s="3" t="s">
        <v>1213</v>
      </c>
      <c r="AK91" s="3" t="s">
        <v>10</v>
      </c>
    </row>
    <row r="92" spans="2:37" x14ac:dyDescent="0.25">
      <c r="B92">
        <v>4</v>
      </c>
      <c r="C92">
        <v>1</v>
      </c>
      <c r="D92" t="s">
        <v>1306</v>
      </c>
      <c r="E92" t="s">
        <v>1545</v>
      </c>
      <c r="F92" t="s">
        <v>1152</v>
      </c>
      <c r="G92">
        <v>2013</v>
      </c>
      <c r="H92" s="1" t="s">
        <v>1128</v>
      </c>
      <c r="I92">
        <v>8381</v>
      </c>
      <c r="J92" t="s">
        <v>504</v>
      </c>
      <c r="K92" s="1">
        <v>0.70833333333333337</v>
      </c>
      <c r="L92">
        <v>83810</v>
      </c>
      <c r="M92">
        <v>1</v>
      </c>
      <c r="N92" t="s">
        <v>837</v>
      </c>
      <c r="O92" t="s">
        <v>2</v>
      </c>
      <c r="P92" t="s">
        <v>838</v>
      </c>
      <c r="Q92">
        <v>27979481</v>
      </c>
      <c r="R92" t="s">
        <v>839</v>
      </c>
      <c r="S92" t="s">
        <v>5</v>
      </c>
      <c r="T92">
        <v>3300</v>
      </c>
      <c r="U92" t="s">
        <v>6</v>
      </c>
      <c r="V92" t="s">
        <v>7</v>
      </c>
      <c r="W92" t="s">
        <v>593</v>
      </c>
      <c r="X92">
        <v>54952614</v>
      </c>
      <c r="Z92" t="s">
        <v>840</v>
      </c>
      <c r="AB92">
        <v>9</v>
      </c>
      <c r="AC92">
        <v>48471</v>
      </c>
      <c r="AD92">
        <v>77554</v>
      </c>
      <c r="AE92">
        <v>0</v>
      </c>
      <c r="AF92">
        <v>160</v>
      </c>
      <c r="AG92">
        <v>664949</v>
      </c>
      <c r="AH92" t="s">
        <v>9</v>
      </c>
      <c r="AI92" t="s">
        <v>10</v>
      </c>
    </row>
    <row r="93" spans="2:37" x14ac:dyDescent="0.25">
      <c r="B93">
        <v>4</v>
      </c>
      <c r="C93">
        <v>1</v>
      </c>
      <c r="D93" s="3" t="s">
        <v>1333</v>
      </c>
      <c r="E93" s="3" t="s">
        <v>1571</v>
      </c>
      <c r="F93" s="3" t="s">
        <v>1159</v>
      </c>
      <c r="G93" s="3">
        <v>2008</v>
      </c>
      <c r="H93" s="5" t="s">
        <v>1128</v>
      </c>
      <c r="I93" s="3">
        <v>120348</v>
      </c>
      <c r="J93" s="3" t="s">
        <v>194</v>
      </c>
      <c r="N93" s="3" t="s">
        <v>672</v>
      </c>
      <c r="O93" s="3" t="s">
        <v>15</v>
      </c>
      <c r="S93" s="3" t="s">
        <v>673</v>
      </c>
      <c r="T93" s="3">
        <v>30712149996</v>
      </c>
      <c r="U93" s="3" t="s">
        <v>674</v>
      </c>
      <c r="V93" s="3" t="s">
        <v>675</v>
      </c>
      <c r="W93" s="3">
        <v>1714</v>
      </c>
      <c r="X93" s="3" t="s">
        <v>394</v>
      </c>
      <c r="Y93" s="3" t="s">
        <v>7</v>
      </c>
      <c r="Z93" s="3">
        <v>3786</v>
      </c>
      <c r="AA93" s="3">
        <v>421645</v>
      </c>
      <c r="AB93" s="3"/>
      <c r="AC93" s="3">
        <v>9</v>
      </c>
      <c r="AD93" s="3">
        <v>42727</v>
      </c>
      <c r="AE93" s="3">
        <v>149545</v>
      </c>
      <c r="AF93" s="3">
        <v>0</v>
      </c>
      <c r="AG93" s="3">
        <v>260</v>
      </c>
      <c r="AH93" s="3">
        <v>0</v>
      </c>
      <c r="AI93" s="3">
        <v>0</v>
      </c>
      <c r="AJ93" s="3" t="s">
        <v>1213</v>
      </c>
      <c r="AK93" s="3" t="s">
        <v>10</v>
      </c>
    </row>
    <row r="94" spans="2:37" x14ac:dyDescent="0.25">
      <c r="B94">
        <v>12</v>
      </c>
      <c r="C94">
        <v>2</v>
      </c>
      <c r="D94" t="s">
        <v>1333</v>
      </c>
      <c r="E94" t="s">
        <v>1573</v>
      </c>
      <c r="F94" t="s">
        <v>1160</v>
      </c>
      <c r="G94">
        <v>2009</v>
      </c>
      <c r="H94" s="1" t="s">
        <v>1128</v>
      </c>
      <c r="I94">
        <v>56190</v>
      </c>
      <c r="J94" t="s">
        <v>504</v>
      </c>
      <c r="K94" s="1">
        <v>0.54166666666666663</v>
      </c>
      <c r="L94">
        <v>561900</v>
      </c>
      <c r="M94">
        <v>1</v>
      </c>
      <c r="N94" t="s">
        <v>713</v>
      </c>
      <c r="O94" t="s">
        <v>15</v>
      </c>
      <c r="P94" t="s">
        <v>714</v>
      </c>
      <c r="Q94">
        <v>20046173164</v>
      </c>
      <c r="R94" t="s">
        <v>715</v>
      </c>
      <c r="S94" t="s">
        <v>5</v>
      </c>
      <c r="T94">
        <v>3300</v>
      </c>
      <c r="U94" t="s">
        <v>6</v>
      </c>
      <c r="V94" t="s">
        <v>7</v>
      </c>
      <c r="W94">
        <v>376</v>
      </c>
      <c r="X94">
        <v>4430570</v>
      </c>
      <c r="AB94">
        <v>9</v>
      </c>
      <c r="AC94">
        <v>42727</v>
      </c>
      <c r="AD94">
        <v>47000</v>
      </c>
      <c r="AE94">
        <v>0</v>
      </c>
      <c r="AF94">
        <v>110</v>
      </c>
      <c r="AG94">
        <v>652231</v>
      </c>
      <c r="AH94" t="s">
        <v>9</v>
      </c>
      <c r="AI94" t="s">
        <v>10</v>
      </c>
    </row>
    <row r="95" spans="2:37" x14ac:dyDescent="0.25">
      <c r="B95">
        <v>2</v>
      </c>
      <c r="C95">
        <v>1</v>
      </c>
      <c r="D95" s="3" t="s">
        <v>1232</v>
      </c>
      <c r="E95" s="3" t="s">
        <v>1463</v>
      </c>
      <c r="F95" s="3" t="s">
        <v>1139</v>
      </c>
      <c r="G95" s="3">
        <v>2005</v>
      </c>
      <c r="H95" s="5" t="s">
        <v>1128</v>
      </c>
      <c r="I95" s="3">
        <v>29597</v>
      </c>
      <c r="J95" s="3" t="s">
        <v>422</v>
      </c>
      <c r="N95" s="3" t="s">
        <v>608</v>
      </c>
      <c r="O95" s="3" t="s">
        <v>2</v>
      </c>
      <c r="P95" s="3" t="s">
        <v>857</v>
      </c>
      <c r="Q95" s="3">
        <v>27054352862</v>
      </c>
      <c r="R95" s="3" t="s">
        <v>858</v>
      </c>
      <c r="S95" s="3" t="s">
        <v>5</v>
      </c>
      <c r="T95" s="3">
        <v>330</v>
      </c>
      <c r="U95" s="3" t="s">
        <v>6</v>
      </c>
      <c r="V95" s="3" t="s">
        <v>7</v>
      </c>
      <c r="W95" s="3">
        <v>376</v>
      </c>
      <c r="X95" s="3">
        <v>4431497</v>
      </c>
      <c r="AB95" s="3"/>
      <c r="AC95" s="3">
        <v>9</v>
      </c>
      <c r="AD95" s="3">
        <v>42727</v>
      </c>
      <c r="AE95" s="3">
        <v>81181</v>
      </c>
      <c r="AF95" s="3">
        <v>0</v>
      </c>
      <c r="AG95" s="3">
        <v>210</v>
      </c>
      <c r="AH95" s="3">
        <v>0</v>
      </c>
      <c r="AI95" s="3">
        <v>0</v>
      </c>
      <c r="AJ95" s="3" t="s">
        <v>1213</v>
      </c>
      <c r="AK95" s="3" t="s">
        <v>10</v>
      </c>
    </row>
    <row r="96" spans="2:37" x14ac:dyDescent="0.25">
      <c r="B96">
        <v>2</v>
      </c>
      <c r="C96">
        <v>1</v>
      </c>
      <c r="D96" t="s">
        <v>1232</v>
      </c>
      <c r="E96" t="s">
        <v>1464</v>
      </c>
      <c r="F96" t="s">
        <v>1139</v>
      </c>
      <c r="G96">
        <v>2005</v>
      </c>
      <c r="H96" s="1" t="s">
        <v>1128</v>
      </c>
      <c r="I96">
        <v>303757</v>
      </c>
      <c r="J96" t="s">
        <v>504</v>
      </c>
      <c r="K96" s="1">
        <v>0.625</v>
      </c>
      <c r="L96">
        <v>3037570</v>
      </c>
      <c r="M96">
        <v>1</v>
      </c>
      <c r="N96" t="s">
        <v>518</v>
      </c>
      <c r="O96" t="s">
        <v>15</v>
      </c>
      <c r="P96" t="s">
        <v>513</v>
      </c>
      <c r="Q96">
        <v>20167489231</v>
      </c>
      <c r="R96" t="s">
        <v>514</v>
      </c>
      <c r="S96" t="s">
        <v>202</v>
      </c>
      <c r="T96">
        <v>3364</v>
      </c>
      <c r="U96" t="s">
        <v>6</v>
      </c>
      <c r="V96" t="s">
        <v>7</v>
      </c>
      <c r="W96">
        <v>3755</v>
      </c>
      <c r="X96">
        <v>438986</v>
      </c>
      <c r="Z96" t="s">
        <v>515</v>
      </c>
      <c r="AA96" t="s">
        <v>516</v>
      </c>
      <c r="AB96">
        <v>9</v>
      </c>
      <c r="AC96">
        <v>48471</v>
      </c>
      <c r="AD96">
        <v>24236</v>
      </c>
      <c r="AE96">
        <v>0</v>
      </c>
      <c r="AF96">
        <v>50</v>
      </c>
      <c r="AG96">
        <v>34711</v>
      </c>
      <c r="AH96" t="s">
        <v>9</v>
      </c>
      <c r="AI96" t="s">
        <v>10</v>
      </c>
    </row>
    <row r="97" spans="2:37" x14ac:dyDescent="0.25">
      <c r="B97">
        <v>4</v>
      </c>
      <c r="C97">
        <v>1</v>
      </c>
      <c r="D97" t="s">
        <v>1334</v>
      </c>
      <c r="E97" t="s">
        <v>1574</v>
      </c>
      <c r="F97" t="s">
        <v>1134</v>
      </c>
      <c r="G97">
        <v>2009</v>
      </c>
      <c r="H97" s="1" t="s">
        <v>1128</v>
      </c>
      <c r="I97">
        <v>132955</v>
      </c>
      <c r="J97" t="s">
        <v>281</v>
      </c>
      <c r="K97" s="1">
        <v>0.70833333333333337</v>
      </c>
      <c r="L97">
        <v>1329550</v>
      </c>
      <c r="M97">
        <v>1</v>
      </c>
      <c r="N97" t="s">
        <v>544</v>
      </c>
      <c r="O97" t="s">
        <v>15</v>
      </c>
      <c r="P97" t="s">
        <v>545</v>
      </c>
      <c r="Q97">
        <v>30709486698</v>
      </c>
      <c r="R97" t="s">
        <v>546</v>
      </c>
      <c r="S97" t="s">
        <v>5</v>
      </c>
      <c r="T97">
        <v>3300</v>
      </c>
      <c r="U97" t="s">
        <v>6</v>
      </c>
      <c r="V97" t="s">
        <v>7</v>
      </c>
      <c r="W97">
        <v>376</v>
      </c>
      <c r="X97">
        <v>4425175</v>
      </c>
      <c r="Z97" t="s">
        <v>547</v>
      </c>
      <c r="AA97" t="s">
        <v>156</v>
      </c>
      <c r="AB97">
        <v>9</v>
      </c>
      <c r="AC97">
        <v>42727</v>
      </c>
      <c r="AD97">
        <v>111090</v>
      </c>
      <c r="AE97">
        <v>0</v>
      </c>
      <c r="AF97">
        <v>260</v>
      </c>
      <c r="AG97">
        <v>744898</v>
      </c>
      <c r="AH97" t="s">
        <v>9</v>
      </c>
      <c r="AI97" t="s">
        <v>10</v>
      </c>
    </row>
    <row r="98" spans="2:37" x14ac:dyDescent="0.25">
      <c r="B98">
        <v>2</v>
      </c>
      <c r="C98">
        <v>1</v>
      </c>
      <c r="D98" s="3" t="s">
        <v>1370</v>
      </c>
      <c r="E98" s="3" t="s">
        <v>1612</v>
      </c>
      <c r="F98" s="3" t="s">
        <v>1162</v>
      </c>
      <c r="G98" s="3">
        <v>2012</v>
      </c>
      <c r="H98" s="5" t="s">
        <v>1128</v>
      </c>
      <c r="I98" s="3">
        <v>68032</v>
      </c>
      <c r="J98" s="3" t="s">
        <v>471</v>
      </c>
      <c r="N98" s="3" t="s">
        <v>346</v>
      </c>
      <c r="O98" s="3" t="s">
        <v>15</v>
      </c>
      <c r="S98" s="3" t="s">
        <v>916</v>
      </c>
      <c r="T98" s="3">
        <v>30645622169</v>
      </c>
      <c r="U98" s="3" t="s">
        <v>917</v>
      </c>
      <c r="V98" s="3" t="s">
        <v>675</v>
      </c>
      <c r="W98" s="3">
        <v>3302</v>
      </c>
      <c r="X98" s="3" t="s">
        <v>88</v>
      </c>
      <c r="Y98" s="3" t="s">
        <v>7</v>
      </c>
      <c r="Z98" s="3">
        <v>3786</v>
      </c>
      <c r="AA98" s="3">
        <v>420349</v>
      </c>
      <c r="AB98" s="3"/>
      <c r="AC98" s="3">
        <v>9</v>
      </c>
      <c r="AD98" s="3">
        <v>48471</v>
      </c>
      <c r="AE98" s="3">
        <v>159954</v>
      </c>
      <c r="AF98" s="3">
        <v>0</v>
      </c>
      <c r="AG98" s="3">
        <v>180</v>
      </c>
      <c r="AH98" s="3">
        <v>0</v>
      </c>
      <c r="AI98" s="3">
        <v>0</v>
      </c>
      <c r="AJ98" s="3" t="s">
        <v>1213</v>
      </c>
      <c r="AK98" s="3" t="s">
        <v>10</v>
      </c>
    </row>
    <row r="99" spans="2:37" x14ac:dyDescent="0.25">
      <c r="B99">
        <v>2</v>
      </c>
      <c r="C99">
        <v>1</v>
      </c>
      <c r="D99" t="s">
        <v>1370</v>
      </c>
      <c r="E99" t="s">
        <v>1613</v>
      </c>
      <c r="F99" t="s">
        <v>1161</v>
      </c>
      <c r="G99">
        <v>2011</v>
      </c>
      <c r="H99" s="1" t="s">
        <v>1128</v>
      </c>
      <c r="I99">
        <v>33124</v>
      </c>
      <c r="J99" t="s">
        <v>281</v>
      </c>
      <c r="K99" s="1">
        <v>0.54166666666666663</v>
      </c>
      <c r="L99">
        <v>331240</v>
      </c>
      <c r="M99">
        <v>1</v>
      </c>
      <c r="N99" t="s">
        <v>165</v>
      </c>
      <c r="O99" t="s">
        <v>2</v>
      </c>
      <c r="P99" t="s">
        <v>871</v>
      </c>
      <c r="Q99">
        <v>10955315</v>
      </c>
      <c r="R99" t="s">
        <v>872</v>
      </c>
      <c r="S99" t="s">
        <v>278</v>
      </c>
      <c r="T99">
        <v>3364</v>
      </c>
      <c r="U99" t="s">
        <v>6</v>
      </c>
      <c r="V99" t="s">
        <v>7</v>
      </c>
      <c r="W99">
        <v>3755</v>
      </c>
      <c r="X99">
        <v>15696016</v>
      </c>
      <c r="AB99">
        <v>9</v>
      </c>
      <c r="AC99">
        <v>42727</v>
      </c>
      <c r="AD99">
        <v>76909</v>
      </c>
      <c r="AE99">
        <v>0</v>
      </c>
      <c r="AF99">
        <v>180</v>
      </c>
      <c r="AG99">
        <v>239012</v>
      </c>
      <c r="AH99" t="s">
        <v>9</v>
      </c>
      <c r="AI99" t="s">
        <v>10</v>
      </c>
    </row>
    <row r="100" spans="2:37" x14ac:dyDescent="0.25">
      <c r="B100">
        <v>2</v>
      </c>
      <c r="C100">
        <v>1</v>
      </c>
      <c r="D100" s="3" t="s">
        <v>1348</v>
      </c>
      <c r="E100" s="3" t="s">
        <v>1592</v>
      </c>
      <c r="F100" s="3" t="s">
        <v>1162</v>
      </c>
      <c r="G100" s="3">
        <v>2011</v>
      </c>
      <c r="H100" s="5" t="s">
        <v>1128</v>
      </c>
      <c r="I100" s="3">
        <v>55539</v>
      </c>
      <c r="J100" s="3" t="s">
        <v>145</v>
      </c>
      <c r="N100" s="3" t="s">
        <v>215</v>
      </c>
      <c r="O100" s="3" t="s">
        <v>2</v>
      </c>
      <c r="S100" s="3" t="s">
        <v>216</v>
      </c>
      <c r="T100" s="3">
        <v>24573612</v>
      </c>
      <c r="U100" s="3" t="s">
        <v>217</v>
      </c>
      <c r="V100" s="3" t="s">
        <v>5</v>
      </c>
      <c r="W100" s="3">
        <v>3300</v>
      </c>
      <c r="X100" s="3" t="s">
        <v>6</v>
      </c>
      <c r="Y100" s="3" t="s">
        <v>7</v>
      </c>
      <c r="Z100" s="3">
        <v>376</v>
      </c>
      <c r="AA100" s="3">
        <v>154644167</v>
      </c>
      <c r="AB100" s="3"/>
      <c r="AC100" s="3">
        <v>9</v>
      </c>
      <c r="AD100" s="3">
        <v>48471</v>
      </c>
      <c r="AE100" s="3">
        <v>179343</v>
      </c>
      <c r="AF100" s="3">
        <v>0</v>
      </c>
      <c r="AG100" s="3">
        <v>360</v>
      </c>
      <c r="AH100" s="3">
        <v>0</v>
      </c>
      <c r="AI100" s="3">
        <v>0</v>
      </c>
      <c r="AJ100" s="3" t="s">
        <v>1213</v>
      </c>
      <c r="AK100" s="3" t="s">
        <v>10</v>
      </c>
    </row>
    <row r="101" spans="2:37" x14ac:dyDescent="0.25">
      <c r="B101">
        <v>2</v>
      </c>
      <c r="C101">
        <v>1</v>
      </c>
      <c r="D101" t="s">
        <v>1348</v>
      </c>
      <c r="E101" t="s">
        <v>1593</v>
      </c>
      <c r="F101" t="s">
        <v>1163</v>
      </c>
      <c r="G101">
        <v>2013</v>
      </c>
      <c r="H101" s="1" t="s">
        <v>1128</v>
      </c>
      <c r="I101">
        <v>42734</v>
      </c>
      <c r="J101" t="s">
        <v>281</v>
      </c>
      <c r="K101" s="1">
        <v>0.75</v>
      </c>
      <c r="L101">
        <v>427340</v>
      </c>
      <c r="M101">
        <v>1</v>
      </c>
      <c r="N101" t="s">
        <v>282</v>
      </c>
      <c r="O101" t="s">
        <v>2</v>
      </c>
      <c r="P101" t="s">
        <v>283</v>
      </c>
      <c r="Q101">
        <v>20161215547</v>
      </c>
      <c r="R101" t="s">
        <v>284</v>
      </c>
      <c r="S101" t="s">
        <v>5</v>
      </c>
      <c r="T101">
        <v>3300</v>
      </c>
      <c r="U101" t="s">
        <v>6</v>
      </c>
      <c r="V101" t="s">
        <v>7</v>
      </c>
      <c r="W101">
        <v>376</v>
      </c>
      <c r="X101">
        <v>154883570</v>
      </c>
      <c r="Z101" t="s">
        <v>285</v>
      </c>
      <c r="AB101">
        <v>9</v>
      </c>
      <c r="AC101">
        <v>42727</v>
      </c>
      <c r="AD101">
        <v>51272</v>
      </c>
      <c r="AE101">
        <v>0</v>
      </c>
      <c r="AF101">
        <v>120</v>
      </c>
      <c r="AG101">
        <v>250109</v>
      </c>
      <c r="AH101" t="s">
        <v>9</v>
      </c>
      <c r="AI101" t="s">
        <v>101</v>
      </c>
    </row>
    <row r="102" spans="2:37" x14ac:dyDescent="0.25">
      <c r="B102">
        <v>4</v>
      </c>
      <c r="C102">
        <v>1</v>
      </c>
      <c r="D102" s="3" t="s">
        <v>1272</v>
      </c>
      <c r="E102" s="3" t="s">
        <v>1497</v>
      </c>
      <c r="F102" s="3" t="s">
        <v>1147</v>
      </c>
      <c r="G102" s="4">
        <v>2010</v>
      </c>
      <c r="H102" s="5" t="s">
        <v>1128</v>
      </c>
      <c r="I102" s="3">
        <v>142987</v>
      </c>
      <c r="J102" s="3" t="s">
        <v>359</v>
      </c>
      <c r="N102" s="3" t="s">
        <v>199</v>
      </c>
      <c r="O102" s="3" t="s">
        <v>15</v>
      </c>
      <c r="S102" s="3" t="s">
        <v>181</v>
      </c>
      <c r="T102" s="3">
        <v>30708379456</v>
      </c>
      <c r="U102" s="3" t="s">
        <v>182</v>
      </c>
      <c r="V102" s="3" t="s">
        <v>183</v>
      </c>
      <c r="W102" s="3">
        <v>3304</v>
      </c>
      <c r="X102" s="3" t="s">
        <v>6</v>
      </c>
      <c r="Y102" s="3" t="s">
        <v>7</v>
      </c>
      <c r="Z102" s="3">
        <v>376</v>
      </c>
      <c r="AA102" s="3">
        <v>4481488</v>
      </c>
      <c r="AB102" s="3"/>
      <c r="AC102" s="3">
        <v>9</v>
      </c>
      <c r="AD102" s="3">
        <v>42727</v>
      </c>
      <c r="AE102" s="3">
        <v>234999</v>
      </c>
      <c r="AF102" s="3">
        <v>0</v>
      </c>
      <c r="AG102" s="3">
        <v>140</v>
      </c>
      <c r="AH102" s="3">
        <v>0</v>
      </c>
      <c r="AI102" s="3">
        <v>0</v>
      </c>
      <c r="AJ102" s="3" t="s">
        <v>1213</v>
      </c>
      <c r="AK102" s="3" t="s">
        <v>10</v>
      </c>
    </row>
    <row r="103" spans="2:37" x14ac:dyDescent="0.25">
      <c r="B103">
        <v>2</v>
      </c>
      <c r="C103">
        <v>1</v>
      </c>
      <c r="D103" t="s">
        <v>1272</v>
      </c>
      <c r="E103" t="s">
        <v>1499</v>
      </c>
      <c r="F103" t="s">
        <v>1147</v>
      </c>
      <c r="G103">
        <v>2014</v>
      </c>
      <c r="H103" s="1" t="s">
        <v>1128</v>
      </c>
      <c r="I103">
        <v>67281</v>
      </c>
      <c r="J103" t="s">
        <v>245</v>
      </c>
      <c r="K103" s="1">
        <v>0.70833333333333337</v>
      </c>
      <c r="L103">
        <v>672810</v>
      </c>
      <c r="M103">
        <v>1</v>
      </c>
      <c r="N103" t="s">
        <v>665</v>
      </c>
      <c r="O103" t="s">
        <v>2</v>
      </c>
      <c r="P103" t="s">
        <v>666</v>
      </c>
      <c r="Q103">
        <v>14013309</v>
      </c>
      <c r="R103" t="s">
        <v>667</v>
      </c>
      <c r="S103" t="s">
        <v>668</v>
      </c>
      <c r="T103">
        <v>3401</v>
      </c>
      <c r="U103" t="s">
        <v>88</v>
      </c>
      <c r="V103" t="s">
        <v>7</v>
      </c>
      <c r="W103">
        <v>3758</v>
      </c>
      <c r="X103">
        <v>15453372</v>
      </c>
      <c r="Z103" t="s">
        <v>669</v>
      </c>
      <c r="AB103">
        <v>9</v>
      </c>
      <c r="AC103">
        <v>42727</v>
      </c>
      <c r="AD103">
        <v>93999</v>
      </c>
      <c r="AE103">
        <v>0</v>
      </c>
      <c r="AF103">
        <v>220</v>
      </c>
      <c r="AG103">
        <v>513297</v>
      </c>
      <c r="AH103" t="s">
        <v>9</v>
      </c>
      <c r="AI103" t="s">
        <v>10</v>
      </c>
    </row>
    <row r="104" spans="2:37" x14ac:dyDescent="0.25">
      <c r="B104">
        <v>4</v>
      </c>
      <c r="C104">
        <v>1</v>
      </c>
      <c r="D104" s="3" t="s">
        <v>1437</v>
      </c>
      <c r="E104" s="3" t="s">
        <v>1690</v>
      </c>
      <c r="F104" s="3" t="s">
        <v>1180</v>
      </c>
      <c r="G104" s="3">
        <v>2013</v>
      </c>
      <c r="H104" s="5" t="s">
        <v>1128</v>
      </c>
      <c r="I104" s="3">
        <v>71310</v>
      </c>
      <c r="J104" s="3" t="s">
        <v>480</v>
      </c>
      <c r="N104" s="3" t="s">
        <v>638</v>
      </c>
      <c r="O104" s="3" t="s">
        <v>15</v>
      </c>
      <c r="S104" s="3" t="s">
        <v>181</v>
      </c>
      <c r="T104" s="3">
        <v>30708379456</v>
      </c>
      <c r="U104" s="3" t="s">
        <v>182</v>
      </c>
      <c r="V104" s="3" t="s">
        <v>183</v>
      </c>
      <c r="W104" s="3">
        <v>3304</v>
      </c>
      <c r="X104" s="3" t="s">
        <v>6</v>
      </c>
      <c r="Y104" s="3" t="s">
        <v>7</v>
      </c>
      <c r="Z104" s="3">
        <v>376</v>
      </c>
      <c r="AA104" s="3">
        <v>4481488</v>
      </c>
      <c r="AB104" s="3"/>
      <c r="AC104" s="3">
        <v>9</v>
      </c>
      <c r="AD104" s="3">
        <v>42727</v>
      </c>
      <c r="AE104" s="3">
        <v>0</v>
      </c>
      <c r="AF104" s="3">
        <v>0</v>
      </c>
      <c r="AG104" s="3">
        <v>200</v>
      </c>
      <c r="AH104" s="3">
        <v>0</v>
      </c>
      <c r="AI104" s="3">
        <v>0</v>
      </c>
      <c r="AJ104" s="3" t="s">
        <v>1213</v>
      </c>
      <c r="AK104" s="3" t="s">
        <v>10</v>
      </c>
    </row>
    <row r="105" spans="2:37" x14ac:dyDescent="0.25">
      <c r="B105">
        <v>2</v>
      </c>
      <c r="C105">
        <v>1</v>
      </c>
      <c r="D105" t="s">
        <v>1437</v>
      </c>
      <c r="E105" t="s">
        <v>1691</v>
      </c>
      <c r="F105" t="s">
        <v>1154</v>
      </c>
      <c r="G105">
        <v>2013</v>
      </c>
      <c r="H105" s="1" t="s">
        <v>1128</v>
      </c>
      <c r="I105">
        <v>46033</v>
      </c>
      <c r="J105" t="s">
        <v>881</v>
      </c>
      <c r="K105" s="1">
        <v>0.6875</v>
      </c>
      <c r="L105">
        <v>460330</v>
      </c>
      <c r="M105">
        <v>1</v>
      </c>
      <c r="N105" t="s">
        <v>886</v>
      </c>
      <c r="O105" t="s">
        <v>15</v>
      </c>
      <c r="P105" t="s">
        <v>877</v>
      </c>
      <c r="Q105">
        <v>33707463169</v>
      </c>
      <c r="R105" t="s">
        <v>878</v>
      </c>
      <c r="S105" t="s">
        <v>142</v>
      </c>
      <c r="U105" t="s">
        <v>6</v>
      </c>
      <c r="V105" t="s">
        <v>7</v>
      </c>
      <c r="W105">
        <v>3754</v>
      </c>
      <c r="X105">
        <v>422265</v>
      </c>
      <c r="AB105">
        <v>9</v>
      </c>
      <c r="AC105">
        <v>48471</v>
      </c>
      <c r="AD105">
        <v>111483</v>
      </c>
      <c r="AE105">
        <v>0</v>
      </c>
      <c r="AF105">
        <v>230</v>
      </c>
      <c r="AG105">
        <v>242373</v>
      </c>
      <c r="AH105" t="s">
        <v>9</v>
      </c>
      <c r="AI105" t="s">
        <v>10</v>
      </c>
    </row>
    <row r="106" spans="2:37" x14ac:dyDescent="0.25">
      <c r="B106">
        <v>4</v>
      </c>
      <c r="C106">
        <v>1</v>
      </c>
      <c r="D106" s="3" t="s">
        <v>1383</v>
      </c>
      <c r="E106" s="3" t="s">
        <v>1626</v>
      </c>
      <c r="F106" s="3" t="s">
        <v>1159</v>
      </c>
      <c r="G106" s="3">
        <v>2013</v>
      </c>
      <c r="H106" s="5" t="s">
        <v>1128</v>
      </c>
      <c r="I106" s="3">
        <v>0</v>
      </c>
      <c r="J106" s="3" t="s">
        <v>1005</v>
      </c>
      <c r="N106" s="3" t="s">
        <v>1006</v>
      </c>
      <c r="O106" s="3" t="s">
        <v>2</v>
      </c>
      <c r="S106" s="3" t="s">
        <v>1007</v>
      </c>
      <c r="T106" s="3">
        <v>18865320</v>
      </c>
      <c r="U106" s="3" t="s">
        <v>1008</v>
      </c>
      <c r="V106" s="3" t="s">
        <v>1009</v>
      </c>
      <c r="W106" s="3">
        <v>3316</v>
      </c>
      <c r="X106" s="3" t="s">
        <v>6</v>
      </c>
      <c r="Y106" s="3" t="s">
        <v>7</v>
      </c>
      <c r="Z106" s="3">
        <v>376</v>
      </c>
      <c r="AA106" s="3">
        <v>4497019</v>
      </c>
      <c r="AB106" s="3"/>
      <c r="AC106" s="3">
        <v>9</v>
      </c>
      <c r="AD106" s="3">
        <v>42727</v>
      </c>
      <c r="AE106" s="3">
        <v>93999</v>
      </c>
      <c r="AF106" s="3">
        <v>0</v>
      </c>
      <c r="AG106" s="3">
        <v>120</v>
      </c>
      <c r="AH106" s="3">
        <v>0</v>
      </c>
      <c r="AI106" s="3">
        <v>0</v>
      </c>
      <c r="AJ106" s="3" t="s">
        <v>1213</v>
      </c>
      <c r="AK106" s="3" t="s">
        <v>10</v>
      </c>
    </row>
    <row r="107" spans="2:37" x14ac:dyDescent="0.25">
      <c r="B107">
        <v>4</v>
      </c>
      <c r="C107">
        <v>1</v>
      </c>
      <c r="D107" t="s">
        <v>1383</v>
      </c>
      <c r="E107" t="s">
        <v>1629</v>
      </c>
      <c r="F107" t="s">
        <v>1159</v>
      </c>
      <c r="H107" s="1" t="s">
        <v>1128</v>
      </c>
      <c r="I107">
        <v>22655</v>
      </c>
      <c r="J107" t="s">
        <v>881</v>
      </c>
      <c r="K107" s="1">
        <v>0.54166666666666663</v>
      </c>
      <c r="L107">
        <v>226550</v>
      </c>
      <c r="M107">
        <v>1</v>
      </c>
      <c r="N107" t="s">
        <v>76</v>
      </c>
      <c r="O107" t="s">
        <v>2</v>
      </c>
      <c r="P107" t="s">
        <v>882</v>
      </c>
      <c r="Q107">
        <v>17170869</v>
      </c>
      <c r="R107" t="s">
        <v>883</v>
      </c>
      <c r="S107" t="s">
        <v>99</v>
      </c>
      <c r="T107">
        <v>3380</v>
      </c>
      <c r="U107" t="s">
        <v>6</v>
      </c>
      <c r="V107" t="s">
        <v>7</v>
      </c>
      <c r="W107">
        <v>35115</v>
      </c>
      <c r="X107">
        <v>500151</v>
      </c>
      <c r="AB107">
        <v>9</v>
      </c>
      <c r="AC107">
        <v>42727</v>
      </c>
      <c r="AD107">
        <v>76909</v>
      </c>
      <c r="AE107">
        <v>0</v>
      </c>
      <c r="AF107">
        <v>180</v>
      </c>
      <c r="AG107">
        <v>344468</v>
      </c>
      <c r="AH107" t="s">
        <v>9</v>
      </c>
      <c r="AI107" t="s">
        <v>10</v>
      </c>
    </row>
    <row r="108" spans="2:37" x14ac:dyDescent="0.25">
      <c r="B108">
        <v>2</v>
      </c>
      <c r="C108">
        <v>1</v>
      </c>
      <c r="D108" t="s">
        <v>1317</v>
      </c>
      <c r="E108" t="s">
        <v>1559</v>
      </c>
      <c r="F108" t="s">
        <v>1157</v>
      </c>
      <c r="G108">
        <v>2008</v>
      </c>
      <c r="H108" s="1" t="s">
        <v>1128</v>
      </c>
      <c r="I108">
        <v>109736</v>
      </c>
      <c r="J108" t="s">
        <v>211</v>
      </c>
      <c r="K108" s="1">
        <v>0.75</v>
      </c>
      <c r="L108">
        <v>1097360</v>
      </c>
      <c r="M108">
        <v>1</v>
      </c>
      <c r="N108" t="s">
        <v>484</v>
      </c>
      <c r="O108" t="s">
        <v>15</v>
      </c>
      <c r="P108" t="s">
        <v>485</v>
      </c>
      <c r="Q108">
        <v>20075420235</v>
      </c>
      <c r="R108" t="s">
        <v>486</v>
      </c>
      <c r="S108" t="s">
        <v>304</v>
      </c>
      <c r="T108">
        <v>3350</v>
      </c>
      <c r="U108" t="s">
        <v>6</v>
      </c>
      <c r="V108" t="s">
        <v>7</v>
      </c>
      <c r="W108">
        <v>3758</v>
      </c>
      <c r="X108">
        <v>422726</v>
      </c>
      <c r="AB108">
        <v>9</v>
      </c>
      <c r="AC108">
        <v>42727</v>
      </c>
      <c r="AD108">
        <v>51272</v>
      </c>
      <c r="AE108">
        <v>0</v>
      </c>
      <c r="AF108">
        <v>120</v>
      </c>
      <c r="AG108">
        <v>842</v>
      </c>
      <c r="AH108" t="s">
        <v>9</v>
      </c>
      <c r="AI108" t="s">
        <v>10</v>
      </c>
    </row>
    <row r="109" spans="2:37" x14ac:dyDescent="0.25">
      <c r="B109">
        <v>4</v>
      </c>
      <c r="C109">
        <v>1</v>
      </c>
      <c r="D109" s="3" t="s">
        <v>1228</v>
      </c>
      <c r="E109" s="3" t="s">
        <v>1460</v>
      </c>
      <c r="F109" s="3" t="s">
        <v>1137</v>
      </c>
      <c r="G109" s="3">
        <v>2010</v>
      </c>
      <c r="H109" s="5" t="s">
        <v>1128</v>
      </c>
      <c r="I109" s="3">
        <v>121740</v>
      </c>
      <c r="J109" s="3" t="s">
        <v>359</v>
      </c>
      <c r="N109" s="3" t="s">
        <v>362</v>
      </c>
      <c r="O109" s="3" t="s">
        <v>2</v>
      </c>
      <c r="P109" s="3" t="s">
        <v>363</v>
      </c>
      <c r="Q109" s="3">
        <v>20050582</v>
      </c>
      <c r="R109" s="3" t="s">
        <v>364</v>
      </c>
      <c r="S109" s="3" t="s">
        <v>79</v>
      </c>
      <c r="T109" s="3">
        <v>3360</v>
      </c>
      <c r="U109" s="3" t="s">
        <v>6</v>
      </c>
      <c r="V109" s="3" t="s">
        <v>7</v>
      </c>
      <c r="W109" s="3">
        <v>3755</v>
      </c>
      <c r="X109" s="3">
        <v>15693964</v>
      </c>
      <c r="AB109" s="3"/>
      <c r="AC109" s="3">
        <v>9</v>
      </c>
      <c r="AD109" s="3">
        <v>48471</v>
      </c>
      <c r="AE109" s="3">
        <v>82401</v>
      </c>
      <c r="AF109" s="3">
        <v>0</v>
      </c>
      <c r="AG109" s="3">
        <v>280</v>
      </c>
      <c r="AH109" s="3">
        <v>0</v>
      </c>
      <c r="AI109" s="3">
        <v>0</v>
      </c>
      <c r="AJ109" s="3" t="s">
        <v>1213</v>
      </c>
      <c r="AK109" s="3" t="s">
        <v>10</v>
      </c>
    </row>
    <row r="110" spans="2:37" x14ac:dyDescent="0.25">
      <c r="B110">
        <v>2</v>
      </c>
      <c r="C110">
        <v>1</v>
      </c>
      <c r="D110" t="s">
        <v>1275</v>
      </c>
      <c r="E110" t="s">
        <v>1502</v>
      </c>
      <c r="F110" t="s">
        <v>1147</v>
      </c>
      <c r="G110">
        <v>2012</v>
      </c>
      <c r="H110" s="1" t="s">
        <v>1128</v>
      </c>
      <c r="I110">
        <v>64579</v>
      </c>
      <c r="J110" t="s">
        <v>211</v>
      </c>
      <c r="K110" s="1">
        <v>0.75</v>
      </c>
      <c r="L110">
        <v>645790</v>
      </c>
      <c r="M110">
        <v>1</v>
      </c>
      <c r="N110" t="s">
        <v>212</v>
      </c>
      <c r="O110" t="s">
        <v>15</v>
      </c>
      <c r="P110" t="s">
        <v>207</v>
      </c>
      <c r="Q110">
        <v>30709748064</v>
      </c>
      <c r="R110" t="s">
        <v>208</v>
      </c>
      <c r="S110" t="s">
        <v>209</v>
      </c>
      <c r="T110">
        <v>3364</v>
      </c>
      <c r="U110" t="s">
        <v>6</v>
      </c>
      <c r="V110" t="s">
        <v>7</v>
      </c>
      <c r="W110">
        <v>3755</v>
      </c>
      <c r="X110">
        <v>495031</v>
      </c>
      <c r="AB110">
        <v>9</v>
      </c>
      <c r="AC110">
        <v>42727</v>
      </c>
      <c r="AD110">
        <v>85454</v>
      </c>
      <c r="AE110">
        <v>83199</v>
      </c>
      <c r="AF110">
        <v>200</v>
      </c>
      <c r="AG110">
        <v>4094925</v>
      </c>
      <c r="AH110" t="s">
        <v>9</v>
      </c>
      <c r="AI110" t="s">
        <v>10</v>
      </c>
    </row>
    <row r="111" spans="2:37" x14ac:dyDescent="0.25">
      <c r="B111">
        <v>8</v>
      </c>
      <c r="C111">
        <v>1</v>
      </c>
      <c r="D111" s="3" t="s">
        <v>1415</v>
      </c>
      <c r="E111" s="3" t="s">
        <v>1668</v>
      </c>
      <c r="F111" s="3" t="s">
        <v>1164</v>
      </c>
      <c r="G111" s="3"/>
      <c r="H111" s="5" t="s">
        <v>1128</v>
      </c>
      <c r="I111" s="3">
        <v>13265</v>
      </c>
      <c r="J111" s="3" t="s">
        <v>447</v>
      </c>
      <c r="N111" s="3" t="s">
        <v>199</v>
      </c>
      <c r="O111" s="3" t="s">
        <v>2</v>
      </c>
      <c r="S111" s="3" t="s">
        <v>448</v>
      </c>
      <c r="T111" s="3">
        <v>20132805564</v>
      </c>
      <c r="U111" s="3" t="s">
        <v>449</v>
      </c>
      <c r="V111" s="3" t="s">
        <v>142</v>
      </c>
      <c r="W111" s="3">
        <v>3315</v>
      </c>
      <c r="X111" s="3" t="s">
        <v>6</v>
      </c>
      <c r="Y111" s="3" t="s">
        <v>7</v>
      </c>
      <c r="Z111" s="3">
        <v>3754</v>
      </c>
      <c r="AA111" s="3">
        <v>422091</v>
      </c>
      <c r="AB111" s="3"/>
      <c r="AC111" s="3">
        <v>9</v>
      </c>
      <c r="AD111" s="3">
        <v>48471</v>
      </c>
      <c r="AE111" s="3">
        <v>67859</v>
      </c>
      <c r="AF111" s="3">
        <v>0</v>
      </c>
      <c r="AG111" s="3">
        <v>180</v>
      </c>
      <c r="AH111" s="3">
        <v>0</v>
      </c>
      <c r="AI111" s="3">
        <v>0</v>
      </c>
      <c r="AJ111" s="3" t="s">
        <v>1213</v>
      </c>
      <c r="AK111" s="3" t="s">
        <v>10</v>
      </c>
    </row>
    <row r="112" spans="2:37" x14ac:dyDescent="0.25">
      <c r="B112">
        <v>2</v>
      </c>
      <c r="C112">
        <v>1</v>
      </c>
      <c r="D112" t="s">
        <v>1415</v>
      </c>
      <c r="E112" t="s">
        <v>1672</v>
      </c>
      <c r="F112" t="s">
        <v>1164</v>
      </c>
      <c r="G112">
        <v>2012</v>
      </c>
      <c r="H112" s="1" t="s">
        <v>1128</v>
      </c>
      <c r="I112">
        <v>19199</v>
      </c>
      <c r="J112" t="s">
        <v>334</v>
      </c>
      <c r="K112" s="1">
        <v>0.54166666666666663</v>
      </c>
      <c r="L112">
        <v>191990</v>
      </c>
      <c r="M112">
        <v>1</v>
      </c>
      <c r="N112" t="s">
        <v>21</v>
      </c>
      <c r="O112" t="s">
        <v>2</v>
      </c>
      <c r="P112" t="s">
        <v>216</v>
      </c>
      <c r="Q112">
        <v>24573612</v>
      </c>
      <c r="R112" t="s">
        <v>217</v>
      </c>
      <c r="S112" t="s">
        <v>5</v>
      </c>
      <c r="T112">
        <v>3300</v>
      </c>
      <c r="U112" t="s">
        <v>6</v>
      </c>
      <c r="V112" t="s">
        <v>7</v>
      </c>
      <c r="W112">
        <v>376</v>
      </c>
      <c r="X112">
        <v>154644167</v>
      </c>
      <c r="AB112">
        <v>9</v>
      </c>
      <c r="AC112">
        <v>48471</v>
      </c>
      <c r="AD112">
        <v>130872</v>
      </c>
      <c r="AE112">
        <v>0</v>
      </c>
      <c r="AF112">
        <v>270</v>
      </c>
      <c r="AG112">
        <v>441268</v>
      </c>
      <c r="AH112" t="s">
        <v>9</v>
      </c>
      <c r="AI112" t="s">
        <v>10</v>
      </c>
    </row>
    <row r="113" spans="2:37" x14ac:dyDescent="0.25">
      <c r="B113">
        <v>6</v>
      </c>
      <c r="C113">
        <v>1</v>
      </c>
      <c r="D113" s="3" t="s">
        <v>1244</v>
      </c>
      <c r="E113" s="3" t="s">
        <v>1479</v>
      </c>
      <c r="F113" s="3" t="s">
        <v>1145</v>
      </c>
      <c r="G113" s="3">
        <v>2011</v>
      </c>
      <c r="H113" s="5" t="s">
        <v>1128</v>
      </c>
      <c r="I113" s="3">
        <v>26073</v>
      </c>
      <c r="J113" s="3" t="s">
        <v>374</v>
      </c>
      <c r="N113" s="3" t="s">
        <v>524</v>
      </c>
      <c r="O113" s="3" t="s">
        <v>15</v>
      </c>
      <c r="S113" s="3" t="s">
        <v>525</v>
      </c>
      <c r="T113" s="3">
        <v>33672410199</v>
      </c>
      <c r="U113" s="3" t="s">
        <v>526</v>
      </c>
      <c r="V113" s="3" t="s">
        <v>5</v>
      </c>
      <c r="W113" s="3">
        <v>3300</v>
      </c>
      <c r="X113" s="3" t="s">
        <v>6</v>
      </c>
      <c r="Y113" s="3" t="s">
        <v>7</v>
      </c>
      <c r="Z113" s="3">
        <v>376</v>
      </c>
      <c r="AA113" s="3">
        <v>4468100</v>
      </c>
      <c r="AB113" s="3" t="s">
        <v>527</v>
      </c>
      <c r="AC113" s="3">
        <v>9</v>
      </c>
      <c r="AD113" s="3">
        <v>48471</v>
      </c>
      <c r="AE113" s="3">
        <v>48471</v>
      </c>
      <c r="AF113" s="3">
        <v>0</v>
      </c>
      <c r="AG113" s="3">
        <v>670</v>
      </c>
      <c r="AH113" s="3">
        <v>0</v>
      </c>
      <c r="AI113" s="3">
        <v>0</v>
      </c>
      <c r="AJ113" s="3" t="s">
        <v>1213</v>
      </c>
      <c r="AK113" s="3" t="s">
        <v>10</v>
      </c>
    </row>
    <row r="114" spans="2:37" x14ac:dyDescent="0.25">
      <c r="B114">
        <v>4</v>
      </c>
      <c r="C114">
        <v>1</v>
      </c>
      <c r="D114" t="s">
        <v>1244</v>
      </c>
      <c r="E114" t="s">
        <v>1481</v>
      </c>
      <c r="F114" t="s">
        <v>1145</v>
      </c>
      <c r="G114">
        <v>2011</v>
      </c>
      <c r="H114" s="1" t="s">
        <v>1128</v>
      </c>
      <c r="I114">
        <v>45752</v>
      </c>
      <c r="J114" t="s">
        <v>334</v>
      </c>
      <c r="K114" s="1">
        <v>0.43888888888888888</v>
      </c>
      <c r="L114">
        <v>457520</v>
      </c>
      <c r="M114">
        <v>1</v>
      </c>
      <c r="N114" t="s">
        <v>718</v>
      </c>
      <c r="O114" t="s">
        <v>15</v>
      </c>
      <c r="P114" t="s">
        <v>719</v>
      </c>
      <c r="Q114">
        <v>20075851228</v>
      </c>
      <c r="R114" t="s">
        <v>720</v>
      </c>
      <c r="S114" t="s">
        <v>79</v>
      </c>
      <c r="T114">
        <v>3360</v>
      </c>
      <c r="U114" t="s">
        <v>6</v>
      </c>
      <c r="V114" t="s">
        <v>7</v>
      </c>
      <c r="W114">
        <v>3755</v>
      </c>
      <c r="X114">
        <v>422768</v>
      </c>
      <c r="AB114">
        <v>9</v>
      </c>
      <c r="AC114">
        <v>48471</v>
      </c>
      <c r="AD114">
        <v>72707</v>
      </c>
      <c r="AE114">
        <v>0</v>
      </c>
      <c r="AF114">
        <v>150</v>
      </c>
      <c r="AG114">
        <v>120176</v>
      </c>
      <c r="AH114" t="s">
        <v>9</v>
      </c>
      <c r="AI114" t="s">
        <v>10</v>
      </c>
    </row>
    <row r="115" spans="2:37" x14ac:dyDescent="0.25">
      <c r="B115">
        <v>2</v>
      </c>
      <c r="C115">
        <v>1</v>
      </c>
      <c r="D115" s="3" t="s">
        <v>1308</v>
      </c>
      <c r="E115" s="3" t="s">
        <v>1545</v>
      </c>
      <c r="F115" s="3" t="s">
        <v>1153</v>
      </c>
      <c r="G115" s="3">
        <v>2013</v>
      </c>
      <c r="H115" s="5" t="s">
        <v>1128</v>
      </c>
      <c r="I115" s="3">
        <v>8381</v>
      </c>
      <c r="J115" s="3" t="s">
        <v>504</v>
      </c>
      <c r="N115" s="3" t="s">
        <v>837</v>
      </c>
      <c r="O115" s="3" t="s">
        <v>2</v>
      </c>
      <c r="S115" s="3" t="s">
        <v>838</v>
      </c>
      <c r="T115" s="3">
        <v>27979481</v>
      </c>
      <c r="U115" s="3" t="s">
        <v>839</v>
      </c>
      <c r="V115" s="3" t="s">
        <v>5</v>
      </c>
      <c r="W115" s="3">
        <v>3300</v>
      </c>
      <c r="X115" s="3" t="s">
        <v>6</v>
      </c>
      <c r="Y115" s="3" t="s">
        <v>7</v>
      </c>
      <c r="Z115" s="3" t="s">
        <v>593</v>
      </c>
      <c r="AA115" s="3">
        <v>54952614</v>
      </c>
      <c r="AB115" s="3" t="s">
        <v>840</v>
      </c>
      <c r="AC115" s="3">
        <v>9</v>
      </c>
      <c r="AD115" s="3">
        <v>48471</v>
      </c>
      <c r="AE115" s="3">
        <v>77554</v>
      </c>
      <c r="AF115" s="3">
        <v>0</v>
      </c>
      <c r="AG115" s="3">
        <v>250</v>
      </c>
      <c r="AH115" s="3">
        <v>0</v>
      </c>
      <c r="AI115" s="3">
        <v>0</v>
      </c>
      <c r="AJ115" s="3" t="s">
        <v>1213</v>
      </c>
      <c r="AK115" s="3" t="s">
        <v>10</v>
      </c>
    </row>
    <row r="116" spans="2:37" x14ac:dyDescent="0.25">
      <c r="B116">
        <v>2</v>
      </c>
      <c r="C116">
        <v>1</v>
      </c>
      <c r="D116" t="s">
        <v>1308</v>
      </c>
      <c r="E116" t="s">
        <v>1547</v>
      </c>
      <c r="F116" t="s">
        <v>1153</v>
      </c>
      <c r="G116">
        <v>2013</v>
      </c>
      <c r="H116" s="1" t="s">
        <v>1128</v>
      </c>
      <c r="I116">
        <v>16608</v>
      </c>
      <c r="J116" t="s">
        <v>334</v>
      </c>
      <c r="K116" s="1">
        <v>0.62847222222222221</v>
      </c>
      <c r="L116">
        <v>166080</v>
      </c>
      <c r="M116">
        <v>1</v>
      </c>
      <c r="N116" t="s">
        <v>21</v>
      </c>
      <c r="O116" t="s">
        <v>2</v>
      </c>
      <c r="P116" t="s">
        <v>329</v>
      </c>
      <c r="Q116">
        <v>35491990</v>
      </c>
      <c r="R116" t="s">
        <v>330</v>
      </c>
      <c r="S116" t="s">
        <v>331</v>
      </c>
      <c r="T116">
        <v>3400</v>
      </c>
      <c r="U116" t="s">
        <v>88</v>
      </c>
      <c r="V116" t="s">
        <v>7</v>
      </c>
      <c r="W116">
        <v>379</v>
      </c>
      <c r="X116">
        <v>154614304</v>
      </c>
      <c r="Z116" t="s">
        <v>332</v>
      </c>
      <c r="AB116">
        <v>9</v>
      </c>
      <c r="AC116">
        <v>48471</v>
      </c>
      <c r="AD116">
        <v>87248</v>
      </c>
      <c r="AE116">
        <v>0</v>
      </c>
      <c r="AF116">
        <v>180</v>
      </c>
      <c r="AG116">
        <v>242373</v>
      </c>
      <c r="AH116" t="s">
        <v>9</v>
      </c>
      <c r="AI116" t="s">
        <v>10</v>
      </c>
    </row>
    <row r="117" spans="2:37" x14ac:dyDescent="0.25">
      <c r="B117">
        <v>2</v>
      </c>
      <c r="C117">
        <v>1</v>
      </c>
      <c r="D117" s="3" t="s">
        <v>1281</v>
      </c>
      <c r="E117" s="3" t="s">
        <v>1508</v>
      </c>
      <c r="F117" s="3" t="s">
        <v>1147</v>
      </c>
      <c r="G117" s="3">
        <v>2013</v>
      </c>
      <c r="H117" s="5" t="s">
        <v>1128</v>
      </c>
      <c r="I117" s="3">
        <v>29905</v>
      </c>
      <c r="J117" s="3" t="s">
        <v>75</v>
      </c>
      <c r="N117" s="3" t="s">
        <v>76</v>
      </c>
      <c r="O117" s="3" t="s">
        <v>15</v>
      </c>
      <c r="S117" s="3" t="s">
        <v>77</v>
      </c>
      <c r="T117" s="3">
        <v>20128983458</v>
      </c>
      <c r="U117" s="3" t="s">
        <v>78</v>
      </c>
      <c r="V117" s="3" t="s">
        <v>79</v>
      </c>
      <c r="W117" s="3">
        <v>3360</v>
      </c>
      <c r="X117" s="3" t="s">
        <v>6</v>
      </c>
      <c r="Y117" s="3" t="s">
        <v>7</v>
      </c>
      <c r="Z117" s="3">
        <v>3755</v>
      </c>
      <c r="AA117" s="3">
        <v>15684163</v>
      </c>
      <c r="AB117" s="3" t="s">
        <v>80</v>
      </c>
      <c r="AC117" s="3">
        <v>9</v>
      </c>
      <c r="AD117" s="3">
        <v>48471</v>
      </c>
      <c r="AE117" s="3">
        <v>101789</v>
      </c>
      <c r="AF117" s="3">
        <v>0</v>
      </c>
      <c r="AG117" s="3">
        <v>0</v>
      </c>
      <c r="AH117" s="3">
        <v>0</v>
      </c>
      <c r="AI117" s="3">
        <v>0</v>
      </c>
      <c r="AJ117" s="3" t="s">
        <v>1213</v>
      </c>
      <c r="AK117" s="3" t="s">
        <v>10</v>
      </c>
    </row>
    <row r="118" spans="2:37" x14ac:dyDescent="0.25">
      <c r="B118">
        <v>2</v>
      </c>
      <c r="C118">
        <v>1</v>
      </c>
      <c r="D118" s="3" t="s">
        <v>1396</v>
      </c>
      <c r="E118" s="3" t="s">
        <v>1645</v>
      </c>
      <c r="F118" s="3" t="s">
        <v>1170</v>
      </c>
      <c r="G118" s="3">
        <v>2008</v>
      </c>
      <c r="H118" s="5" t="s">
        <v>1128</v>
      </c>
      <c r="I118" s="3">
        <v>9853</v>
      </c>
      <c r="J118" s="3" t="s">
        <v>452</v>
      </c>
      <c r="N118" s="3" t="s">
        <v>199</v>
      </c>
      <c r="O118" s="3" t="s">
        <v>15</v>
      </c>
      <c r="S118" s="3" t="s">
        <v>453</v>
      </c>
      <c r="T118" s="3">
        <v>20100707501</v>
      </c>
      <c r="U118" s="3" t="s">
        <v>454</v>
      </c>
      <c r="V118" s="3" t="s">
        <v>5</v>
      </c>
      <c r="W118" s="3">
        <v>3300</v>
      </c>
      <c r="X118" s="3" t="s">
        <v>6</v>
      </c>
      <c r="Y118" s="3" t="s">
        <v>7</v>
      </c>
      <c r="Z118" s="3">
        <v>376</v>
      </c>
      <c r="AA118" s="3">
        <v>4436017</v>
      </c>
      <c r="AB118" s="3" t="s">
        <v>455</v>
      </c>
      <c r="AC118" s="3">
        <v>9</v>
      </c>
      <c r="AD118" s="3">
        <v>42727</v>
      </c>
      <c r="AE118" s="3">
        <v>64091</v>
      </c>
      <c r="AF118" s="3">
        <v>0</v>
      </c>
      <c r="AG118" s="3">
        <v>110</v>
      </c>
      <c r="AH118" s="3">
        <v>0</v>
      </c>
      <c r="AI118" s="3">
        <v>0</v>
      </c>
      <c r="AJ118" s="3" t="s">
        <v>1213</v>
      </c>
      <c r="AK118" s="3" t="s">
        <v>10</v>
      </c>
    </row>
    <row r="119" spans="2:37" x14ac:dyDescent="0.25">
      <c r="B119">
        <v>2</v>
      </c>
      <c r="C119">
        <v>1</v>
      </c>
      <c r="D119" t="s">
        <v>1396</v>
      </c>
      <c r="E119" t="s">
        <v>1648</v>
      </c>
      <c r="F119" t="s">
        <v>1170</v>
      </c>
      <c r="G119">
        <v>2008</v>
      </c>
      <c r="H119" s="1" t="s">
        <v>1128</v>
      </c>
      <c r="I119">
        <v>117932</v>
      </c>
      <c r="J119" t="s">
        <v>477</v>
      </c>
      <c r="K119" s="1">
        <v>0.70833333333333337</v>
      </c>
      <c r="L119">
        <v>1179320</v>
      </c>
      <c r="M119">
        <v>1</v>
      </c>
      <c r="N119" t="s">
        <v>619</v>
      </c>
      <c r="O119" t="s">
        <v>15</v>
      </c>
      <c r="P119" t="s">
        <v>620</v>
      </c>
      <c r="Q119">
        <v>20216972725</v>
      </c>
      <c r="R119" t="s">
        <v>621</v>
      </c>
      <c r="S119" t="s">
        <v>99</v>
      </c>
      <c r="T119">
        <v>3380</v>
      </c>
      <c r="U119" t="s">
        <v>6</v>
      </c>
      <c r="V119" t="s">
        <v>7</v>
      </c>
      <c r="W119">
        <v>3751</v>
      </c>
      <c r="X119">
        <v>15543178</v>
      </c>
      <c r="AB119">
        <v>9</v>
      </c>
      <c r="AC119">
        <v>48471</v>
      </c>
      <c r="AD119">
        <v>96942</v>
      </c>
      <c r="AE119">
        <v>1914485</v>
      </c>
      <c r="AF119">
        <v>200</v>
      </c>
      <c r="AG119">
        <v>6539411</v>
      </c>
      <c r="AH119" t="s">
        <v>9</v>
      </c>
      <c r="AI119" t="s">
        <v>10</v>
      </c>
    </row>
    <row r="120" spans="2:37" x14ac:dyDescent="0.25">
      <c r="B120">
        <v>4</v>
      </c>
      <c r="C120">
        <v>1</v>
      </c>
      <c r="D120" t="s">
        <v>1409</v>
      </c>
      <c r="E120" t="s">
        <v>1665</v>
      </c>
      <c r="F120" t="s">
        <v>1174</v>
      </c>
      <c r="G120">
        <v>2013</v>
      </c>
      <c r="H120" s="1" t="s">
        <v>1128</v>
      </c>
      <c r="I120">
        <v>70813</v>
      </c>
      <c r="J120" t="s">
        <v>194</v>
      </c>
      <c r="K120" s="1">
        <v>0.5</v>
      </c>
      <c r="L120">
        <v>708130</v>
      </c>
      <c r="M120">
        <v>1</v>
      </c>
      <c r="N120" t="s">
        <v>725</v>
      </c>
      <c r="O120" t="s">
        <v>15</v>
      </c>
      <c r="P120" t="s">
        <v>726</v>
      </c>
      <c r="Q120">
        <v>20058215865</v>
      </c>
      <c r="R120" t="s">
        <v>727</v>
      </c>
      <c r="S120" t="s">
        <v>728</v>
      </c>
      <c r="T120">
        <v>3228</v>
      </c>
      <c r="U120" t="s">
        <v>729</v>
      </c>
      <c r="V120" t="s">
        <v>7</v>
      </c>
      <c r="W120">
        <v>345</v>
      </c>
      <c r="X120">
        <v>156620964</v>
      </c>
      <c r="AB120">
        <v>9</v>
      </c>
      <c r="AC120">
        <v>42727</v>
      </c>
      <c r="AD120">
        <v>81181</v>
      </c>
      <c r="AE120">
        <v>0</v>
      </c>
      <c r="AF120">
        <v>190</v>
      </c>
      <c r="AG120">
        <v>386725</v>
      </c>
      <c r="AH120" t="s">
        <v>9</v>
      </c>
      <c r="AI120" t="s">
        <v>10</v>
      </c>
    </row>
    <row r="121" spans="2:37" x14ac:dyDescent="0.25">
      <c r="B121">
        <v>2</v>
      </c>
      <c r="C121">
        <v>1</v>
      </c>
      <c r="D121" s="3" t="s">
        <v>1286</v>
      </c>
      <c r="E121" s="3" t="s">
        <v>1513</v>
      </c>
      <c r="F121" s="3" t="s">
        <v>1147</v>
      </c>
      <c r="G121" s="3">
        <v>2013</v>
      </c>
      <c r="H121" s="5" t="s">
        <v>1128</v>
      </c>
      <c r="I121" s="3">
        <v>37793</v>
      </c>
      <c r="J121" s="3" t="s">
        <v>435</v>
      </c>
      <c r="N121" s="3" t="s">
        <v>76</v>
      </c>
      <c r="O121" s="3" t="s">
        <v>15</v>
      </c>
      <c r="S121" s="3" t="s">
        <v>818</v>
      </c>
      <c r="T121" s="3">
        <v>27922028805</v>
      </c>
      <c r="U121" s="3" t="s">
        <v>819</v>
      </c>
      <c r="V121" s="3" t="s">
        <v>5</v>
      </c>
      <c r="W121" s="3">
        <v>3300</v>
      </c>
      <c r="X121" s="3" t="s">
        <v>6</v>
      </c>
      <c r="Y121" s="3" t="s">
        <v>7</v>
      </c>
      <c r="Z121" s="3">
        <v>376</v>
      </c>
      <c r="AA121" s="3">
        <v>154635476</v>
      </c>
      <c r="AB121" s="3" t="s">
        <v>820</v>
      </c>
      <c r="AC121" s="3">
        <v>9</v>
      </c>
      <c r="AD121" s="3">
        <v>48471</v>
      </c>
      <c r="AE121" s="3">
        <v>72707</v>
      </c>
      <c r="AF121" s="3">
        <v>0</v>
      </c>
      <c r="AG121" s="3">
        <v>130</v>
      </c>
      <c r="AH121" s="3">
        <v>0</v>
      </c>
      <c r="AI121" s="3">
        <v>0</v>
      </c>
      <c r="AJ121" s="3" t="s">
        <v>1213</v>
      </c>
      <c r="AK121" s="3" t="s">
        <v>10</v>
      </c>
    </row>
    <row r="122" spans="2:37" x14ac:dyDescent="0.25">
      <c r="B122">
        <v>2</v>
      </c>
      <c r="C122">
        <v>1</v>
      </c>
      <c r="D122" t="s">
        <v>1286</v>
      </c>
      <c r="E122" t="s">
        <v>1516</v>
      </c>
      <c r="F122" t="s">
        <v>1147</v>
      </c>
      <c r="G122">
        <v>2013</v>
      </c>
      <c r="H122" s="1" t="s">
        <v>1128</v>
      </c>
      <c r="I122">
        <v>23560</v>
      </c>
      <c r="J122" t="s">
        <v>194</v>
      </c>
      <c r="K122" s="1">
        <v>0.52083333333333337</v>
      </c>
      <c r="L122">
        <v>235600</v>
      </c>
      <c r="M122">
        <v>1</v>
      </c>
      <c r="N122" t="s">
        <v>889</v>
      </c>
      <c r="O122" t="s">
        <v>15</v>
      </c>
      <c r="P122" t="s">
        <v>890</v>
      </c>
      <c r="Q122">
        <v>20061531883</v>
      </c>
      <c r="R122" t="s">
        <v>891</v>
      </c>
      <c r="S122" t="s">
        <v>5</v>
      </c>
      <c r="U122" t="s">
        <v>6</v>
      </c>
      <c r="V122" t="s">
        <v>7</v>
      </c>
      <c r="W122">
        <v>376</v>
      </c>
      <c r="X122">
        <v>154587535</v>
      </c>
      <c r="AB122">
        <v>9</v>
      </c>
      <c r="AC122">
        <v>42727</v>
      </c>
      <c r="AD122">
        <v>106818</v>
      </c>
      <c r="AE122">
        <v>0</v>
      </c>
      <c r="AF122">
        <v>250</v>
      </c>
      <c r="AG122">
        <v>473336</v>
      </c>
      <c r="AH122" t="s">
        <v>9</v>
      </c>
      <c r="AI122" t="s">
        <v>10</v>
      </c>
    </row>
    <row r="123" spans="2:37" x14ac:dyDescent="0.25">
      <c r="B123">
        <v>6</v>
      </c>
      <c r="C123">
        <v>1</v>
      </c>
      <c r="D123" s="3" t="s">
        <v>1345</v>
      </c>
      <c r="E123" s="3" t="s">
        <v>1587</v>
      </c>
      <c r="F123" s="3" t="s">
        <v>1162</v>
      </c>
      <c r="G123" s="3">
        <v>2012</v>
      </c>
      <c r="H123" s="5" t="s">
        <v>1128</v>
      </c>
      <c r="I123" s="3">
        <v>15286</v>
      </c>
      <c r="J123" s="3" t="s">
        <v>794</v>
      </c>
      <c r="N123" s="3" t="s">
        <v>76</v>
      </c>
      <c r="O123" s="3" t="s">
        <v>15</v>
      </c>
      <c r="S123" s="3" t="s">
        <v>1084</v>
      </c>
      <c r="T123" s="3">
        <v>20079724557</v>
      </c>
      <c r="U123" s="3" t="s">
        <v>1085</v>
      </c>
      <c r="V123" s="3" t="s">
        <v>5</v>
      </c>
      <c r="W123" s="3">
        <v>3300</v>
      </c>
      <c r="X123" s="3" t="s">
        <v>6</v>
      </c>
      <c r="Y123" s="3" t="s">
        <v>7</v>
      </c>
      <c r="Z123" s="3">
        <v>376</v>
      </c>
      <c r="AA123" s="3">
        <v>154396196</v>
      </c>
      <c r="AB123" s="3" t="s">
        <v>1086</v>
      </c>
      <c r="AC123" s="3">
        <v>9</v>
      </c>
      <c r="AD123" s="3">
        <v>48471</v>
      </c>
      <c r="AE123" s="3">
        <v>111483</v>
      </c>
      <c r="AF123" s="3">
        <v>0</v>
      </c>
      <c r="AG123" s="3">
        <v>200</v>
      </c>
      <c r="AH123" s="3">
        <v>0</v>
      </c>
      <c r="AI123" s="3">
        <v>0</v>
      </c>
      <c r="AJ123" s="3" t="s">
        <v>1213</v>
      </c>
      <c r="AK123" s="3" t="s">
        <v>10</v>
      </c>
    </row>
    <row r="124" spans="2:37" x14ac:dyDescent="0.25">
      <c r="B124">
        <v>4</v>
      </c>
      <c r="C124">
        <v>1</v>
      </c>
      <c r="D124" t="s">
        <v>1345</v>
      </c>
      <c r="E124" t="s">
        <v>1590</v>
      </c>
      <c r="F124" t="s">
        <v>1161</v>
      </c>
      <c r="G124">
        <v>2013</v>
      </c>
      <c r="H124" s="1" t="s">
        <v>1128</v>
      </c>
      <c r="I124">
        <v>7114</v>
      </c>
      <c r="J124" t="s">
        <v>194</v>
      </c>
      <c r="K124" s="1">
        <v>0.54166666666666663</v>
      </c>
      <c r="L124">
        <v>71140</v>
      </c>
      <c r="M124">
        <v>1</v>
      </c>
      <c r="N124" t="s">
        <v>894</v>
      </c>
      <c r="O124" t="s">
        <v>2</v>
      </c>
      <c r="P124" t="s">
        <v>895</v>
      </c>
      <c r="Q124">
        <v>13558833</v>
      </c>
      <c r="R124" t="s">
        <v>896</v>
      </c>
      <c r="S124" t="s">
        <v>5</v>
      </c>
      <c r="T124">
        <v>3300</v>
      </c>
      <c r="U124" t="s">
        <v>6</v>
      </c>
      <c r="V124" t="s">
        <v>7</v>
      </c>
      <c r="W124">
        <v>376</v>
      </c>
      <c r="X124">
        <v>154577444</v>
      </c>
      <c r="AB124">
        <v>9</v>
      </c>
      <c r="AC124">
        <v>42727</v>
      </c>
      <c r="AD124">
        <v>64091</v>
      </c>
      <c r="AE124">
        <v>0</v>
      </c>
      <c r="AF124">
        <v>150</v>
      </c>
      <c r="AG124">
        <v>238774</v>
      </c>
      <c r="AH124" t="s">
        <v>9</v>
      </c>
      <c r="AI124" t="s">
        <v>10</v>
      </c>
    </row>
    <row r="125" spans="2:37" x14ac:dyDescent="0.25">
      <c r="B125">
        <v>2</v>
      </c>
      <c r="C125">
        <v>1</v>
      </c>
      <c r="D125" s="3" t="s">
        <v>1331</v>
      </c>
      <c r="E125" s="3" t="s">
        <v>1567</v>
      </c>
      <c r="F125" s="3" t="s">
        <v>1160</v>
      </c>
      <c r="G125" s="3">
        <v>2013</v>
      </c>
      <c r="H125" s="5" t="s">
        <v>1128</v>
      </c>
      <c r="I125" s="3">
        <v>76726</v>
      </c>
      <c r="J125" s="3" t="s">
        <v>26</v>
      </c>
      <c r="N125" s="3" t="s">
        <v>815</v>
      </c>
      <c r="O125" s="3" t="s">
        <v>2</v>
      </c>
      <c r="S125" s="3" t="s">
        <v>811</v>
      </c>
      <c r="T125" s="3">
        <v>17090149</v>
      </c>
      <c r="U125" s="3" t="s">
        <v>812</v>
      </c>
      <c r="V125" s="3" t="s">
        <v>304</v>
      </c>
      <c r="W125" s="3">
        <v>3350</v>
      </c>
      <c r="X125" s="3" t="s">
        <v>6</v>
      </c>
      <c r="Y125" s="3" t="s">
        <v>7</v>
      </c>
      <c r="Z125" s="3">
        <v>3758</v>
      </c>
      <c r="AA125" s="3">
        <v>423210</v>
      </c>
      <c r="AB125" s="3" t="s">
        <v>813</v>
      </c>
      <c r="AC125" s="3">
        <v>9</v>
      </c>
      <c r="AD125" s="3">
        <v>42727</v>
      </c>
      <c r="AE125" s="3">
        <v>76909</v>
      </c>
      <c r="AF125" s="3">
        <v>0</v>
      </c>
      <c r="AG125" s="3">
        <v>100</v>
      </c>
      <c r="AH125" s="3">
        <v>0</v>
      </c>
      <c r="AI125" s="3">
        <v>0</v>
      </c>
      <c r="AJ125" s="3" t="s">
        <v>1213</v>
      </c>
      <c r="AK125" s="3" t="s">
        <v>10</v>
      </c>
    </row>
    <row r="126" spans="2:37" x14ac:dyDescent="0.25">
      <c r="B126">
        <v>2</v>
      </c>
      <c r="C126">
        <v>1</v>
      </c>
      <c r="D126" t="s">
        <v>1331</v>
      </c>
      <c r="E126" t="s">
        <v>1571</v>
      </c>
      <c r="F126" t="s">
        <v>1159</v>
      </c>
      <c r="G126">
        <v>2008</v>
      </c>
      <c r="H126" s="1" t="s">
        <v>1128</v>
      </c>
      <c r="I126">
        <v>120348</v>
      </c>
      <c r="J126" t="s">
        <v>194</v>
      </c>
      <c r="K126" s="1">
        <v>0.70833333333333337</v>
      </c>
      <c r="L126">
        <v>1203480</v>
      </c>
      <c r="M126">
        <v>1</v>
      </c>
      <c r="N126" t="s">
        <v>672</v>
      </c>
      <c r="O126" t="s">
        <v>15</v>
      </c>
      <c r="P126" t="s">
        <v>673</v>
      </c>
      <c r="Q126">
        <v>30712149996</v>
      </c>
      <c r="R126" t="s">
        <v>674</v>
      </c>
      <c r="S126" t="s">
        <v>675</v>
      </c>
      <c r="T126">
        <v>1714</v>
      </c>
      <c r="U126" t="s">
        <v>394</v>
      </c>
      <c r="V126" t="s">
        <v>7</v>
      </c>
      <c r="W126">
        <v>3786</v>
      </c>
      <c r="X126">
        <v>421645</v>
      </c>
      <c r="AB126">
        <v>9</v>
      </c>
      <c r="AC126">
        <v>42727</v>
      </c>
      <c r="AD126">
        <v>149545</v>
      </c>
      <c r="AE126">
        <v>0</v>
      </c>
      <c r="AF126">
        <v>350</v>
      </c>
      <c r="AG126">
        <v>1857665</v>
      </c>
      <c r="AH126" t="s">
        <v>9</v>
      </c>
      <c r="AI126" t="s">
        <v>10</v>
      </c>
    </row>
    <row r="127" spans="2:37" x14ac:dyDescent="0.25">
      <c r="B127">
        <v>2</v>
      </c>
      <c r="C127">
        <v>1</v>
      </c>
      <c r="D127" t="s">
        <v>1452</v>
      </c>
      <c r="E127" t="s">
        <v>1708</v>
      </c>
      <c r="F127" t="s">
        <v>1183</v>
      </c>
      <c r="G127">
        <v>2013</v>
      </c>
      <c r="H127" s="1" t="s">
        <v>1128</v>
      </c>
      <c r="I127">
        <v>23106</v>
      </c>
      <c r="J127" t="s">
        <v>194</v>
      </c>
      <c r="K127" s="1">
        <v>0.66666666666666663</v>
      </c>
      <c r="L127">
        <v>231060</v>
      </c>
      <c r="M127">
        <v>1</v>
      </c>
      <c r="N127" t="s">
        <v>195</v>
      </c>
      <c r="O127" t="s">
        <v>2</v>
      </c>
      <c r="P127" t="s">
        <v>188</v>
      </c>
      <c r="Q127">
        <v>20286756140</v>
      </c>
      <c r="R127" t="s">
        <v>189</v>
      </c>
      <c r="S127" t="s">
        <v>5</v>
      </c>
      <c r="T127">
        <v>3300</v>
      </c>
      <c r="U127" t="s">
        <v>6</v>
      </c>
      <c r="V127" t="s">
        <v>7</v>
      </c>
      <c r="W127">
        <v>376</v>
      </c>
      <c r="X127">
        <v>154630523</v>
      </c>
      <c r="AB127">
        <v>9</v>
      </c>
      <c r="AC127">
        <v>42727</v>
      </c>
      <c r="AD127">
        <v>72636</v>
      </c>
      <c r="AE127">
        <v>30000</v>
      </c>
      <c r="AF127">
        <v>170</v>
      </c>
      <c r="AG127">
        <v>1634356</v>
      </c>
      <c r="AH127" t="s">
        <v>9</v>
      </c>
      <c r="AI127" t="s">
        <v>10</v>
      </c>
    </row>
    <row r="128" spans="2:37" x14ac:dyDescent="0.25">
      <c r="B128">
        <v>2</v>
      </c>
      <c r="C128">
        <v>1</v>
      </c>
      <c r="D128" s="3" t="s">
        <v>1452</v>
      </c>
      <c r="E128" s="3" t="s">
        <v>1708</v>
      </c>
      <c r="F128" s="3" t="s">
        <v>1183</v>
      </c>
      <c r="G128" s="3">
        <v>2013</v>
      </c>
      <c r="H128" s="5" t="s">
        <v>1128</v>
      </c>
      <c r="I128" s="3">
        <v>23106</v>
      </c>
      <c r="J128" s="3" t="s">
        <v>186</v>
      </c>
      <c r="N128" s="3" t="s">
        <v>187</v>
      </c>
      <c r="O128" s="3" t="s">
        <v>2</v>
      </c>
      <c r="S128" s="3" t="s">
        <v>188</v>
      </c>
      <c r="T128" s="3">
        <v>20286756140</v>
      </c>
      <c r="U128" s="3" t="s">
        <v>189</v>
      </c>
      <c r="V128" s="3" t="s">
        <v>5</v>
      </c>
      <c r="W128" s="3">
        <v>3300</v>
      </c>
      <c r="X128" s="3" t="s">
        <v>6</v>
      </c>
      <c r="Y128" s="3" t="s">
        <v>7</v>
      </c>
      <c r="Z128" s="3">
        <v>376</v>
      </c>
      <c r="AA128" s="3">
        <v>154630523</v>
      </c>
      <c r="AB128" s="3"/>
      <c r="AC128" s="3">
        <v>9</v>
      </c>
      <c r="AD128" s="3">
        <v>42727</v>
      </c>
      <c r="AE128" s="3"/>
      <c r="AF128" s="3">
        <v>0</v>
      </c>
      <c r="AG128" s="3">
        <v>210</v>
      </c>
      <c r="AH128" s="3">
        <v>0</v>
      </c>
      <c r="AI128" s="3">
        <v>0</v>
      </c>
      <c r="AJ128" s="3" t="s">
        <v>1213</v>
      </c>
      <c r="AK128" s="3" t="s">
        <v>10</v>
      </c>
    </row>
    <row r="129" spans="2:37" x14ac:dyDescent="0.25">
      <c r="B129">
        <v>2</v>
      </c>
      <c r="C129">
        <v>1</v>
      </c>
      <c r="D129" s="3" t="s">
        <v>1240</v>
      </c>
      <c r="E129" s="3" t="s">
        <v>1473</v>
      </c>
      <c r="F129" s="3" t="s">
        <v>1143</v>
      </c>
      <c r="G129" s="3">
        <v>2010</v>
      </c>
      <c r="H129" s="5" t="s">
        <v>1128</v>
      </c>
      <c r="I129" s="3">
        <v>207196</v>
      </c>
      <c r="J129" s="3" t="s">
        <v>374</v>
      </c>
      <c r="N129" s="3" t="s">
        <v>199</v>
      </c>
      <c r="O129" s="3" t="s">
        <v>15</v>
      </c>
      <c r="S129" s="3" t="s">
        <v>369</v>
      </c>
      <c r="T129" s="3">
        <v>30687917282</v>
      </c>
      <c r="U129" s="3" t="s">
        <v>370</v>
      </c>
      <c r="V129" s="3" t="s">
        <v>278</v>
      </c>
      <c r="W129" s="3">
        <v>3364</v>
      </c>
      <c r="X129" s="3" t="s">
        <v>6</v>
      </c>
      <c r="Y129" s="3" t="s">
        <v>7</v>
      </c>
      <c r="Z129" s="3">
        <v>3755</v>
      </c>
      <c r="AA129" s="3">
        <v>460677</v>
      </c>
      <c r="AB129" s="3" t="s">
        <v>371</v>
      </c>
      <c r="AC129" s="3">
        <v>9</v>
      </c>
      <c r="AD129" s="3">
        <v>48471</v>
      </c>
      <c r="AE129" s="3">
        <v>67859</v>
      </c>
      <c r="AF129" s="3">
        <v>0</v>
      </c>
      <c r="AG129" s="3">
        <v>200</v>
      </c>
      <c r="AH129" s="3">
        <v>0</v>
      </c>
      <c r="AI129" s="3">
        <v>0</v>
      </c>
      <c r="AJ129" s="3" t="s">
        <v>1213</v>
      </c>
      <c r="AK129" s="3" t="s">
        <v>10</v>
      </c>
    </row>
    <row r="130" spans="2:37" x14ac:dyDescent="0.25">
      <c r="B130">
        <v>2</v>
      </c>
      <c r="C130">
        <v>1</v>
      </c>
      <c r="D130" t="s">
        <v>1240</v>
      </c>
      <c r="E130" t="s">
        <v>1476</v>
      </c>
      <c r="F130" t="s">
        <v>1144</v>
      </c>
      <c r="G130">
        <v>2007</v>
      </c>
      <c r="H130" s="1" t="s">
        <v>1128</v>
      </c>
      <c r="I130">
        <v>44557</v>
      </c>
      <c r="J130" t="s">
        <v>428</v>
      </c>
      <c r="K130" s="1">
        <v>0.66666666666666663</v>
      </c>
      <c r="L130">
        <v>445570</v>
      </c>
      <c r="M130">
        <v>1</v>
      </c>
      <c r="N130" t="s">
        <v>429</v>
      </c>
      <c r="O130" t="s">
        <v>15</v>
      </c>
      <c r="P130" t="s">
        <v>430</v>
      </c>
      <c r="Q130">
        <v>30522250356</v>
      </c>
      <c r="R130" t="s">
        <v>431</v>
      </c>
      <c r="S130" t="s">
        <v>304</v>
      </c>
      <c r="T130">
        <v>3350</v>
      </c>
      <c r="U130" t="s">
        <v>6</v>
      </c>
      <c r="V130" t="s">
        <v>7</v>
      </c>
      <c r="W130">
        <v>3758</v>
      </c>
      <c r="X130">
        <v>422220</v>
      </c>
      <c r="Z130" t="s">
        <v>432</v>
      </c>
      <c r="AB130">
        <v>9</v>
      </c>
      <c r="AC130">
        <v>48471</v>
      </c>
      <c r="AD130">
        <v>87248</v>
      </c>
      <c r="AE130">
        <v>0</v>
      </c>
      <c r="AF130">
        <v>180</v>
      </c>
      <c r="AG130">
        <v>514024</v>
      </c>
      <c r="AH130" t="s">
        <v>9</v>
      </c>
      <c r="AI130" t="s">
        <v>10</v>
      </c>
    </row>
    <row r="131" spans="2:37" x14ac:dyDescent="0.25">
      <c r="B131">
        <v>4</v>
      </c>
      <c r="C131">
        <v>1</v>
      </c>
      <c r="D131" s="3" t="s">
        <v>1312</v>
      </c>
      <c r="E131" s="3" t="s">
        <v>1551</v>
      </c>
      <c r="F131" s="3" t="s">
        <v>1155</v>
      </c>
      <c r="G131" s="3">
        <v>2009</v>
      </c>
      <c r="H131" s="5" t="s">
        <v>1128</v>
      </c>
      <c r="I131" s="3">
        <v>58451</v>
      </c>
      <c r="J131" s="3" t="s">
        <v>458</v>
      </c>
      <c r="N131" s="3" t="s">
        <v>459</v>
      </c>
      <c r="O131" s="3" t="s">
        <v>2</v>
      </c>
      <c r="S131" s="3" t="s">
        <v>460</v>
      </c>
      <c r="T131" s="3">
        <v>31902834</v>
      </c>
      <c r="U131" s="3" t="s">
        <v>461</v>
      </c>
      <c r="V131" s="3" t="s">
        <v>5</v>
      </c>
      <c r="W131" s="3">
        <v>3300</v>
      </c>
      <c r="X131" s="3" t="s">
        <v>6</v>
      </c>
      <c r="Y131" s="3" t="s">
        <v>7</v>
      </c>
      <c r="Z131" s="3">
        <v>376</v>
      </c>
      <c r="AA131" s="3">
        <v>154410057</v>
      </c>
      <c r="AB131" s="3" t="s">
        <v>462</v>
      </c>
      <c r="AC131" s="3">
        <v>9</v>
      </c>
      <c r="AD131" s="3">
        <v>48471</v>
      </c>
      <c r="AE131" s="3">
        <v>101789</v>
      </c>
      <c r="AF131" s="3">
        <v>0</v>
      </c>
      <c r="AG131" s="3">
        <v>170</v>
      </c>
      <c r="AH131" s="3">
        <v>0</v>
      </c>
      <c r="AI131" s="3">
        <v>0</v>
      </c>
      <c r="AJ131" s="3" t="s">
        <v>1213</v>
      </c>
      <c r="AK131" s="3" t="s">
        <v>10</v>
      </c>
    </row>
    <row r="132" spans="2:37" x14ac:dyDescent="0.25">
      <c r="B132">
        <v>4</v>
      </c>
      <c r="C132">
        <v>1</v>
      </c>
      <c r="D132" t="s">
        <v>1312</v>
      </c>
      <c r="E132" t="s">
        <v>1554</v>
      </c>
      <c r="F132" t="s">
        <v>1155</v>
      </c>
      <c r="G132">
        <v>2011</v>
      </c>
      <c r="H132" s="1" t="s">
        <v>1128</v>
      </c>
      <c r="I132">
        <v>30913</v>
      </c>
      <c r="J132" t="s">
        <v>428</v>
      </c>
      <c r="K132" s="1">
        <v>0.52916666666666667</v>
      </c>
      <c r="L132">
        <v>309130</v>
      </c>
      <c r="M132">
        <v>1</v>
      </c>
      <c r="N132" t="s">
        <v>608</v>
      </c>
      <c r="O132" t="s">
        <v>15</v>
      </c>
      <c r="P132" t="s">
        <v>609</v>
      </c>
      <c r="Q132">
        <v>30709021296</v>
      </c>
      <c r="R132" t="s">
        <v>610</v>
      </c>
      <c r="S132" t="s">
        <v>5</v>
      </c>
      <c r="T132">
        <v>3300</v>
      </c>
      <c r="U132" t="s">
        <v>6</v>
      </c>
      <c r="V132" t="s">
        <v>7</v>
      </c>
      <c r="W132">
        <v>376</v>
      </c>
      <c r="X132">
        <v>154516354</v>
      </c>
      <c r="AB132">
        <v>9</v>
      </c>
      <c r="AC132">
        <v>48471</v>
      </c>
      <c r="AD132">
        <v>96942</v>
      </c>
      <c r="AE132">
        <v>0</v>
      </c>
      <c r="AF132">
        <v>200</v>
      </c>
      <c r="AG132">
        <v>328682</v>
      </c>
      <c r="AH132" t="s">
        <v>9</v>
      </c>
      <c r="AI132" t="s">
        <v>10</v>
      </c>
    </row>
    <row r="133" spans="2:37" x14ac:dyDescent="0.25">
      <c r="B133">
        <v>4</v>
      </c>
      <c r="C133">
        <v>2</v>
      </c>
      <c r="D133" s="3" t="s">
        <v>1387</v>
      </c>
      <c r="E133" s="3" t="s">
        <v>1632</v>
      </c>
      <c r="F133" s="3" t="s">
        <v>1168</v>
      </c>
      <c r="G133" s="3"/>
      <c r="H133" s="5" t="s">
        <v>1128</v>
      </c>
      <c r="I133" s="3">
        <v>49747</v>
      </c>
      <c r="J133" s="3" t="s">
        <v>227</v>
      </c>
      <c r="N133" s="3" t="s">
        <v>21</v>
      </c>
      <c r="O133" s="3" t="s">
        <v>2</v>
      </c>
      <c r="S133" s="3" t="s">
        <v>228</v>
      </c>
      <c r="T133" s="3">
        <v>30707009884</v>
      </c>
      <c r="U133" s="3" t="s">
        <v>229</v>
      </c>
      <c r="V133" s="3" t="s">
        <v>230</v>
      </c>
      <c r="W133" s="3">
        <v>3300</v>
      </c>
      <c r="X133" s="3" t="s">
        <v>6</v>
      </c>
      <c r="Y133" s="3" t="s">
        <v>7</v>
      </c>
      <c r="Z133" s="3">
        <v>376</v>
      </c>
      <c r="AA133" s="3">
        <v>154638860</v>
      </c>
      <c r="AB133" s="3" t="s">
        <v>231</v>
      </c>
      <c r="AC133" s="3">
        <v>9</v>
      </c>
      <c r="AD133" s="3">
        <v>48471</v>
      </c>
      <c r="AE133" s="3">
        <v>87248</v>
      </c>
      <c r="AF133" s="3">
        <v>0</v>
      </c>
      <c r="AG133" s="3">
        <v>910</v>
      </c>
      <c r="AH133" s="3">
        <v>0</v>
      </c>
      <c r="AI133" s="3">
        <v>0</v>
      </c>
      <c r="AJ133" s="3" t="s">
        <v>1213</v>
      </c>
      <c r="AK133" s="3" t="s">
        <v>10</v>
      </c>
    </row>
    <row r="134" spans="2:37" x14ac:dyDescent="0.25">
      <c r="B134">
        <v>4</v>
      </c>
      <c r="C134">
        <v>2</v>
      </c>
      <c r="D134" t="s">
        <v>1387</v>
      </c>
      <c r="E134" t="s">
        <v>1636</v>
      </c>
      <c r="F134" t="s">
        <v>1159</v>
      </c>
      <c r="G134">
        <v>2012</v>
      </c>
      <c r="H134" s="1" t="s">
        <v>1128</v>
      </c>
      <c r="I134">
        <v>48041</v>
      </c>
      <c r="J134" t="s">
        <v>465</v>
      </c>
      <c r="K134" s="1">
        <v>0.54166666666666663</v>
      </c>
      <c r="L134">
        <v>480410</v>
      </c>
      <c r="M134">
        <v>1</v>
      </c>
      <c r="N134" t="s">
        <v>580</v>
      </c>
      <c r="O134" t="s">
        <v>15</v>
      </c>
      <c r="P134" t="s">
        <v>581</v>
      </c>
      <c r="Q134">
        <v>27231891779</v>
      </c>
      <c r="R134" t="s">
        <v>582</v>
      </c>
      <c r="S134" t="s">
        <v>125</v>
      </c>
      <c r="T134">
        <v>3362</v>
      </c>
      <c r="U134" t="s">
        <v>6</v>
      </c>
      <c r="V134" t="s">
        <v>7</v>
      </c>
      <c r="W134">
        <v>3755</v>
      </c>
      <c r="X134">
        <v>499060</v>
      </c>
      <c r="AB134">
        <v>9</v>
      </c>
      <c r="AC134">
        <v>42727</v>
      </c>
      <c r="AD134">
        <v>123908</v>
      </c>
      <c r="AE134">
        <v>0</v>
      </c>
      <c r="AF134">
        <v>290</v>
      </c>
      <c r="AG134">
        <v>251943</v>
      </c>
      <c r="AH134" t="s">
        <v>9</v>
      </c>
      <c r="AI134" t="s">
        <v>10</v>
      </c>
    </row>
    <row r="135" spans="2:37" x14ac:dyDescent="0.25">
      <c r="B135">
        <v>6</v>
      </c>
      <c r="C135">
        <v>1</v>
      </c>
      <c r="D135" s="3" t="s">
        <v>1372</v>
      </c>
      <c r="E135" s="3" t="s">
        <v>1613</v>
      </c>
      <c r="F135" s="3" t="s">
        <v>1159</v>
      </c>
      <c r="G135" s="3">
        <v>2011</v>
      </c>
      <c r="H135" s="5" t="s">
        <v>1128</v>
      </c>
      <c r="I135" s="3">
        <v>33124</v>
      </c>
      <c r="J135" s="3" t="s">
        <v>281</v>
      </c>
      <c r="N135" s="3" t="s">
        <v>165</v>
      </c>
      <c r="O135" s="3" t="s">
        <v>2</v>
      </c>
      <c r="S135" s="3" t="s">
        <v>871</v>
      </c>
      <c r="T135" s="3">
        <v>10955315</v>
      </c>
      <c r="U135" s="3" t="s">
        <v>872</v>
      </c>
      <c r="V135" s="3" t="s">
        <v>278</v>
      </c>
      <c r="W135" s="3">
        <v>3364</v>
      </c>
      <c r="X135" s="3" t="s">
        <v>6</v>
      </c>
      <c r="Y135" s="3" t="s">
        <v>7</v>
      </c>
      <c r="Z135" s="3">
        <v>3755</v>
      </c>
      <c r="AA135" s="3">
        <v>15696016</v>
      </c>
      <c r="AB135" s="3"/>
      <c r="AC135" s="3">
        <v>9</v>
      </c>
      <c r="AD135" s="3">
        <v>42727</v>
      </c>
      <c r="AE135" s="3">
        <v>76909</v>
      </c>
      <c r="AF135" s="3">
        <v>0</v>
      </c>
      <c r="AG135" s="3">
        <v>180</v>
      </c>
      <c r="AH135" s="3">
        <v>0</v>
      </c>
      <c r="AI135" s="3">
        <v>0</v>
      </c>
      <c r="AJ135" s="3" t="s">
        <v>1213</v>
      </c>
      <c r="AK135" s="3" t="s">
        <v>10</v>
      </c>
    </row>
    <row r="136" spans="2:37" x14ac:dyDescent="0.25">
      <c r="B136">
        <v>2</v>
      </c>
      <c r="C136">
        <v>1</v>
      </c>
      <c r="D136" t="s">
        <v>1372</v>
      </c>
      <c r="E136" t="s">
        <v>1615</v>
      </c>
      <c r="F136" t="s">
        <v>1159</v>
      </c>
      <c r="G136">
        <v>2013</v>
      </c>
      <c r="H136" s="1" t="s">
        <v>1128</v>
      </c>
      <c r="I136">
        <v>42338</v>
      </c>
      <c r="J136" t="s">
        <v>465</v>
      </c>
      <c r="K136" s="1">
        <v>0.66666666666666663</v>
      </c>
      <c r="L136">
        <v>423380</v>
      </c>
      <c r="M136">
        <v>1</v>
      </c>
      <c r="N136" t="s">
        <v>346</v>
      </c>
      <c r="O136" t="s">
        <v>2</v>
      </c>
      <c r="P136" t="s">
        <v>899</v>
      </c>
      <c r="Q136">
        <v>11111111</v>
      </c>
      <c r="R136" t="s">
        <v>900</v>
      </c>
      <c r="S136" t="s">
        <v>5</v>
      </c>
      <c r="T136">
        <v>3300</v>
      </c>
      <c r="U136" t="s">
        <v>6</v>
      </c>
      <c r="V136" t="s">
        <v>7</v>
      </c>
      <c r="W136">
        <v>376</v>
      </c>
      <c r="X136">
        <v>4431838</v>
      </c>
      <c r="AB136">
        <v>9</v>
      </c>
      <c r="AC136">
        <v>48471</v>
      </c>
      <c r="AD136">
        <v>111483</v>
      </c>
      <c r="AE136">
        <v>0</v>
      </c>
      <c r="AF136">
        <v>230</v>
      </c>
      <c r="AG136">
        <v>245383</v>
      </c>
      <c r="AH136" t="s">
        <v>9</v>
      </c>
      <c r="AI136" t="s">
        <v>10</v>
      </c>
    </row>
    <row r="137" spans="2:37" x14ac:dyDescent="0.25">
      <c r="B137">
        <v>2</v>
      </c>
      <c r="C137">
        <v>1</v>
      </c>
      <c r="D137" s="3" t="s">
        <v>1416</v>
      </c>
      <c r="E137" s="3" t="s">
        <v>1669</v>
      </c>
      <c r="F137" s="3" t="s">
        <v>1164</v>
      </c>
      <c r="G137" s="3">
        <v>2012</v>
      </c>
      <c r="H137" s="5" t="s">
        <v>1128</v>
      </c>
      <c r="I137" s="3">
        <v>49105</v>
      </c>
      <c r="J137" s="3" t="s">
        <v>907</v>
      </c>
      <c r="N137" s="3" t="s">
        <v>908</v>
      </c>
      <c r="O137" s="3" t="s">
        <v>15</v>
      </c>
      <c r="S137" s="3" t="s">
        <v>909</v>
      </c>
      <c r="T137" s="3">
        <v>20205531832</v>
      </c>
      <c r="U137" s="3" t="s">
        <v>910</v>
      </c>
      <c r="V137" s="3" t="s">
        <v>911</v>
      </c>
      <c r="W137" s="3">
        <v>3230</v>
      </c>
      <c r="X137" s="3" t="s">
        <v>394</v>
      </c>
      <c r="Y137" s="3" t="s">
        <v>7</v>
      </c>
      <c r="Z137" s="3">
        <v>3772</v>
      </c>
      <c r="AA137" s="3">
        <v>424697</v>
      </c>
      <c r="AB137" s="3" t="s">
        <v>912</v>
      </c>
      <c r="AC137" s="3">
        <v>9</v>
      </c>
      <c r="AD137" s="3">
        <v>42727</v>
      </c>
      <c r="AE137" s="3">
        <v>115363</v>
      </c>
      <c r="AF137" s="3">
        <v>0</v>
      </c>
      <c r="AG137" s="3">
        <v>170</v>
      </c>
      <c r="AH137" s="3">
        <v>0</v>
      </c>
      <c r="AI137" s="3">
        <v>0</v>
      </c>
      <c r="AJ137" s="3" t="s">
        <v>1213</v>
      </c>
      <c r="AK137" s="3" t="s">
        <v>10</v>
      </c>
    </row>
    <row r="138" spans="2:37" x14ac:dyDescent="0.25">
      <c r="B138">
        <v>4</v>
      </c>
      <c r="C138">
        <v>1</v>
      </c>
      <c r="D138" t="s">
        <v>1416</v>
      </c>
      <c r="E138" t="s">
        <v>1673</v>
      </c>
      <c r="F138" t="s">
        <v>1162</v>
      </c>
      <c r="G138">
        <v>2012</v>
      </c>
      <c r="H138" s="1" t="s">
        <v>1128</v>
      </c>
      <c r="I138">
        <v>52121</v>
      </c>
      <c r="J138" t="s">
        <v>465</v>
      </c>
      <c r="K138" s="1">
        <v>0.75</v>
      </c>
      <c r="L138">
        <v>521210</v>
      </c>
      <c r="M138">
        <v>1</v>
      </c>
      <c r="N138" t="s">
        <v>466</v>
      </c>
      <c r="O138" t="s">
        <v>15</v>
      </c>
      <c r="P138" t="s">
        <v>467</v>
      </c>
      <c r="Q138">
        <v>30687896226</v>
      </c>
      <c r="R138" t="s">
        <v>468</v>
      </c>
      <c r="S138" t="s">
        <v>79</v>
      </c>
      <c r="T138">
        <v>3360</v>
      </c>
      <c r="U138" t="s">
        <v>6</v>
      </c>
      <c r="V138" t="s">
        <v>7</v>
      </c>
      <c r="W138">
        <v>3755</v>
      </c>
      <c r="X138">
        <v>424900</v>
      </c>
      <c r="AB138">
        <v>9</v>
      </c>
      <c r="AC138">
        <v>48471</v>
      </c>
      <c r="AD138">
        <v>58165</v>
      </c>
      <c r="AE138">
        <v>233999</v>
      </c>
      <c r="AF138">
        <v>120</v>
      </c>
      <c r="AG138">
        <v>14491106</v>
      </c>
      <c r="AH138" t="s">
        <v>9</v>
      </c>
      <c r="AI138" t="s">
        <v>10</v>
      </c>
    </row>
    <row r="139" spans="2:37" x14ac:dyDescent="0.25">
      <c r="B139">
        <v>2</v>
      </c>
      <c r="C139">
        <v>1</v>
      </c>
      <c r="D139" s="3" t="s">
        <v>1414</v>
      </c>
      <c r="E139" s="3" t="s">
        <v>1666</v>
      </c>
      <c r="F139" s="3" t="s">
        <v>1174</v>
      </c>
      <c r="G139" s="3">
        <v>2014</v>
      </c>
      <c r="H139" s="5" t="s">
        <v>1128</v>
      </c>
      <c r="I139" s="3">
        <v>41839</v>
      </c>
      <c r="J139" s="3" t="s">
        <v>447</v>
      </c>
      <c r="N139" s="3" t="s">
        <v>982</v>
      </c>
      <c r="O139" s="3" t="s">
        <v>15</v>
      </c>
      <c r="S139" s="3" t="s">
        <v>977</v>
      </c>
      <c r="T139" s="3">
        <v>33713586809</v>
      </c>
      <c r="U139" s="3" t="s">
        <v>978</v>
      </c>
      <c r="V139" s="3" t="s">
        <v>979</v>
      </c>
      <c r="W139" s="3">
        <v>3300</v>
      </c>
      <c r="X139" s="3" t="s">
        <v>6</v>
      </c>
      <c r="Y139" s="3" t="s">
        <v>7</v>
      </c>
      <c r="Z139" s="3">
        <v>376</v>
      </c>
      <c r="AA139" s="3">
        <v>4437329</v>
      </c>
      <c r="AB139" s="3" t="s">
        <v>980</v>
      </c>
      <c r="AC139" s="3">
        <v>9</v>
      </c>
      <c r="AD139" s="3">
        <v>42727</v>
      </c>
      <c r="AE139" s="3">
        <v>42727</v>
      </c>
      <c r="AF139" s="3">
        <v>0</v>
      </c>
      <c r="AG139" s="3">
        <v>70</v>
      </c>
      <c r="AH139" s="3">
        <v>0</v>
      </c>
      <c r="AI139" s="3">
        <v>0</v>
      </c>
      <c r="AJ139" s="3" t="s">
        <v>1213</v>
      </c>
      <c r="AK139" s="3" t="s">
        <v>10</v>
      </c>
    </row>
    <row r="140" spans="2:37" x14ac:dyDescent="0.25">
      <c r="B140">
        <v>2</v>
      </c>
      <c r="C140">
        <v>1</v>
      </c>
      <c r="D140" t="s">
        <v>1414</v>
      </c>
      <c r="E140" t="s">
        <v>1669</v>
      </c>
      <c r="F140" t="s">
        <v>1164</v>
      </c>
      <c r="H140" s="1" t="s">
        <v>1128</v>
      </c>
      <c r="I140">
        <v>49105</v>
      </c>
      <c r="J140" t="s">
        <v>907</v>
      </c>
      <c r="K140" s="1">
        <v>0.75</v>
      </c>
      <c r="L140">
        <v>491050</v>
      </c>
      <c r="M140">
        <v>1</v>
      </c>
      <c r="N140" t="s">
        <v>908</v>
      </c>
      <c r="O140" t="s">
        <v>15</v>
      </c>
      <c r="P140" t="s">
        <v>909</v>
      </c>
      <c r="Q140">
        <v>20205531832</v>
      </c>
      <c r="R140" t="s">
        <v>910</v>
      </c>
      <c r="S140" t="s">
        <v>911</v>
      </c>
      <c r="T140">
        <v>3230</v>
      </c>
      <c r="U140" t="s">
        <v>394</v>
      </c>
      <c r="V140" t="s">
        <v>7</v>
      </c>
      <c r="W140">
        <v>3772</v>
      </c>
      <c r="X140">
        <v>424697</v>
      </c>
      <c r="Z140" t="s">
        <v>912</v>
      </c>
      <c r="AA140" t="s">
        <v>913</v>
      </c>
      <c r="AB140">
        <v>9</v>
      </c>
      <c r="AC140">
        <v>42727</v>
      </c>
      <c r="AD140">
        <v>115363</v>
      </c>
      <c r="AE140">
        <v>0</v>
      </c>
      <c r="AF140">
        <v>270</v>
      </c>
      <c r="AG140">
        <v>410637</v>
      </c>
      <c r="AH140" t="s">
        <v>9</v>
      </c>
      <c r="AI140" t="s">
        <v>10</v>
      </c>
    </row>
    <row r="141" spans="2:37" x14ac:dyDescent="0.25">
      <c r="B141">
        <v>2</v>
      </c>
      <c r="C141">
        <v>1</v>
      </c>
      <c r="D141" s="3" t="s">
        <v>1242</v>
      </c>
      <c r="E141" s="3" t="s">
        <v>1476</v>
      </c>
      <c r="F141" s="3" t="s">
        <v>1145</v>
      </c>
      <c r="G141" s="3">
        <v>2011</v>
      </c>
      <c r="H141" s="5" t="s">
        <v>1128</v>
      </c>
      <c r="I141" s="3">
        <v>44557</v>
      </c>
      <c r="J141" s="3" t="s">
        <v>428</v>
      </c>
      <c r="N141" s="3" t="s">
        <v>429</v>
      </c>
      <c r="O141" s="3" t="s">
        <v>15</v>
      </c>
      <c r="S141" s="3" t="s">
        <v>430</v>
      </c>
      <c r="T141" s="3">
        <v>30522250356</v>
      </c>
      <c r="U141" s="3" t="s">
        <v>431</v>
      </c>
      <c r="V141" s="3" t="s">
        <v>304</v>
      </c>
      <c r="W141" s="3">
        <v>3350</v>
      </c>
      <c r="X141" s="3" t="s">
        <v>6</v>
      </c>
      <c r="Y141" s="3" t="s">
        <v>7</v>
      </c>
      <c r="Z141" s="3">
        <v>3758</v>
      </c>
      <c r="AA141" s="3">
        <v>422220</v>
      </c>
      <c r="AB141" s="3" t="s">
        <v>432</v>
      </c>
      <c r="AC141" s="3">
        <v>9</v>
      </c>
      <c r="AD141" s="3">
        <v>48471</v>
      </c>
      <c r="AE141" s="3">
        <v>87248</v>
      </c>
      <c r="AF141" s="3">
        <v>0</v>
      </c>
      <c r="AG141" s="3">
        <v>360</v>
      </c>
      <c r="AH141" s="3">
        <v>0</v>
      </c>
      <c r="AI141" s="3">
        <v>0</v>
      </c>
      <c r="AJ141" s="3" t="s">
        <v>1213</v>
      </c>
      <c r="AK141" s="3" t="s">
        <v>10</v>
      </c>
    </row>
    <row r="142" spans="2:37" x14ac:dyDescent="0.25">
      <c r="B142">
        <v>4</v>
      </c>
      <c r="C142">
        <v>1</v>
      </c>
      <c r="D142" t="s">
        <v>1242</v>
      </c>
      <c r="E142" t="s">
        <v>1479</v>
      </c>
      <c r="F142" t="s">
        <v>1145</v>
      </c>
      <c r="G142">
        <v>2011</v>
      </c>
      <c r="H142" s="1" t="s">
        <v>1128</v>
      </c>
      <c r="I142">
        <v>26073</v>
      </c>
      <c r="J142" t="s">
        <v>374</v>
      </c>
      <c r="K142" s="1">
        <v>0.75</v>
      </c>
      <c r="L142">
        <v>260730</v>
      </c>
      <c r="M142">
        <v>1</v>
      </c>
      <c r="N142" t="s">
        <v>524</v>
      </c>
      <c r="O142" t="s">
        <v>15</v>
      </c>
      <c r="P142" t="s">
        <v>525</v>
      </c>
      <c r="Q142">
        <v>33672410199</v>
      </c>
      <c r="R142" t="s">
        <v>526</v>
      </c>
      <c r="S142" t="s">
        <v>5</v>
      </c>
      <c r="T142">
        <v>3300</v>
      </c>
      <c r="U142" t="s">
        <v>6</v>
      </c>
      <c r="V142" t="s">
        <v>7</v>
      </c>
      <c r="W142">
        <v>376</v>
      </c>
      <c r="X142">
        <v>4468100</v>
      </c>
      <c r="Z142" t="s">
        <v>527</v>
      </c>
      <c r="AB142">
        <v>9</v>
      </c>
      <c r="AC142">
        <v>48471</v>
      </c>
      <c r="AD142">
        <v>48471</v>
      </c>
      <c r="AE142">
        <v>0</v>
      </c>
      <c r="AF142">
        <v>100</v>
      </c>
      <c r="AG142">
        <v>448852</v>
      </c>
      <c r="AH142" t="s">
        <v>9</v>
      </c>
      <c r="AI142" t="s">
        <v>10</v>
      </c>
    </row>
    <row r="143" spans="2:37" x14ac:dyDescent="0.25">
      <c r="B143">
        <v>2</v>
      </c>
      <c r="C143">
        <v>1</v>
      </c>
      <c r="D143" s="3" t="s">
        <v>1238</v>
      </c>
      <c r="E143" s="3" t="s">
        <v>1472</v>
      </c>
      <c r="F143" s="3" t="s">
        <v>1143</v>
      </c>
      <c r="G143" s="3">
        <v>2010</v>
      </c>
      <c r="H143" s="5" t="s">
        <v>1128</v>
      </c>
      <c r="I143" s="3">
        <v>140213</v>
      </c>
      <c r="J143" s="3" t="s">
        <v>558</v>
      </c>
      <c r="N143" s="3" t="s">
        <v>21</v>
      </c>
      <c r="O143" s="3" t="s">
        <v>15</v>
      </c>
      <c r="P143" s="3" t="s">
        <v>559</v>
      </c>
      <c r="Q143" s="3">
        <v>20204959774</v>
      </c>
      <c r="R143" s="3" t="s">
        <v>560</v>
      </c>
      <c r="S143" s="3" t="s">
        <v>202</v>
      </c>
      <c r="T143" s="3">
        <v>3364</v>
      </c>
      <c r="U143" s="3" t="s">
        <v>6</v>
      </c>
      <c r="V143" s="3" t="s">
        <v>7</v>
      </c>
      <c r="W143" s="3">
        <v>3755</v>
      </c>
      <c r="X143" s="3">
        <v>154709564</v>
      </c>
      <c r="Y143" s="3" t="s">
        <v>7</v>
      </c>
      <c r="Z143" s="3">
        <v>3755</v>
      </c>
      <c r="AA143" s="3">
        <v>154709564</v>
      </c>
      <c r="AB143" s="3"/>
      <c r="AC143" s="3">
        <v>9</v>
      </c>
      <c r="AD143" s="3">
        <v>48471</v>
      </c>
      <c r="AE143" s="3">
        <v>126025</v>
      </c>
      <c r="AF143" s="3">
        <v>0</v>
      </c>
      <c r="AG143" s="3">
        <v>210</v>
      </c>
      <c r="AH143" s="3">
        <v>0</v>
      </c>
      <c r="AI143" s="3">
        <v>0</v>
      </c>
      <c r="AJ143" s="3" t="s">
        <v>1213</v>
      </c>
      <c r="AK143" s="3" t="s">
        <v>10</v>
      </c>
    </row>
    <row r="144" spans="2:37" x14ac:dyDescent="0.25">
      <c r="B144">
        <v>2</v>
      </c>
      <c r="C144">
        <v>1</v>
      </c>
      <c r="D144" t="s">
        <v>1238</v>
      </c>
      <c r="E144" t="s">
        <v>1473</v>
      </c>
      <c r="F144" t="s">
        <v>1143</v>
      </c>
      <c r="G144">
        <v>2010</v>
      </c>
      <c r="H144" s="1" t="s">
        <v>1128</v>
      </c>
      <c r="I144">
        <v>207196</v>
      </c>
      <c r="J144" t="s">
        <v>374</v>
      </c>
      <c r="K144" s="1">
        <v>0.70833333333333337</v>
      </c>
      <c r="L144">
        <v>2071960</v>
      </c>
      <c r="M144">
        <v>1</v>
      </c>
      <c r="N144" t="s">
        <v>199</v>
      </c>
      <c r="O144" t="s">
        <v>15</v>
      </c>
      <c r="P144" t="s">
        <v>369</v>
      </c>
      <c r="Q144">
        <v>30687917282</v>
      </c>
      <c r="R144" t="s">
        <v>370</v>
      </c>
      <c r="S144" t="s">
        <v>278</v>
      </c>
      <c r="T144">
        <v>3364</v>
      </c>
      <c r="U144" t="s">
        <v>6</v>
      </c>
      <c r="V144" t="s">
        <v>7</v>
      </c>
      <c r="W144">
        <v>3755</v>
      </c>
      <c r="X144">
        <v>460677</v>
      </c>
      <c r="Z144" t="s">
        <v>371</v>
      </c>
      <c r="AA144" t="s">
        <v>372</v>
      </c>
      <c r="AB144">
        <v>9</v>
      </c>
      <c r="AC144">
        <v>48471</v>
      </c>
      <c r="AD144">
        <v>67859</v>
      </c>
      <c r="AE144">
        <v>0</v>
      </c>
      <c r="AF144">
        <v>140</v>
      </c>
      <c r="AG144">
        <v>400552</v>
      </c>
      <c r="AH144" t="s">
        <v>9</v>
      </c>
      <c r="AI144" t="s">
        <v>10</v>
      </c>
    </row>
    <row r="145" spans="2:37" x14ac:dyDescent="0.25">
      <c r="B145">
        <v>4</v>
      </c>
      <c r="C145">
        <v>1</v>
      </c>
      <c r="D145" s="3" t="s">
        <v>1369</v>
      </c>
      <c r="E145" s="3" t="s">
        <v>1610</v>
      </c>
      <c r="F145" s="3" t="s">
        <v>1162</v>
      </c>
      <c r="G145" s="3">
        <v>2012</v>
      </c>
      <c r="H145" s="5" t="s">
        <v>1128</v>
      </c>
      <c r="I145" s="3">
        <v>8144</v>
      </c>
      <c r="J145" s="3" t="s">
        <v>138</v>
      </c>
      <c r="N145" s="3" t="s">
        <v>139</v>
      </c>
      <c r="O145" s="3" t="s">
        <v>15</v>
      </c>
      <c r="S145" s="3" t="s">
        <v>140</v>
      </c>
      <c r="T145" s="3">
        <v>30679693049</v>
      </c>
      <c r="U145" s="3" t="s">
        <v>141</v>
      </c>
      <c r="V145" s="3" t="s">
        <v>142</v>
      </c>
      <c r="W145" s="3">
        <v>3315</v>
      </c>
      <c r="X145" s="3" t="s">
        <v>6</v>
      </c>
      <c r="Y145" s="3" t="s">
        <v>7</v>
      </c>
      <c r="Z145" s="3">
        <v>3754</v>
      </c>
      <c r="AA145" s="3">
        <v>15467047</v>
      </c>
      <c r="AB145" s="3"/>
      <c r="AC145" s="3">
        <v>9</v>
      </c>
      <c r="AD145" s="3">
        <v>42727</v>
      </c>
      <c r="AE145" s="3">
        <v>149545</v>
      </c>
      <c r="AF145" s="3">
        <v>0</v>
      </c>
      <c r="AG145" s="3">
        <v>160</v>
      </c>
      <c r="AH145" s="3">
        <v>0</v>
      </c>
      <c r="AI145" s="3">
        <v>0</v>
      </c>
      <c r="AJ145" s="3" t="s">
        <v>1213</v>
      </c>
      <c r="AK145" s="3" t="s">
        <v>10</v>
      </c>
    </row>
    <row r="146" spans="2:37" x14ac:dyDescent="0.25">
      <c r="B146">
        <v>2</v>
      </c>
      <c r="C146">
        <v>1</v>
      </c>
      <c r="D146" t="s">
        <v>1369</v>
      </c>
      <c r="E146" t="s">
        <v>1612</v>
      </c>
      <c r="F146" t="s">
        <v>1162</v>
      </c>
      <c r="G146">
        <v>2012</v>
      </c>
      <c r="H146" s="1" t="s">
        <v>1128</v>
      </c>
      <c r="I146">
        <v>68032</v>
      </c>
      <c r="J146" t="s">
        <v>205</v>
      </c>
      <c r="K146" s="1">
        <v>0.5</v>
      </c>
      <c r="L146">
        <v>680320</v>
      </c>
      <c r="M146">
        <v>1</v>
      </c>
      <c r="N146" t="s">
        <v>919</v>
      </c>
      <c r="O146" t="s">
        <v>15</v>
      </c>
      <c r="P146" t="s">
        <v>916</v>
      </c>
      <c r="Q146">
        <v>30645622169</v>
      </c>
      <c r="R146" t="s">
        <v>917</v>
      </c>
      <c r="S146" t="s">
        <v>675</v>
      </c>
      <c r="T146">
        <v>3302</v>
      </c>
      <c r="U146" t="s">
        <v>88</v>
      </c>
      <c r="V146" t="s">
        <v>7</v>
      </c>
      <c r="W146">
        <v>3786</v>
      </c>
      <c r="X146">
        <v>420349</v>
      </c>
      <c r="AB146">
        <v>9</v>
      </c>
      <c r="AC146">
        <v>42727</v>
      </c>
      <c r="AD146">
        <v>64091</v>
      </c>
      <c r="AE146">
        <v>0</v>
      </c>
      <c r="AF146">
        <v>150</v>
      </c>
      <c r="AG146">
        <v>250109</v>
      </c>
      <c r="AH146" t="s">
        <v>9</v>
      </c>
      <c r="AI146" t="s">
        <v>10</v>
      </c>
    </row>
    <row r="147" spans="2:37" x14ac:dyDescent="0.25">
      <c r="B147">
        <v>2</v>
      </c>
      <c r="C147">
        <v>1</v>
      </c>
      <c r="D147" s="3" t="s">
        <v>1422</v>
      </c>
      <c r="E147" s="3" t="s">
        <v>1675</v>
      </c>
      <c r="F147" s="3" t="s">
        <v>1175</v>
      </c>
      <c r="G147" s="3"/>
      <c r="H147" s="5" t="s">
        <v>1128</v>
      </c>
      <c r="I147" s="3">
        <v>102664</v>
      </c>
      <c r="J147" s="3" t="s">
        <v>164</v>
      </c>
      <c r="N147" s="3" t="s">
        <v>710</v>
      </c>
      <c r="O147" s="3" t="s">
        <v>2</v>
      </c>
      <c r="S147" s="3" t="s">
        <v>706</v>
      </c>
      <c r="T147" s="3">
        <v>30672491505</v>
      </c>
      <c r="U147" s="3" t="s">
        <v>707</v>
      </c>
      <c r="V147" s="3" t="s">
        <v>708</v>
      </c>
      <c r="W147" s="3">
        <v>3384</v>
      </c>
      <c r="X147" s="3" t="s">
        <v>6</v>
      </c>
      <c r="Y147" s="3" t="s">
        <v>7</v>
      </c>
      <c r="Z147" s="3">
        <v>3751</v>
      </c>
      <c r="AA147" s="3">
        <v>15663647</v>
      </c>
      <c r="AB147" s="3"/>
      <c r="AC147" s="3">
        <v>9</v>
      </c>
      <c r="AD147" s="3">
        <v>48471</v>
      </c>
      <c r="AE147" s="3">
        <v>87248</v>
      </c>
      <c r="AF147" s="3">
        <v>0</v>
      </c>
      <c r="AG147" s="3">
        <v>130</v>
      </c>
      <c r="AH147" s="3">
        <v>0</v>
      </c>
      <c r="AI147" s="3">
        <v>0</v>
      </c>
      <c r="AJ147" s="3" t="s">
        <v>1213</v>
      </c>
      <c r="AK147" s="3" t="s">
        <v>10</v>
      </c>
    </row>
    <row r="148" spans="2:37" x14ac:dyDescent="0.25">
      <c r="B148">
        <v>2</v>
      </c>
      <c r="C148">
        <v>1</v>
      </c>
      <c r="D148" t="s">
        <v>1422</v>
      </c>
      <c r="E148" t="s">
        <v>1677</v>
      </c>
      <c r="F148" t="s">
        <v>1175</v>
      </c>
      <c r="H148" s="1" t="s">
        <v>1128</v>
      </c>
      <c r="I148">
        <v>67541</v>
      </c>
      <c r="J148" t="s">
        <v>205</v>
      </c>
      <c r="K148" s="1">
        <v>0.75</v>
      </c>
      <c r="L148">
        <v>675410</v>
      </c>
      <c r="M148">
        <v>1</v>
      </c>
      <c r="N148" t="s">
        <v>956</v>
      </c>
      <c r="O148" t="s">
        <v>15</v>
      </c>
      <c r="P148" t="s">
        <v>953</v>
      </c>
      <c r="Q148">
        <v>30712127240</v>
      </c>
      <c r="R148" t="s">
        <v>954</v>
      </c>
      <c r="S148" t="s">
        <v>202</v>
      </c>
      <c r="T148">
        <v>3364</v>
      </c>
      <c r="U148" t="s">
        <v>6</v>
      </c>
      <c r="V148" t="s">
        <v>7</v>
      </c>
      <c r="W148">
        <v>3755</v>
      </c>
      <c r="X148">
        <v>460152</v>
      </c>
      <c r="AB148">
        <v>9</v>
      </c>
      <c r="AC148">
        <v>42727</v>
      </c>
      <c r="AD148">
        <v>153817</v>
      </c>
      <c r="AE148">
        <v>58516</v>
      </c>
      <c r="AF148">
        <v>360</v>
      </c>
      <c r="AG148">
        <v>803752</v>
      </c>
      <c r="AH148" t="s">
        <v>9</v>
      </c>
      <c r="AI148" t="s">
        <v>10</v>
      </c>
    </row>
    <row r="149" spans="2:37" x14ac:dyDescent="0.25">
      <c r="B149">
        <v>2</v>
      </c>
      <c r="C149">
        <v>1</v>
      </c>
      <c r="D149" s="3" t="s">
        <v>1274</v>
      </c>
      <c r="E149" s="3" t="s">
        <v>1499</v>
      </c>
      <c r="F149" s="3" t="s">
        <v>1147</v>
      </c>
      <c r="G149" s="3">
        <v>2011</v>
      </c>
      <c r="H149" s="5" t="s">
        <v>1128</v>
      </c>
      <c r="I149" s="3">
        <v>67281</v>
      </c>
      <c r="J149" s="3" t="s">
        <v>245</v>
      </c>
      <c r="N149" s="3" t="s">
        <v>665</v>
      </c>
      <c r="O149" s="3" t="s">
        <v>2</v>
      </c>
      <c r="S149" s="3" t="s">
        <v>666</v>
      </c>
      <c r="T149" s="3">
        <v>14013309</v>
      </c>
      <c r="U149" s="3" t="s">
        <v>667</v>
      </c>
      <c r="V149" s="3" t="s">
        <v>668</v>
      </c>
      <c r="W149" s="3">
        <v>3401</v>
      </c>
      <c r="X149" s="3" t="s">
        <v>88</v>
      </c>
      <c r="Y149" s="3" t="s">
        <v>7</v>
      </c>
      <c r="Z149" s="3">
        <v>3758</v>
      </c>
      <c r="AA149" s="3">
        <v>15453372</v>
      </c>
      <c r="AB149" s="3" t="s">
        <v>669</v>
      </c>
      <c r="AC149" s="3">
        <v>9</v>
      </c>
      <c r="AD149" s="3">
        <v>42727</v>
      </c>
      <c r="AE149" s="3">
        <v>93999</v>
      </c>
      <c r="AF149" s="3">
        <v>0</v>
      </c>
      <c r="AG149" s="3">
        <v>130</v>
      </c>
      <c r="AH149" s="3">
        <v>0</v>
      </c>
      <c r="AI149" s="3">
        <v>0</v>
      </c>
      <c r="AJ149" s="3" t="s">
        <v>1213</v>
      </c>
      <c r="AK149" s="3" t="s">
        <v>10</v>
      </c>
    </row>
    <row r="150" spans="2:37" x14ac:dyDescent="0.25">
      <c r="B150">
        <v>6</v>
      </c>
      <c r="C150">
        <v>1</v>
      </c>
      <c r="D150" t="s">
        <v>1274</v>
      </c>
      <c r="E150" t="s">
        <v>1502</v>
      </c>
      <c r="F150" t="s">
        <v>1147</v>
      </c>
      <c r="G150">
        <v>2012</v>
      </c>
      <c r="H150" s="1" t="s">
        <v>1128</v>
      </c>
      <c r="I150">
        <v>64579</v>
      </c>
      <c r="J150" t="s">
        <v>205</v>
      </c>
      <c r="K150" s="1">
        <v>0.5</v>
      </c>
      <c r="L150">
        <v>645790</v>
      </c>
      <c r="M150">
        <v>1</v>
      </c>
      <c r="N150" t="s">
        <v>206</v>
      </c>
      <c r="O150" t="s">
        <v>15</v>
      </c>
      <c r="P150" t="s">
        <v>207</v>
      </c>
      <c r="Q150">
        <v>30709748064</v>
      </c>
      <c r="R150" t="s">
        <v>208</v>
      </c>
      <c r="S150" t="s">
        <v>209</v>
      </c>
      <c r="T150">
        <v>3364</v>
      </c>
      <c r="U150" t="s">
        <v>6</v>
      </c>
      <c r="V150" t="s">
        <v>7</v>
      </c>
      <c r="W150">
        <v>3755</v>
      </c>
      <c r="X150">
        <v>495031</v>
      </c>
      <c r="AB150">
        <v>9</v>
      </c>
      <c r="AC150">
        <v>42727</v>
      </c>
      <c r="AD150">
        <v>21364</v>
      </c>
      <c r="AE150">
        <v>0</v>
      </c>
      <c r="AF150">
        <v>50</v>
      </c>
      <c r="AG150">
        <v>0</v>
      </c>
      <c r="AH150" t="s">
        <v>9</v>
      </c>
      <c r="AI150" t="s">
        <v>10</v>
      </c>
    </row>
    <row r="151" spans="2:37" x14ac:dyDescent="0.25">
      <c r="B151">
        <v>2</v>
      </c>
      <c r="C151">
        <v>1</v>
      </c>
      <c r="D151" s="3" t="s">
        <v>1347</v>
      </c>
      <c r="E151" s="3" t="s">
        <v>1590</v>
      </c>
      <c r="F151" s="3" t="s">
        <v>1162</v>
      </c>
      <c r="G151" s="3">
        <v>2011</v>
      </c>
      <c r="H151" s="5" t="s">
        <v>1128</v>
      </c>
      <c r="I151" s="3">
        <v>7114</v>
      </c>
      <c r="J151" s="3" t="s">
        <v>194</v>
      </c>
      <c r="N151" s="3" t="s">
        <v>894</v>
      </c>
      <c r="O151" s="3" t="s">
        <v>2</v>
      </c>
      <c r="S151" s="3" t="s">
        <v>895</v>
      </c>
      <c r="T151" s="3">
        <v>13558833</v>
      </c>
      <c r="U151" s="3" t="s">
        <v>896</v>
      </c>
      <c r="V151" s="3" t="s">
        <v>5</v>
      </c>
      <c r="W151" s="3">
        <v>3300</v>
      </c>
      <c r="X151" s="3" t="s">
        <v>6</v>
      </c>
      <c r="Y151" s="3" t="s">
        <v>7</v>
      </c>
      <c r="Z151" s="3">
        <v>376</v>
      </c>
      <c r="AA151" s="3">
        <v>154577444</v>
      </c>
      <c r="AB151" s="3"/>
      <c r="AC151" s="3">
        <v>9</v>
      </c>
      <c r="AD151" s="3">
        <v>42727</v>
      </c>
      <c r="AE151" s="3">
        <v>64091</v>
      </c>
      <c r="AF151" s="3">
        <v>0</v>
      </c>
      <c r="AG151" s="3">
        <v>150</v>
      </c>
      <c r="AH151" s="3">
        <v>0</v>
      </c>
      <c r="AI151" s="3">
        <v>0</v>
      </c>
      <c r="AJ151" s="3" t="s">
        <v>1213</v>
      </c>
      <c r="AK151" s="3" t="s">
        <v>10</v>
      </c>
    </row>
    <row r="152" spans="2:37" x14ac:dyDescent="0.25">
      <c r="B152">
        <v>4</v>
      </c>
      <c r="C152">
        <v>1</v>
      </c>
      <c r="D152" t="s">
        <v>1347</v>
      </c>
      <c r="E152" t="s">
        <v>1592</v>
      </c>
      <c r="F152" t="s">
        <v>1162</v>
      </c>
      <c r="G152">
        <v>2011</v>
      </c>
      <c r="H152" s="1" t="s">
        <v>1128</v>
      </c>
      <c r="I152">
        <v>55539</v>
      </c>
      <c r="J152" t="s">
        <v>205</v>
      </c>
      <c r="K152" s="1">
        <v>0.69652777777777775</v>
      </c>
      <c r="L152">
        <v>555390</v>
      </c>
      <c r="M152">
        <v>1</v>
      </c>
      <c r="N152" t="s">
        <v>219</v>
      </c>
      <c r="O152" t="s">
        <v>2</v>
      </c>
      <c r="P152" t="s">
        <v>216</v>
      </c>
      <c r="Q152">
        <v>24573612</v>
      </c>
      <c r="R152" t="s">
        <v>217</v>
      </c>
      <c r="S152" t="s">
        <v>5</v>
      </c>
      <c r="T152">
        <v>3300</v>
      </c>
      <c r="U152" t="s">
        <v>6</v>
      </c>
      <c r="V152" t="s">
        <v>7</v>
      </c>
      <c r="W152">
        <v>376</v>
      </c>
      <c r="X152">
        <v>154644167</v>
      </c>
      <c r="AB152">
        <v>9</v>
      </c>
      <c r="AC152">
        <v>42727</v>
      </c>
      <c r="AD152">
        <v>29909</v>
      </c>
      <c r="AE152">
        <v>0</v>
      </c>
      <c r="AF152">
        <v>70</v>
      </c>
      <c r="AG152">
        <v>18154</v>
      </c>
      <c r="AH152" t="s">
        <v>9</v>
      </c>
      <c r="AI152" t="s">
        <v>10</v>
      </c>
    </row>
    <row r="153" spans="2:37" x14ac:dyDescent="0.25">
      <c r="B153">
        <v>4</v>
      </c>
      <c r="C153">
        <v>1</v>
      </c>
      <c r="D153" s="3" t="s">
        <v>1350</v>
      </c>
      <c r="E153" s="3" t="s">
        <v>1593</v>
      </c>
      <c r="F153" s="3" t="s">
        <v>1163</v>
      </c>
      <c r="G153" s="3">
        <v>2013</v>
      </c>
      <c r="H153" s="5" t="s">
        <v>1128</v>
      </c>
      <c r="I153" s="3">
        <v>42734</v>
      </c>
      <c r="J153" s="3" t="s">
        <v>281</v>
      </c>
      <c r="N153" s="3" t="s">
        <v>282</v>
      </c>
      <c r="O153" s="3" t="s">
        <v>2</v>
      </c>
      <c r="S153" s="3" t="s">
        <v>283</v>
      </c>
      <c r="T153" s="3">
        <v>20161215547</v>
      </c>
      <c r="U153" s="3" t="s">
        <v>284</v>
      </c>
      <c r="V153" s="3" t="s">
        <v>5</v>
      </c>
      <c r="W153" s="3">
        <v>3300</v>
      </c>
      <c r="X153" s="3" t="s">
        <v>6</v>
      </c>
      <c r="Y153" s="3" t="s">
        <v>7</v>
      </c>
      <c r="Z153" s="3">
        <v>376</v>
      </c>
      <c r="AA153" s="3">
        <v>154883570</v>
      </c>
      <c r="AB153" s="3" t="s">
        <v>285</v>
      </c>
      <c r="AC153" s="3">
        <v>9</v>
      </c>
      <c r="AD153" s="3">
        <v>42727</v>
      </c>
      <c r="AE153" s="3">
        <v>51272</v>
      </c>
      <c r="AF153" s="3">
        <v>0</v>
      </c>
      <c r="AG153" s="3">
        <v>260</v>
      </c>
      <c r="AH153" s="3">
        <v>0</v>
      </c>
      <c r="AI153" s="3">
        <v>0</v>
      </c>
      <c r="AJ153" s="3" t="s">
        <v>1213</v>
      </c>
      <c r="AK153" s="3" t="s">
        <v>10</v>
      </c>
    </row>
    <row r="154" spans="2:37" x14ac:dyDescent="0.25">
      <c r="B154">
        <v>4</v>
      </c>
      <c r="C154">
        <v>1</v>
      </c>
      <c r="D154" t="s">
        <v>1350</v>
      </c>
      <c r="E154" t="s">
        <v>1594</v>
      </c>
      <c r="F154" t="s">
        <v>1162</v>
      </c>
      <c r="H154" s="1" t="s">
        <v>1128</v>
      </c>
      <c r="I154">
        <v>35769</v>
      </c>
      <c r="J154" t="s">
        <v>205</v>
      </c>
      <c r="K154" s="1">
        <v>0.63541666666666663</v>
      </c>
      <c r="L154">
        <v>357690</v>
      </c>
      <c r="M154">
        <v>1</v>
      </c>
      <c r="N154" t="s">
        <v>922</v>
      </c>
      <c r="O154" t="s">
        <v>2</v>
      </c>
      <c r="P154" t="s">
        <v>923</v>
      </c>
      <c r="Q154">
        <v>13884064</v>
      </c>
      <c r="R154" t="s">
        <v>924</v>
      </c>
      <c r="S154" t="s">
        <v>5</v>
      </c>
      <c r="T154">
        <v>3300</v>
      </c>
      <c r="U154" t="s">
        <v>6</v>
      </c>
      <c r="V154" t="s">
        <v>7</v>
      </c>
      <c r="W154">
        <v>-376</v>
      </c>
      <c r="X154">
        <v>4432972</v>
      </c>
      <c r="Z154" t="s">
        <v>925</v>
      </c>
      <c r="AA154" t="s">
        <v>926</v>
      </c>
      <c r="AB154">
        <v>9</v>
      </c>
      <c r="AC154">
        <v>42727</v>
      </c>
      <c r="AD154">
        <v>55545</v>
      </c>
      <c r="AE154">
        <v>0</v>
      </c>
      <c r="AF154">
        <v>130</v>
      </c>
      <c r="AG154">
        <v>250109</v>
      </c>
      <c r="AH154" t="s">
        <v>9</v>
      </c>
      <c r="AI154" t="s">
        <v>10</v>
      </c>
    </row>
    <row r="155" spans="2:37" x14ac:dyDescent="0.25">
      <c r="B155">
        <v>4</v>
      </c>
      <c r="C155">
        <v>1</v>
      </c>
      <c r="D155" s="3" t="s">
        <v>1367</v>
      </c>
      <c r="E155" s="3" t="s">
        <v>1609</v>
      </c>
      <c r="F155" s="3" t="s">
        <v>1164</v>
      </c>
      <c r="G155" s="3"/>
      <c r="H155" s="5" t="s">
        <v>1128</v>
      </c>
      <c r="I155" s="3">
        <v>26802</v>
      </c>
      <c r="J155" s="3" t="s">
        <v>57</v>
      </c>
      <c r="N155" s="3" t="s">
        <v>58</v>
      </c>
      <c r="O155" s="3" t="s">
        <v>2</v>
      </c>
      <c r="S155" s="3" t="s">
        <v>59</v>
      </c>
      <c r="T155" s="3">
        <v>17675855</v>
      </c>
      <c r="U155" s="3" t="s">
        <v>60</v>
      </c>
      <c r="V155" s="3" t="s">
        <v>5</v>
      </c>
      <c r="W155" s="3">
        <v>3300</v>
      </c>
      <c r="X155" s="3" t="s">
        <v>6</v>
      </c>
      <c r="Y155" s="3" t="s">
        <v>7</v>
      </c>
      <c r="Z155" s="3">
        <v>376</v>
      </c>
      <c r="AA155" s="3">
        <v>154517721</v>
      </c>
      <c r="AB155" s="3"/>
      <c r="AC155" s="3">
        <v>9</v>
      </c>
      <c r="AD155" s="3">
        <v>42727</v>
      </c>
      <c r="AE155" s="3">
        <v>140999</v>
      </c>
      <c r="AF155" s="3">
        <v>0</v>
      </c>
      <c r="AG155" s="3">
        <v>120</v>
      </c>
      <c r="AH155" s="3">
        <v>0</v>
      </c>
      <c r="AI155" s="3">
        <v>0</v>
      </c>
      <c r="AJ155" s="3" t="s">
        <v>1213</v>
      </c>
      <c r="AK155" s="3" t="s">
        <v>10</v>
      </c>
    </row>
    <row r="156" spans="2:37" x14ac:dyDescent="0.25">
      <c r="B156">
        <v>4</v>
      </c>
      <c r="C156">
        <v>1</v>
      </c>
      <c r="D156" t="s">
        <v>1367</v>
      </c>
      <c r="E156" t="s">
        <v>1610</v>
      </c>
      <c r="F156" t="s">
        <v>1166</v>
      </c>
      <c r="G156">
        <v>2014</v>
      </c>
      <c r="H156" s="1" t="s">
        <v>1128</v>
      </c>
      <c r="I156">
        <v>8144</v>
      </c>
      <c r="J156" t="s">
        <v>138</v>
      </c>
      <c r="K156" s="1">
        <v>0.75</v>
      </c>
      <c r="L156">
        <v>81440</v>
      </c>
      <c r="M156">
        <v>1</v>
      </c>
      <c r="N156" t="s">
        <v>139</v>
      </c>
      <c r="O156" t="s">
        <v>15</v>
      </c>
      <c r="P156" t="s">
        <v>140</v>
      </c>
      <c r="Q156">
        <v>30679693049</v>
      </c>
      <c r="R156" t="s">
        <v>141</v>
      </c>
      <c r="S156" t="s">
        <v>142</v>
      </c>
      <c r="T156">
        <v>3315</v>
      </c>
      <c r="U156" t="s">
        <v>6</v>
      </c>
      <c r="V156" t="s">
        <v>7</v>
      </c>
      <c r="W156">
        <v>3754</v>
      </c>
      <c r="X156">
        <v>15467047</v>
      </c>
      <c r="AB156">
        <v>9</v>
      </c>
      <c r="AC156">
        <v>42727</v>
      </c>
      <c r="AD156">
        <v>149545</v>
      </c>
      <c r="AE156">
        <v>66000</v>
      </c>
      <c r="AF156">
        <v>350</v>
      </c>
      <c r="AG156">
        <v>0</v>
      </c>
      <c r="AH156" t="s">
        <v>9</v>
      </c>
      <c r="AI156" t="s">
        <v>10</v>
      </c>
    </row>
    <row r="157" spans="2:37" x14ac:dyDescent="0.25">
      <c r="B157">
        <v>4</v>
      </c>
      <c r="C157">
        <v>1</v>
      </c>
      <c r="D157" s="3" t="s">
        <v>1302</v>
      </c>
      <c r="E157" s="3" t="s">
        <v>1534</v>
      </c>
      <c r="F157" s="3" t="s">
        <v>1150</v>
      </c>
      <c r="G157" s="3">
        <v>2013</v>
      </c>
      <c r="H157" s="5" t="s">
        <v>1128</v>
      </c>
      <c r="I157" s="3">
        <v>36064</v>
      </c>
      <c r="J157" s="3" t="s">
        <v>498</v>
      </c>
      <c r="N157" s="3" t="s">
        <v>76</v>
      </c>
      <c r="O157" s="3" t="s">
        <v>2</v>
      </c>
      <c r="S157" s="3" t="s">
        <v>585</v>
      </c>
      <c r="T157" s="3">
        <v>14136532</v>
      </c>
      <c r="U157" s="3" t="s">
        <v>586</v>
      </c>
      <c r="V157" s="3" t="s">
        <v>587</v>
      </c>
      <c r="W157" s="3">
        <v>3364</v>
      </c>
      <c r="X157" s="3" t="s">
        <v>6</v>
      </c>
      <c r="Y157" s="3" t="s">
        <v>7</v>
      </c>
      <c r="Z157" s="3">
        <v>3755</v>
      </c>
      <c r="AA157" s="3">
        <v>15582476</v>
      </c>
      <c r="AB157" s="3" t="s">
        <v>588</v>
      </c>
      <c r="AC157" s="3">
        <v>9</v>
      </c>
      <c r="AD157" s="3">
        <v>48471</v>
      </c>
      <c r="AE157" s="3">
        <v>58165</v>
      </c>
      <c r="AF157" s="3">
        <v>0</v>
      </c>
      <c r="AG157" s="3">
        <v>600</v>
      </c>
      <c r="AH157" s="3">
        <v>0</v>
      </c>
      <c r="AI157" s="3">
        <v>0</v>
      </c>
      <c r="AJ157" s="3" t="s">
        <v>1213</v>
      </c>
      <c r="AK157" s="3" t="s">
        <v>10</v>
      </c>
    </row>
    <row r="158" spans="2:37" x14ac:dyDescent="0.25">
      <c r="B158">
        <v>6</v>
      </c>
      <c r="C158">
        <v>1</v>
      </c>
      <c r="D158" t="s">
        <v>1302</v>
      </c>
      <c r="E158" t="s">
        <v>1537</v>
      </c>
      <c r="F158" t="s">
        <v>1150</v>
      </c>
      <c r="G158">
        <v>2013</v>
      </c>
      <c r="H158" s="1" t="s">
        <v>1128</v>
      </c>
      <c r="I158">
        <v>34782</v>
      </c>
      <c r="J158" t="s">
        <v>567</v>
      </c>
      <c r="K158" s="1">
        <v>0.75</v>
      </c>
      <c r="L158">
        <v>347820</v>
      </c>
      <c r="M158">
        <v>1</v>
      </c>
      <c r="N158" t="s">
        <v>689</v>
      </c>
      <c r="O158" t="s">
        <v>15</v>
      </c>
      <c r="P158" t="s">
        <v>686</v>
      </c>
      <c r="Q158">
        <v>20107076345</v>
      </c>
      <c r="R158" t="s">
        <v>687</v>
      </c>
      <c r="S158" t="s">
        <v>45</v>
      </c>
      <c r="T158">
        <v>3370</v>
      </c>
      <c r="U158" t="s">
        <v>6</v>
      </c>
      <c r="V158" t="s">
        <v>7</v>
      </c>
      <c r="W158">
        <v>376</v>
      </c>
      <c r="X158">
        <v>15551003</v>
      </c>
      <c r="AB158">
        <v>9</v>
      </c>
      <c r="AC158">
        <v>42727</v>
      </c>
      <c r="AD158">
        <v>51272</v>
      </c>
      <c r="AE158">
        <v>0</v>
      </c>
      <c r="AF158">
        <v>120</v>
      </c>
      <c r="AG158">
        <v>1396312</v>
      </c>
      <c r="AH158" t="s">
        <v>9</v>
      </c>
      <c r="AI158" t="s">
        <v>10</v>
      </c>
    </row>
    <row r="159" spans="2:37" x14ac:dyDescent="0.25">
      <c r="B159">
        <v>4</v>
      </c>
      <c r="C159">
        <v>1</v>
      </c>
      <c r="D159" s="3" t="s">
        <v>1292</v>
      </c>
      <c r="E159" s="3" t="s">
        <v>1525</v>
      </c>
      <c r="F159" s="3" t="s">
        <v>1147</v>
      </c>
      <c r="G159" s="3">
        <v>2014</v>
      </c>
      <c r="H159" s="5" t="s">
        <v>1128</v>
      </c>
      <c r="I159" s="3">
        <v>9111</v>
      </c>
      <c r="J159" s="3" t="s">
        <v>34</v>
      </c>
      <c r="N159" s="3" t="s">
        <v>96</v>
      </c>
      <c r="O159" s="3" t="s">
        <v>2</v>
      </c>
      <c r="S159" s="3" t="s">
        <v>97</v>
      </c>
      <c r="T159" s="3">
        <v>10434700</v>
      </c>
      <c r="U159" s="3" t="s">
        <v>98</v>
      </c>
      <c r="V159" s="3" t="s">
        <v>99</v>
      </c>
      <c r="W159" s="3">
        <v>3380</v>
      </c>
      <c r="X159" s="3" t="s">
        <v>6</v>
      </c>
      <c r="Y159" s="3" t="s">
        <v>7</v>
      </c>
      <c r="Z159" s="3">
        <v>376</v>
      </c>
      <c r="AA159" s="3">
        <v>154295129</v>
      </c>
      <c r="AB159" s="3" t="s">
        <v>100</v>
      </c>
      <c r="AC159" s="3">
        <v>9</v>
      </c>
      <c r="AD159" s="3">
        <v>48471</v>
      </c>
      <c r="AE159" s="3">
        <v>77554</v>
      </c>
      <c r="AF159" s="3">
        <v>0</v>
      </c>
      <c r="AG159" s="3">
        <v>110</v>
      </c>
      <c r="AH159" s="3">
        <v>0</v>
      </c>
      <c r="AI159" s="3">
        <v>0</v>
      </c>
      <c r="AJ159" s="3" t="s">
        <v>1213</v>
      </c>
      <c r="AK159" s="3" t="s">
        <v>10</v>
      </c>
    </row>
    <row r="160" spans="2:37" x14ac:dyDescent="0.25">
      <c r="B160">
        <v>4</v>
      </c>
      <c r="C160">
        <v>1</v>
      </c>
      <c r="D160" t="s">
        <v>1292</v>
      </c>
      <c r="E160" t="s">
        <v>1528</v>
      </c>
      <c r="F160" t="s">
        <v>1147</v>
      </c>
      <c r="G160">
        <v>2014</v>
      </c>
      <c r="H160" s="1" t="s">
        <v>1128</v>
      </c>
      <c r="I160">
        <v>82774</v>
      </c>
      <c r="J160" t="s">
        <v>567</v>
      </c>
      <c r="K160" s="1">
        <v>0.66666666666666663</v>
      </c>
      <c r="L160">
        <v>827740</v>
      </c>
      <c r="M160">
        <v>1</v>
      </c>
      <c r="N160" t="s">
        <v>21</v>
      </c>
      <c r="O160" t="s">
        <v>15</v>
      </c>
      <c r="P160" t="s">
        <v>16</v>
      </c>
      <c r="Q160">
        <v>20111877794</v>
      </c>
      <c r="R160" t="s">
        <v>17</v>
      </c>
      <c r="S160" t="s">
        <v>5</v>
      </c>
      <c r="T160">
        <v>3300</v>
      </c>
      <c r="U160" t="s">
        <v>6</v>
      </c>
      <c r="V160" t="s">
        <v>7</v>
      </c>
      <c r="W160">
        <v>376</v>
      </c>
      <c r="X160">
        <v>459709815</v>
      </c>
      <c r="AB160">
        <v>9</v>
      </c>
      <c r="AC160">
        <v>48471</v>
      </c>
      <c r="AD160">
        <v>101789</v>
      </c>
      <c r="AE160">
        <v>0</v>
      </c>
      <c r="AF160">
        <v>210</v>
      </c>
      <c r="AG160">
        <v>698549</v>
      </c>
      <c r="AH160" t="s">
        <v>9</v>
      </c>
      <c r="AI160" t="s">
        <v>10</v>
      </c>
    </row>
    <row r="161" spans="2:37" x14ac:dyDescent="0.25">
      <c r="B161">
        <v>4</v>
      </c>
      <c r="C161">
        <v>1</v>
      </c>
      <c r="D161" s="3" t="s">
        <v>1375</v>
      </c>
      <c r="E161" s="3" t="s">
        <v>1615</v>
      </c>
      <c r="F161" s="3" t="s">
        <v>1167</v>
      </c>
      <c r="G161" s="3"/>
      <c r="H161" s="5" t="s">
        <v>1128</v>
      </c>
      <c r="I161" s="3">
        <v>42338</v>
      </c>
      <c r="J161" s="3" t="s">
        <v>191</v>
      </c>
      <c r="N161" s="3" t="s">
        <v>902</v>
      </c>
      <c r="O161" s="3" t="s">
        <v>2</v>
      </c>
      <c r="S161" s="3" t="s">
        <v>899</v>
      </c>
      <c r="T161" s="3">
        <v>11111111</v>
      </c>
      <c r="U161" s="3" t="s">
        <v>900</v>
      </c>
      <c r="V161" s="3" t="s">
        <v>5</v>
      </c>
      <c r="W161" s="3">
        <v>3300</v>
      </c>
      <c r="X161" s="3" t="s">
        <v>6</v>
      </c>
      <c r="Y161" s="3" t="s">
        <v>7</v>
      </c>
      <c r="Z161" s="3">
        <v>376</v>
      </c>
      <c r="AA161" s="3">
        <v>4431838</v>
      </c>
      <c r="AB161" s="3"/>
      <c r="AC161" s="3">
        <v>9</v>
      </c>
      <c r="AD161" s="3">
        <v>48471</v>
      </c>
      <c r="AE161" s="3">
        <v>169649</v>
      </c>
      <c r="AF161" s="3">
        <v>0</v>
      </c>
      <c r="AG161" s="3">
        <v>200</v>
      </c>
      <c r="AH161" s="3">
        <v>0</v>
      </c>
      <c r="AI161" s="3">
        <v>0</v>
      </c>
      <c r="AJ161" s="3" t="s">
        <v>1213</v>
      </c>
      <c r="AK161" s="3" t="s">
        <v>10</v>
      </c>
    </row>
    <row r="162" spans="2:37" x14ac:dyDescent="0.25">
      <c r="B162">
        <v>2</v>
      </c>
      <c r="C162">
        <v>1</v>
      </c>
      <c r="D162" t="s">
        <v>1375</v>
      </c>
      <c r="E162" t="s">
        <v>1618</v>
      </c>
      <c r="F162" t="s">
        <v>1159</v>
      </c>
      <c r="G162">
        <v>2012</v>
      </c>
      <c r="H162" s="1" t="s">
        <v>1128</v>
      </c>
      <c r="I162">
        <v>43326</v>
      </c>
      <c r="J162" t="s">
        <v>567</v>
      </c>
      <c r="K162" s="1">
        <v>0.64583333333333337</v>
      </c>
      <c r="L162">
        <v>433260</v>
      </c>
      <c r="M162">
        <v>1</v>
      </c>
      <c r="N162" t="s">
        <v>680</v>
      </c>
      <c r="O162" t="s">
        <v>15</v>
      </c>
      <c r="P162" t="s">
        <v>681</v>
      </c>
      <c r="Q162">
        <v>20288183970</v>
      </c>
      <c r="R162" t="s">
        <v>682</v>
      </c>
      <c r="S162" t="s">
        <v>5</v>
      </c>
      <c r="T162">
        <v>3300</v>
      </c>
      <c r="U162" t="s">
        <v>6</v>
      </c>
      <c r="V162" t="s">
        <v>7</v>
      </c>
      <c r="W162">
        <v>376</v>
      </c>
      <c r="X162">
        <v>154248790</v>
      </c>
      <c r="AB162">
        <v>9</v>
      </c>
      <c r="AC162">
        <v>42727</v>
      </c>
      <c r="AD162">
        <v>21364</v>
      </c>
      <c r="AE162">
        <v>0</v>
      </c>
      <c r="AF162">
        <v>50</v>
      </c>
      <c r="AG162">
        <v>6560</v>
      </c>
      <c r="AH162" t="s">
        <v>9</v>
      </c>
      <c r="AI162" t="s">
        <v>10</v>
      </c>
    </row>
    <row r="163" spans="2:37" x14ac:dyDescent="0.25">
      <c r="B163">
        <v>2</v>
      </c>
      <c r="C163">
        <v>1</v>
      </c>
      <c r="D163" s="3" t="s">
        <v>1253</v>
      </c>
      <c r="E163" s="3" t="s">
        <v>1485</v>
      </c>
      <c r="F163" s="3" t="s">
        <v>1145</v>
      </c>
      <c r="G163" s="3">
        <v>2014</v>
      </c>
      <c r="H163" s="5" t="s">
        <v>1128</v>
      </c>
      <c r="I163" s="3">
        <v>35205</v>
      </c>
      <c r="J163" s="3" t="s">
        <v>191</v>
      </c>
      <c r="N163" s="3" t="s">
        <v>831</v>
      </c>
      <c r="O163" s="3" t="s">
        <v>15</v>
      </c>
      <c r="P163" s="3" t="s">
        <v>302</v>
      </c>
      <c r="Q163" s="3">
        <v>30687841081</v>
      </c>
      <c r="R163" s="3" t="s">
        <v>303</v>
      </c>
      <c r="S163" s="3" t="s">
        <v>304</v>
      </c>
      <c r="T163" s="3">
        <v>3350</v>
      </c>
      <c r="U163" s="3" t="s">
        <v>6</v>
      </c>
      <c r="V163" s="3" t="s">
        <v>7</v>
      </c>
      <c r="W163" s="3">
        <v>376</v>
      </c>
      <c r="X163" s="3">
        <v>4456516</v>
      </c>
      <c r="AB163" s="3"/>
      <c r="AC163" s="3">
        <v>9</v>
      </c>
      <c r="AD163" s="3">
        <v>48471</v>
      </c>
      <c r="AE163" s="3">
        <v>164801</v>
      </c>
      <c r="AF163" s="3">
        <v>0</v>
      </c>
      <c r="AG163" s="3">
        <v>70</v>
      </c>
      <c r="AH163" s="3">
        <v>0</v>
      </c>
      <c r="AI163" s="3">
        <v>0</v>
      </c>
      <c r="AJ163" s="3" t="s">
        <v>1213</v>
      </c>
      <c r="AK163" s="3" t="s">
        <v>10</v>
      </c>
    </row>
    <row r="164" spans="2:37" x14ac:dyDescent="0.25">
      <c r="B164">
        <v>4</v>
      </c>
      <c r="C164">
        <v>1</v>
      </c>
      <c r="D164" t="s">
        <v>1253</v>
      </c>
      <c r="E164" t="s">
        <v>1486</v>
      </c>
      <c r="F164" t="s">
        <v>1145</v>
      </c>
      <c r="G164">
        <v>2013</v>
      </c>
      <c r="H164" s="1" t="s">
        <v>1128</v>
      </c>
      <c r="I164">
        <v>12314</v>
      </c>
      <c r="J164" t="s">
        <v>567</v>
      </c>
      <c r="K164" s="1">
        <v>0.64374999999999993</v>
      </c>
      <c r="L164">
        <v>123140</v>
      </c>
      <c r="M164">
        <v>1</v>
      </c>
      <c r="N164" t="s">
        <v>776</v>
      </c>
      <c r="O164" t="s">
        <v>15</v>
      </c>
      <c r="P164" t="s">
        <v>777</v>
      </c>
      <c r="Q164">
        <v>30707342729</v>
      </c>
      <c r="R164" t="s">
        <v>778</v>
      </c>
      <c r="S164" t="s">
        <v>183</v>
      </c>
      <c r="T164">
        <v>3304</v>
      </c>
      <c r="U164" t="s">
        <v>6</v>
      </c>
      <c r="V164" t="s">
        <v>7</v>
      </c>
      <c r="W164">
        <v>3751</v>
      </c>
      <c r="X164">
        <v>425990</v>
      </c>
      <c r="AB164">
        <v>9</v>
      </c>
      <c r="AC164">
        <v>48471</v>
      </c>
      <c r="AD164">
        <v>0</v>
      </c>
      <c r="AE164">
        <v>556600</v>
      </c>
      <c r="AF164">
        <v>0</v>
      </c>
      <c r="AG164">
        <v>0</v>
      </c>
      <c r="AH164" t="s">
        <v>9</v>
      </c>
      <c r="AI164" t="s">
        <v>10</v>
      </c>
    </row>
    <row r="165" spans="2:37" x14ac:dyDescent="0.25">
      <c r="B165">
        <v>2</v>
      </c>
      <c r="C165">
        <v>1</v>
      </c>
      <c r="D165" s="3" t="s">
        <v>1262</v>
      </c>
      <c r="E165" s="3" t="s">
        <v>1492</v>
      </c>
      <c r="F165" s="3" t="s">
        <v>1146</v>
      </c>
      <c r="G165" s="3">
        <v>2010</v>
      </c>
      <c r="H165" s="5" t="s">
        <v>1128</v>
      </c>
      <c r="I165" s="3">
        <v>85106</v>
      </c>
      <c r="J165" s="3" t="s">
        <v>41</v>
      </c>
      <c r="N165" s="3" t="s">
        <v>42</v>
      </c>
      <c r="O165" s="3" t="s">
        <v>2</v>
      </c>
      <c r="S165" s="3" t="s">
        <v>43</v>
      </c>
      <c r="T165" s="3">
        <v>94016455</v>
      </c>
      <c r="U165" s="3" t="s">
        <v>44</v>
      </c>
      <c r="V165" s="3" t="s">
        <v>45</v>
      </c>
      <c r="W165" s="3">
        <v>3370</v>
      </c>
      <c r="X165" s="3" t="s">
        <v>6</v>
      </c>
      <c r="Y165" s="3" t="s">
        <v>7</v>
      </c>
      <c r="Z165" s="3">
        <v>3757</v>
      </c>
      <c r="AA165" s="3">
        <v>15435510</v>
      </c>
      <c r="AB165" s="3"/>
      <c r="AC165" s="3">
        <v>9</v>
      </c>
      <c r="AD165" s="3">
        <v>48471</v>
      </c>
      <c r="AE165" s="3">
        <v>140566</v>
      </c>
      <c r="AF165" s="3">
        <v>0</v>
      </c>
      <c r="AG165" s="3">
        <v>120</v>
      </c>
      <c r="AH165" s="3">
        <v>0</v>
      </c>
      <c r="AI165" s="3">
        <v>0</v>
      </c>
      <c r="AJ165" s="3" t="s">
        <v>1213</v>
      </c>
      <c r="AK165" s="3" t="s">
        <v>10</v>
      </c>
    </row>
    <row r="166" spans="2:37" x14ac:dyDescent="0.25">
      <c r="B166">
        <v>6</v>
      </c>
      <c r="C166">
        <v>1</v>
      </c>
      <c r="D166" t="s">
        <v>1262</v>
      </c>
      <c r="E166" t="s">
        <v>1494</v>
      </c>
      <c r="F166" t="s">
        <v>1147</v>
      </c>
      <c r="G166">
        <v>2010</v>
      </c>
      <c r="H166" s="1" t="s">
        <v>1128</v>
      </c>
      <c r="I166">
        <v>84585</v>
      </c>
      <c r="J166" t="s">
        <v>240</v>
      </c>
      <c r="K166" s="1">
        <v>0.5</v>
      </c>
      <c r="L166">
        <v>845850</v>
      </c>
      <c r="M166">
        <v>1</v>
      </c>
      <c r="N166" t="s">
        <v>241</v>
      </c>
      <c r="O166" t="s">
        <v>15</v>
      </c>
      <c r="P166" t="s">
        <v>242</v>
      </c>
      <c r="Q166">
        <v>30653854346</v>
      </c>
      <c r="R166" t="s">
        <v>243</v>
      </c>
      <c r="S166" t="s">
        <v>5</v>
      </c>
      <c r="T166">
        <v>3300</v>
      </c>
      <c r="U166" t="s">
        <v>6</v>
      </c>
      <c r="V166" t="s">
        <v>7</v>
      </c>
      <c r="W166">
        <v>376</v>
      </c>
      <c r="X166">
        <v>4457800</v>
      </c>
      <c r="AB166">
        <v>9</v>
      </c>
      <c r="AC166">
        <v>42727</v>
      </c>
      <c r="AD166">
        <v>81181</v>
      </c>
      <c r="AE166">
        <v>0</v>
      </c>
      <c r="AF166">
        <v>190</v>
      </c>
      <c r="AG166">
        <v>1321066</v>
      </c>
      <c r="AH166" t="s">
        <v>9</v>
      </c>
      <c r="AI166" t="s">
        <v>10</v>
      </c>
    </row>
    <row r="167" spans="2:37" x14ac:dyDescent="0.25">
      <c r="B167">
        <v>4</v>
      </c>
      <c r="C167">
        <v>1</v>
      </c>
      <c r="D167" t="s">
        <v>1258</v>
      </c>
      <c r="E167" t="s">
        <v>1490</v>
      </c>
      <c r="F167" t="s">
        <v>1145</v>
      </c>
      <c r="G167">
        <v>2014</v>
      </c>
      <c r="H167" s="1" t="s">
        <v>1128</v>
      </c>
      <c r="I167">
        <v>7811</v>
      </c>
      <c r="J167" t="s">
        <v>240</v>
      </c>
      <c r="K167" s="1">
        <v>0.69097222222222221</v>
      </c>
      <c r="L167">
        <v>78110</v>
      </c>
      <c r="M167">
        <v>1</v>
      </c>
      <c r="N167" t="s">
        <v>346</v>
      </c>
      <c r="O167" t="s">
        <v>2</v>
      </c>
      <c r="P167" t="s">
        <v>739</v>
      </c>
      <c r="Q167">
        <v>32165498</v>
      </c>
      <c r="R167" t="s">
        <v>740</v>
      </c>
      <c r="S167" t="s">
        <v>5</v>
      </c>
      <c r="T167">
        <v>3300</v>
      </c>
      <c r="U167" t="s">
        <v>6</v>
      </c>
      <c r="V167" t="s">
        <v>7</v>
      </c>
      <c r="W167">
        <v>376</v>
      </c>
      <c r="X167">
        <v>154664203</v>
      </c>
      <c r="AB167">
        <v>9</v>
      </c>
      <c r="AC167">
        <v>48471</v>
      </c>
      <c r="AD167">
        <v>135719</v>
      </c>
      <c r="AE167">
        <v>0</v>
      </c>
      <c r="AF167">
        <v>280</v>
      </c>
      <c r="AG167">
        <v>331994</v>
      </c>
      <c r="AH167" t="s">
        <v>9</v>
      </c>
      <c r="AI167" t="s">
        <v>10</v>
      </c>
    </row>
    <row r="168" spans="2:37" x14ac:dyDescent="0.25">
      <c r="B168">
        <v>2</v>
      </c>
      <c r="C168">
        <v>1</v>
      </c>
      <c r="D168" s="3" t="s">
        <v>1258</v>
      </c>
      <c r="E168" s="3" t="s">
        <v>1490</v>
      </c>
      <c r="F168" s="3" t="s">
        <v>1145</v>
      </c>
      <c r="G168" s="3">
        <v>2014</v>
      </c>
      <c r="H168" s="5" t="s">
        <v>1128</v>
      </c>
      <c r="I168" s="3">
        <v>7811</v>
      </c>
      <c r="J168" s="3" t="s">
        <v>321</v>
      </c>
      <c r="N168" s="3" t="s">
        <v>738</v>
      </c>
      <c r="O168" s="3" t="s">
        <v>2</v>
      </c>
      <c r="S168" s="3" t="s">
        <v>739</v>
      </c>
      <c r="T168" s="3">
        <v>32165498</v>
      </c>
      <c r="U168" s="3" t="s">
        <v>740</v>
      </c>
      <c r="V168" s="3" t="s">
        <v>5</v>
      </c>
      <c r="W168" s="3">
        <v>3300</v>
      </c>
      <c r="X168" s="3" t="s">
        <v>6</v>
      </c>
      <c r="Y168" s="3" t="s">
        <v>7</v>
      </c>
      <c r="Z168" s="3">
        <v>376</v>
      </c>
      <c r="AA168" s="3">
        <v>154664203</v>
      </c>
      <c r="AB168" s="3"/>
      <c r="AC168" s="3">
        <v>9</v>
      </c>
      <c r="AD168" s="3">
        <v>42727</v>
      </c>
      <c r="AE168" s="3">
        <v>119636</v>
      </c>
      <c r="AF168" s="3">
        <v>0</v>
      </c>
      <c r="AG168" s="3">
        <v>0</v>
      </c>
      <c r="AH168" s="3">
        <v>0</v>
      </c>
      <c r="AI168" s="3">
        <v>0</v>
      </c>
      <c r="AJ168" s="3" t="s">
        <v>1213</v>
      </c>
      <c r="AK168" s="3" t="s">
        <v>10</v>
      </c>
    </row>
    <row r="169" spans="2:37" x14ac:dyDescent="0.25">
      <c r="B169">
        <v>2</v>
      </c>
      <c r="C169">
        <v>1</v>
      </c>
      <c r="D169" s="3" t="s">
        <v>1289</v>
      </c>
      <c r="E169" s="3" t="s">
        <v>1517</v>
      </c>
      <c r="F169" s="3" t="s">
        <v>1147</v>
      </c>
      <c r="G169" s="3">
        <v>2014</v>
      </c>
      <c r="H169" s="5" t="s">
        <v>1128</v>
      </c>
      <c r="I169" s="3">
        <v>50829</v>
      </c>
      <c r="J169" s="3" t="s">
        <v>234</v>
      </c>
      <c r="N169" s="3" t="s">
        <v>76</v>
      </c>
      <c r="O169" s="3" t="s">
        <v>2</v>
      </c>
      <c r="S169" s="3" t="s">
        <v>235</v>
      </c>
      <c r="T169" s="3">
        <v>20185963</v>
      </c>
      <c r="U169" s="3" t="s">
        <v>236</v>
      </c>
      <c r="V169" s="3" t="s">
        <v>183</v>
      </c>
      <c r="W169" s="3">
        <v>3304</v>
      </c>
      <c r="X169" s="3" t="s">
        <v>6</v>
      </c>
      <c r="Y169" s="3" t="s">
        <v>7</v>
      </c>
      <c r="Z169" s="3">
        <v>376</v>
      </c>
      <c r="AA169" s="3">
        <v>154218596</v>
      </c>
      <c r="AB169" s="3" t="s">
        <v>237</v>
      </c>
      <c r="AC169" s="3">
        <v>9</v>
      </c>
      <c r="AD169" s="3">
        <v>48471</v>
      </c>
      <c r="AE169" s="3">
        <v>126025</v>
      </c>
      <c r="AF169" s="3">
        <v>0</v>
      </c>
      <c r="AG169" s="3">
        <v>170</v>
      </c>
      <c r="AH169" s="3">
        <v>0</v>
      </c>
      <c r="AI169" s="3">
        <v>0</v>
      </c>
      <c r="AJ169" s="3" t="s">
        <v>1213</v>
      </c>
      <c r="AK169" s="3" t="s">
        <v>10</v>
      </c>
    </row>
    <row r="170" spans="2:37" x14ac:dyDescent="0.25">
      <c r="B170">
        <v>4</v>
      </c>
      <c r="C170">
        <v>1</v>
      </c>
      <c r="D170" s="3" t="s">
        <v>1337</v>
      </c>
      <c r="E170" s="3" t="s">
        <v>1576</v>
      </c>
      <c r="F170" s="3" t="s">
        <v>1134</v>
      </c>
      <c r="G170" s="3">
        <v>2011</v>
      </c>
      <c r="H170" s="5" t="s">
        <v>1128</v>
      </c>
      <c r="I170" s="3">
        <v>32903</v>
      </c>
      <c r="J170" s="3" t="s">
        <v>274</v>
      </c>
      <c r="N170" s="3" t="s">
        <v>940</v>
      </c>
      <c r="O170" s="3" t="s">
        <v>15</v>
      </c>
      <c r="S170" s="3" t="s">
        <v>941</v>
      </c>
      <c r="T170" s="3">
        <v>20167017127</v>
      </c>
      <c r="U170" s="3" t="s">
        <v>942</v>
      </c>
      <c r="V170" s="3" t="s">
        <v>5</v>
      </c>
      <c r="W170" s="3"/>
      <c r="X170" s="3" t="s">
        <v>6</v>
      </c>
      <c r="Y170" s="3" t="s">
        <v>7</v>
      </c>
      <c r="Z170" s="3">
        <v>-376</v>
      </c>
      <c r="AA170" s="3">
        <v>154721020</v>
      </c>
      <c r="AB170" s="3"/>
      <c r="AC170" s="3">
        <v>9</v>
      </c>
      <c r="AD170" s="3">
        <v>42727</v>
      </c>
      <c r="AE170" s="3">
        <v>98272</v>
      </c>
      <c r="AF170" s="3">
        <v>0</v>
      </c>
      <c r="AG170" s="3">
        <v>50</v>
      </c>
      <c r="AH170" s="3">
        <v>0</v>
      </c>
      <c r="AI170" s="3">
        <v>0</v>
      </c>
      <c r="AJ170" s="3" t="s">
        <v>1213</v>
      </c>
      <c r="AK170" s="3" t="s">
        <v>10</v>
      </c>
    </row>
    <row r="171" spans="2:37" x14ac:dyDescent="0.25">
      <c r="B171">
        <v>8</v>
      </c>
      <c r="C171">
        <v>2</v>
      </c>
      <c r="D171" t="s">
        <v>1337</v>
      </c>
      <c r="E171" t="s">
        <v>1577</v>
      </c>
      <c r="F171" t="s">
        <v>1134</v>
      </c>
      <c r="H171" s="1" t="s">
        <v>1128</v>
      </c>
      <c r="I171">
        <v>152262</v>
      </c>
      <c r="J171" t="s">
        <v>274</v>
      </c>
      <c r="K171" s="1">
        <v>0.5</v>
      </c>
      <c r="L171">
        <v>1522620</v>
      </c>
      <c r="M171">
        <v>1</v>
      </c>
      <c r="N171" t="s">
        <v>937</v>
      </c>
      <c r="O171" t="s">
        <v>15</v>
      </c>
      <c r="P171" t="s">
        <v>934</v>
      </c>
      <c r="Q171">
        <v>30708800836</v>
      </c>
      <c r="R171" t="s">
        <v>935</v>
      </c>
      <c r="S171" t="s">
        <v>5</v>
      </c>
      <c r="T171">
        <v>3300</v>
      </c>
      <c r="U171" t="s">
        <v>6</v>
      </c>
      <c r="V171" t="s">
        <v>7</v>
      </c>
      <c r="W171">
        <v>376</v>
      </c>
      <c r="X171">
        <v>459000</v>
      </c>
      <c r="AB171">
        <v>9</v>
      </c>
      <c r="AC171">
        <v>42727</v>
      </c>
      <c r="AD171">
        <v>106818</v>
      </c>
      <c r="AE171">
        <v>0</v>
      </c>
      <c r="AF171">
        <v>250</v>
      </c>
      <c r="AG171">
        <v>188409</v>
      </c>
      <c r="AH171" t="s">
        <v>9</v>
      </c>
      <c r="AI171" t="s">
        <v>10</v>
      </c>
    </row>
    <row r="172" spans="2:37" x14ac:dyDescent="0.25">
      <c r="B172">
        <v>2</v>
      </c>
      <c r="C172">
        <v>1</v>
      </c>
      <c r="D172" t="s">
        <v>1218</v>
      </c>
      <c r="E172" t="s">
        <v>1222</v>
      </c>
      <c r="F172" t="s">
        <v>1131</v>
      </c>
      <c r="H172" s="1" t="s">
        <v>1128</v>
      </c>
      <c r="I172">
        <v>311451</v>
      </c>
      <c r="J172" t="s">
        <v>274</v>
      </c>
      <c r="K172" s="1">
        <v>0.69236111111111109</v>
      </c>
      <c r="L172">
        <v>3114510</v>
      </c>
      <c r="M172">
        <v>1</v>
      </c>
      <c r="N172" t="s">
        <v>971</v>
      </c>
      <c r="O172" t="s">
        <v>2</v>
      </c>
      <c r="P172" t="s">
        <v>972</v>
      </c>
      <c r="Q172">
        <v>18521565</v>
      </c>
      <c r="R172" t="s">
        <v>973</v>
      </c>
      <c r="S172" t="s">
        <v>79</v>
      </c>
      <c r="T172">
        <v>3360</v>
      </c>
      <c r="U172" t="s">
        <v>6</v>
      </c>
      <c r="V172" t="s">
        <v>7</v>
      </c>
      <c r="W172">
        <v>3755</v>
      </c>
      <c r="X172">
        <v>155813854</v>
      </c>
      <c r="Z172" t="s">
        <v>974</v>
      </c>
      <c r="AB172">
        <v>9</v>
      </c>
      <c r="AC172">
        <v>48471</v>
      </c>
      <c r="AD172">
        <v>290826</v>
      </c>
      <c r="AE172">
        <v>0</v>
      </c>
      <c r="AF172">
        <v>600</v>
      </c>
      <c r="AG172">
        <v>934459</v>
      </c>
      <c r="AH172" t="s">
        <v>9</v>
      </c>
      <c r="AI172" t="s">
        <v>10</v>
      </c>
    </row>
    <row r="173" spans="2:37" x14ac:dyDescent="0.25">
      <c r="B173">
        <v>2</v>
      </c>
      <c r="C173">
        <v>1</v>
      </c>
      <c r="D173" s="3" t="s">
        <v>1434</v>
      </c>
      <c r="E173" s="3" t="s">
        <v>1687</v>
      </c>
      <c r="F173" s="3" t="s">
        <v>1179</v>
      </c>
      <c r="G173" s="3">
        <v>2014</v>
      </c>
      <c r="H173" s="5" t="s">
        <v>1128</v>
      </c>
      <c r="I173" s="3">
        <v>33297</v>
      </c>
      <c r="J173" s="3" t="s">
        <v>321</v>
      </c>
      <c r="N173" s="3" t="s">
        <v>21</v>
      </c>
      <c r="O173" s="3" t="s">
        <v>15</v>
      </c>
      <c r="S173" s="3" t="s">
        <v>322</v>
      </c>
      <c r="T173" s="3">
        <v>20187619913</v>
      </c>
      <c r="U173" s="3" t="s">
        <v>323</v>
      </c>
      <c r="V173" s="3" t="s">
        <v>5</v>
      </c>
      <c r="W173" s="3">
        <v>3300</v>
      </c>
      <c r="X173" s="3" t="s">
        <v>6</v>
      </c>
      <c r="Y173" s="3" t="s">
        <v>7</v>
      </c>
      <c r="Z173" s="3">
        <v>376</v>
      </c>
      <c r="AA173" s="3">
        <v>4425000</v>
      </c>
      <c r="AB173" s="3"/>
      <c r="AC173" s="3">
        <v>9</v>
      </c>
      <c r="AD173" s="3">
        <v>48471</v>
      </c>
      <c r="AE173" s="3">
        <v>92095</v>
      </c>
      <c r="AF173" s="3">
        <v>0</v>
      </c>
      <c r="AG173" s="3">
        <v>50</v>
      </c>
      <c r="AH173" s="3">
        <v>0</v>
      </c>
      <c r="AI173" s="3">
        <v>0</v>
      </c>
      <c r="AJ173" s="3" t="s">
        <v>1213</v>
      </c>
      <c r="AK173" s="3" t="s">
        <v>10</v>
      </c>
    </row>
    <row r="174" spans="2:37" x14ac:dyDescent="0.25">
      <c r="B174">
        <v>4</v>
      </c>
      <c r="C174">
        <v>1</v>
      </c>
      <c r="D174" t="s">
        <v>1434</v>
      </c>
      <c r="E174" t="s">
        <v>1688</v>
      </c>
      <c r="F174" t="s">
        <v>1137</v>
      </c>
      <c r="G174">
        <v>2013</v>
      </c>
      <c r="H174" s="1" t="s">
        <v>1128</v>
      </c>
      <c r="I174">
        <v>41924</v>
      </c>
      <c r="J174" t="s">
        <v>274</v>
      </c>
      <c r="K174" s="1">
        <v>0.64583333333333337</v>
      </c>
      <c r="L174">
        <v>419240</v>
      </c>
      <c r="M174">
        <v>1</v>
      </c>
      <c r="N174" t="s">
        <v>275</v>
      </c>
      <c r="O174" t="s">
        <v>15</v>
      </c>
      <c r="P174" t="s">
        <v>276</v>
      </c>
      <c r="Q174">
        <v>20128483277</v>
      </c>
      <c r="R174" t="s">
        <v>277</v>
      </c>
      <c r="S174" t="s">
        <v>278</v>
      </c>
      <c r="T174">
        <v>3364</v>
      </c>
      <c r="U174" t="s">
        <v>6</v>
      </c>
      <c r="V174" t="s">
        <v>7</v>
      </c>
      <c r="W174">
        <v>3755</v>
      </c>
      <c r="X174">
        <v>15683547</v>
      </c>
      <c r="AB174">
        <v>9</v>
      </c>
      <c r="AC174">
        <v>42727</v>
      </c>
      <c r="AD174">
        <v>29909</v>
      </c>
      <c r="AE174">
        <v>0</v>
      </c>
      <c r="AF174">
        <v>70</v>
      </c>
      <c r="AG174">
        <v>367874</v>
      </c>
      <c r="AH174" t="s">
        <v>9</v>
      </c>
      <c r="AI174" t="s">
        <v>10</v>
      </c>
    </row>
    <row r="175" spans="2:37" x14ac:dyDescent="0.25">
      <c r="B175">
        <v>2</v>
      </c>
      <c r="C175">
        <v>1</v>
      </c>
      <c r="D175" s="3" t="s">
        <v>1335</v>
      </c>
      <c r="E175" s="3" t="s">
        <v>1573</v>
      </c>
      <c r="F175" s="3" t="s">
        <v>1134</v>
      </c>
      <c r="G175" s="3">
        <v>2009</v>
      </c>
      <c r="H175" s="5" t="s">
        <v>1128</v>
      </c>
      <c r="I175" s="3">
        <v>56190</v>
      </c>
      <c r="J175" s="3" t="s">
        <v>504</v>
      </c>
      <c r="N175" s="3" t="s">
        <v>713</v>
      </c>
      <c r="O175" s="3" t="s">
        <v>15</v>
      </c>
      <c r="S175" s="3" t="s">
        <v>714</v>
      </c>
      <c r="T175" s="3">
        <v>20046173164</v>
      </c>
      <c r="U175" s="3" t="s">
        <v>715</v>
      </c>
      <c r="V175" s="3" t="s">
        <v>5</v>
      </c>
      <c r="W175" s="3">
        <v>3300</v>
      </c>
      <c r="X175" s="3" t="s">
        <v>6</v>
      </c>
      <c r="Y175" s="3" t="s">
        <v>7</v>
      </c>
      <c r="Z175" s="3">
        <v>376</v>
      </c>
      <c r="AA175" s="3">
        <v>4430570</v>
      </c>
      <c r="AB175" s="3"/>
      <c r="AC175" s="3">
        <v>9</v>
      </c>
      <c r="AD175" s="3">
        <v>42727</v>
      </c>
      <c r="AE175" s="3">
        <v>47000</v>
      </c>
      <c r="AF175" s="3">
        <v>0</v>
      </c>
      <c r="AG175" s="3">
        <v>220</v>
      </c>
      <c r="AH175" s="3">
        <v>0</v>
      </c>
      <c r="AI175" s="3">
        <v>0</v>
      </c>
      <c r="AJ175" s="3" t="s">
        <v>1213</v>
      </c>
      <c r="AK175" s="3" t="s">
        <v>10</v>
      </c>
    </row>
    <row r="176" spans="2:37" x14ac:dyDescent="0.25">
      <c r="B176">
        <v>4</v>
      </c>
      <c r="C176">
        <v>1</v>
      </c>
      <c r="D176" t="s">
        <v>1335</v>
      </c>
      <c r="E176" t="s">
        <v>1576</v>
      </c>
      <c r="F176" t="s">
        <v>1134</v>
      </c>
      <c r="H176" s="1" t="s">
        <v>1128</v>
      </c>
      <c r="I176">
        <v>32903</v>
      </c>
      <c r="J176" t="s">
        <v>274</v>
      </c>
      <c r="K176" s="1">
        <v>0.62986111111111109</v>
      </c>
      <c r="L176">
        <v>329030</v>
      </c>
      <c r="M176">
        <v>1</v>
      </c>
      <c r="N176" t="s">
        <v>940</v>
      </c>
      <c r="O176" t="s">
        <v>15</v>
      </c>
      <c r="P176" t="s">
        <v>941</v>
      </c>
      <c r="Q176">
        <v>20167017127</v>
      </c>
      <c r="R176" t="s">
        <v>942</v>
      </c>
      <c r="S176" t="s">
        <v>5</v>
      </c>
      <c r="U176" t="s">
        <v>6</v>
      </c>
      <c r="V176" t="s">
        <v>7</v>
      </c>
      <c r="W176">
        <v>-376</v>
      </c>
      <c r="X176">
        <v>154721020</v>
      </c>
      <c r="AB176">
        <v>9</v>
      </c>
      <c r="AC176">
        <v>42727</v>
      </c>
      <c r="AD176">
        <v>98272</v>
      </c>
      <c r="AE176">
        <v>0</v>
      </c>
      <c r="AF176">
        <v>230</v>
      </c>
      <c r="AG176">
        <v>237611</v>
      </c>
      <c r="AH176" t="s">
        <v>9</v>
      </c>
      <c r="AI176" t="s">
        <v>10</v>
      </c>
    </row>
    <row r="177" spans="2:37" x14ac:dyDescent="0.25">
      <c r="B177">
        <v>2</v>
      </c>
      <c r="C177">
        <v>1</v>
      </c>
      <c r="D177" t="s">
        <v>1309</v>
      </c>
      <c r="E177" t="s">
        <v>1549</v>
      </c>
      <c r="F177" t="s">
        <v>1154</v>
      </c>
      <c r="H177" s="1" t="s">
        <v>1128</v>
      </c>
      <c r="I177">
        <v>35926</v>
      </c>
      <c r="J177" t="s">
        <v>274</v>
      </c>
      <c r="K177" s="1">
        <v>0.74305555555555547</v>
      </c>
      <c r="L177">
        <v>359260</v>
      </c>
      <c r="M177">
        <v>1</v>
      </c>
      <c r="N177" t="s">
        <v>959</v>
      </c>
      <c r="O177" t="s">
        <v>15</v>
      </c>
      <c r="P177" t="s">
        <v>960</v>
      </c>
      <c r="Q177">
        <v>20075440406</v>
      </c>
      <c r="R177" t="s">
        <v>961</v>
      </c>
      <c r="S177" t="s">
        <v>5</v>
      </c>
      <c r="T177">
        <v>3300</v>
      </c>
      <c r="U177" t="s">
        <v>6</v>
      </c>
      <c r="V177" t="s">
        <v>7</v>
      </c>
      <c r="W177">
        <v>376</v>
      </c>
      <c r="X177">
        <v>154692592</v>
      </c>
      <c r="Z177" t="s">
        <v>962</v>
      </c>
      <c r="AA177" t="s">
        <v>963</v>
      </c>
      <c r="AB177">
        <v>9</v>
      </c>
      <c r="AC177">
        <v>48471</v>
      </c>
      <c r="AD177">
        <v>87248</v>
      </c>
      <c r="AE177">
        <v>0</v>
      </c>
      <c r="AF177">
        <v>180</v>
      </c>
      <c r="AG177">
        <v>194633</v>
      </c>
      <c r="AH177" t="s">
        <v>9</v>
      </c>
      <c r="AI177" t="s">
        <v>10</v>
      </c>
    </row>
    <row r="178" spans="2:37" x14ac:dyDescent="0.25">
      <c r="B178">
        <v>8</v>
      </c>
      <c r="C178">
        <v>1</v>
      </c>
      <c r="D178" t="s">
        <v>1353</v>
      </c>
      <c r="E178" t="s">
        <v>1596</v>
      </c>
      <c r="F178" t="s">
        <v>1163</v>
      </c>
      <c r="G178">
        <v>2012</v>
      </c>
      <c r="H178" s="1" t="s">
        <v>1128</v>
      </c>
      <c r="I178">
        <v>62506</v>
      </c>
      <c r="J178" t="s">
        <v>151</v>
      </c>
      <c r="K178" s="1">
        <v>0.38055555555555554</v>
      </c>
      <c r="L178">
        <v>625060</v>
      </c>
      <c r="M178">
        <v>1</v>
      </c>
      <c r="N178" t="s">
        <v>199</v>
      </c>
      <c r="O178" t="s">
        <v>2</v>
      </c>
      <c r="P178" t="s">
        <v>317</v>
      </c>
      <c r="Q178">
        <v>13197980</v>
      </c>
      <c r="R178" t="s">
        <v>318</v>
      </c>
      <c r="S178" t="s">
        <v>5</v>
      </c>
      <c r="T178">
        <v>3300</v>
      </c>
      <c r="U178" t="s">
        <v>6</v>
      </c>
      <c r="V178" t="s">
        <v>7</v>
      </c>
      <c r="W178">
        <v>376</v>
      </c>
      <c r="X178">
        <v>154520774</v>
      </c>
      <c r="AB178">
        <v>9</v>
      </c>
      <c r="AC178">
        <v>42727</v>
      </c>
      <c r="AD178">
        <v>72636</v>
      </c>
      <c r="AE178">
        <v>0</v>
      </c>
      <c r="AF178">
        <v>170</v>
      </c>
      <c r="AG178">
        <v>236242</v>
      </c>
      <c r="AH178" t="s">
        <v>9</v>
      </c>
      <c r="AI178" t="s">
        <v>10</v>
      </c>
    </row>
    <row r="179" spans="2:37" x14ac:dyDescent="0.25">
      <c r="B179">
        <v>2</v>
      </c>
      <c r="C179">
        <v>1</v>
      </c>
      <c r="D179" s="3" t="s">
        <v>1354</v>
      </c>
      <c r="E179" s="3" t="s">
        <v>1594</v>
      </c>
      <c r="F179" s="3" t="s">
        <v>1163</v>
      </c>
      <c r="G179" s="3">
        <v>2012</v>
      </c>
      <c r="H179" s="5" t="s">
        <v>1128</v>
      </c>
      <c r="I179" s="3">
        <v>35769</v>
      </c>
      <c r="J179" s="3" t="s">
        <v>494</v>
      </c>
      <c r="N179" s="3" t="s">
        <v>930</v>
      </c>
      <c r="O179" s="3" t="s">
        <v>2</v>
      </c>
      <c r="S179" s="3" t="s">
        <v>923</v>
      </c>
      <c r="T179" s="3">
        <v>13884064</v>
      </c>
      <c r="U179" s="3" t="s">
        <v>924</v>
      </c>
      <c r="V179" s="3" t="s">
        <v>5</v>
      </c>
      <c r="W179" s="3">
        <v>3300</v>
      </c>
      <c r="X179" s="3" t="s">
        <v>6</v>
      </c>
      <c r="Y179" s="3" t="s">
        <v>7</v>
      </c>
      <c r="Z179" s="3">
        <v>-376</v>
      </c>
      <c r="AA179" s="3">
        <v>4432972</v>
      </c>
      <c r="AB179" s="3" t="s">
        <v>925</v>
      </c>
      <c r="AC179" s="3">
        <v>9</v>
      </c>
      <c r="AD179" s="3">
        <v>48471</v>
      </c>
      <c r="AE179" s="3">
        <v>87248</v>
      </c>
      <c r="AF179" s="3">
        <v>0</v>
      </c>
      <c r="AG179" s="3">
        <v>210</v>
      </c>
      <c r="AH179" s="3">
        <v>0</v>
      </c>
      <c r="AI179" s="3">
        <v>0</v>
      </c>
      <c r="AJ179" s="3" t="s">
        <v>1213</v>
      </c>
      <c r="AK179" s="3" t="s">
        <v>10</v>
      </c>
    </row>
    <row r="180" spans="2:37" x14ac:dyDescent="0.25">
      <c r="B180">
        <v>4</v>
      </c>
      <c r="C180">
        <v>1</v>
      </c>
      <c r="D180" t="s">
        <v>1354</v>
      </c>
      <c r="E180" t="s">
        <v>1597</v>
      </c>
      <c r="F180" t="s">
        <v>1162</v>
      </c>
      <c r="G180">
        <v>2013</v>
      </c>
      <c r="H180" s="1" t="s">
        <v>1128</v>
      </c>
      <c r="I180">
        <v>11224</v>
      </c>
      <c r="J180" t="s">
        <v>151</v>
      </c>
      <c r="K180" s="1">
        <v>0.4375</v>
      </c>
      <c r="L180">
        <v>112240</v>
      </c>
      <c r="M180">
        <v>1</v>
      </c>
      <c r="N180" t="s">
        <v>152</v>
      </c>
      <c r="O180" t="s">
        <v>15</v>
      </c>
      <c r="P180" t="s">
        <v>153</v>
      </c>
      <c r="Q180">
        <v>30672529073</v>
      </c>
      <c r="R180" t="s">
        <v>154</v>
      </c>
      <c r="S180" t="s">
        <v>5</v>
      </c>
      <c r="T180">
        <v>3300</v>
      </c>
      <c r="U180" t="s">
        <v>6</v>
      </c>
      <c r="V180" t="s">
        <v>7</v>
      </c>
      <c r="W180">
        <v>376</v>
      </c>
      <c r="X180">
        <v>154370725</v>
      </c>
      <c r="Z180" t="s">
        <v>155</v>
      </c>
      <c r="AA180" t="s">
        <v>156</v>
      </c>
      <c r="AB180">
        <v>9</v>
      </c>
      <c r="AC180">
        <v>42727</v>
      </c>
      <c r="AD180">
        <v>21364</v>
      </c>
      <c r="AE180">
        <v>0</v>
      </c>
      <c r="AF180">
        <v>50</v>
      </c>
      <c r="AG180">
        <v>0</v>
      </c>
      <c r="AH180" t="s">
        <v>9</v>
      </c>
      <c r="AI180" t="s">
        <v>10</v>
      </c>
    </row>
    <row r="181" spans="2:37" x14ac:dyDescent="0.25">
      <c r="B181">
        <v>2</v>
      </c>
      <c r="C181">
        <v>1</v>
      </c>
      <c r="D181" t="s">
        <v>1426</v>
      </c>
      <c r="E181" t="s">
        <v>1681</v>
      </c>
      <c r="F181" t="s">
        <v>1178</v>
      </c>
      <c r="H181" s="1" t="s">
        <v>1128</v>
      </c>
      <c r="I181">
        <v>27721</v>
      </c>
      <c r="J181" t="s">
        <v>151</v>
      </c>
      <c r="K181" s="1">
        <v>0.70833333333333337</v>
      </c>
      <c r="L181">
        <v>277210</v>
      </c>
      <c r="M181">
        <v>1</v>
      </c>
      <c r="N181" t="s">
        <v>945</v>
      </c>
      <c r="O181" t="s">
        <v>15</v>
      </c>
      <c r="P181" t="s">
        <v>946</v>
      </c>
      <c r="Q181">
        <v>30631626609</v>
      </c>
      <c r="R181" t="s">
        <v>947</v>
      </c>
      <c r="S181" t="s">
        <v>5</v>
      </c>
      <c r="T181">
        <v>3300</v>
      </c>
      <c r="U181" t="s">
        <v>6</v>
      </c>
      <c r="V181" t="s">
        <v>7</v>
      </c>
      <c r="W181">
        <v>376</v>
      </c>
      <c r="X181">
        <v>4439694</v>
      </c>
      <c r="Z181" t="s">
        <v>948</v>
      </c>
      <c r="AA181" t="s">
        <v>949</v>
      </c>
      <c r="AB181">
        <v>9</v>
      </c>
      <c r="AC181">
        <v>48471</v>
      </c>
      <c r="AD181">
        <v>130872</v>
      </c>
      <c r="AE181">
        <v>0</v>
      </c>
      <c r="AF181">
        <v>270</v>
      </c>
      <c r="AG181">
        <v>879514</v>
      </c>
      <c r="AH181" t="s">
        <v>9</v>
      </c>
      <c r="AI181" t="s">
        <v>10</v>
      </c>
    </row>
    <row r="182" spans="2:37" x14ac:dyDescent="0.25">
      <c r="B182">
        <v>4</v>
      </c>
      <c r="C182">
        <v>1</v>
      </c>
      <c r="D182" s="3" t="s">
        <v>1311</v>
      </c>
      <c r="E182" s="3" t="s">
        <v>1549</v>
      </c>
      <c r="F182" s="3" t="s">
        <v>1154</v>
      </c>
      <c r="G182" s="3">
        <v>2008</v>
      </c>
      <c r="H182" s="5" t="s">
        <v>1128</v>
      </c>
      <c r="I182" s="3">
        <v>35926</v>
      </c>
      <c r="J182" s="3" t="s">
        <v>274</v>
      </c>
      <c r="N182" s="3" t="s">
        <v>959</v>
      </c>
      <c r="O182" s="3" t="s">
        <v>15</v>
      </c>
      <c r="S182" s="3" t="s">
        <v>960</v>
      </c>
      <c r="T182" s="3">
        <v>20075440406</v>
      </c>
      <c r="U182" s="3" t="s">
        <v>961</v>
      </c>
      <c r="V182" s="3" t="s">
        <v>5</v>
      </c>
      <c r="W182" s="3">
        <v>3300</v>
      </c>
      <c r="X182" s="3" t="s">
        <v>6</v>
      </c>
      <c r="Y182" s="3" t="s">
        <v>7</v>
      </c>
      <c r="Z182" s="3">
        <v>376</v>
      </c>
      <c r="AA182" s="3">
        <v>154692592</v>
      </c>
      <c r="AB182" s="3" t="s">
        <v>962</v>
      </c>
      <c r="AC182" s="3">
        <v>9</v>
      </c>
      <c r="AD182" s="3">
        <v>48471</v>
      </c>
      <c r="AE182" s="3">
        <v>87248</v>
      </c>
      <c r="AF182" s="3">
        <v>0</v>
      </c>
      <c r="AG182" s="3">
        <v>420</v>
      </c>
      <c r="AH182" s="3">
        <v>0</v>
      </c>
      <c r="AI182" s="3">
        <v>0</v>
      </c>
      <c r="AJ182" s="3" t="s">
        <v>1213</v>
      </c>
      <c r="AK182" s="3" t="s">
        <v>10</v>
      </c>
    </row>
    <row r="183" spans="2:37" x14ac:dyDescent="0.25">
      <c r="B183">
        <v>2</v>
      </c>
      <c r="C183">
        <v>1</v>
      </c>
      <c r="D183" t="s">
        <v>1311</v>
      </c>
      <c r="E183" t="s">
        <v>1552</v>
      </c>
      <c r="F183" t="s">
        <v>1155</v>
      </c>
      <c r="H183" s="1" t="s">
        <v>1128</v>
      </c>
      <c r="I183">
        <v>19432</v>
      </c>
      <c r="J183" t="s">
        <v>458</v>
      </c>
      <c r="K183" s="1">
        <v>0.54166666666666663</v>
      </c>
      <c r="L183">
        <v>194320</v>
      </c>
      <c r="M183">
        <v>1</v>
      </c>
      <c r="N183" t="s">
        <v>966</v>
      </c>
      <c r="O183" t="s">
        <v>2</v>
      </c>
      <c r="P183" t="s">
        <v>967</v>
      </c>
      <c r="Q183">
        <v>14207914</v>
      </c>
      <c r="R183" t="s">
        <v>968</v>
      </c>
      <c r="S183" t="s">
        <v>202</v>
      </c>
      <c r="T183">
        <v>3364</v>
      </c>
      <c r="U183" t="s">
        <v>6</v>
      </c>
      <c r="V183" t="s">
        <v>7</v>
      </c>
      <c r="W183">
        <v>3758</v>
      </c>
      <c r="X183">
        <v>15521414</v>
      </c>
      <c r="AB183">
        <v>9</v>
      </c>
      <c r="AC183">
        <v>48471</v>
      </c>
      <c r="AD183">
        <v>92095</v>
      </c>
      <c r="AE183">
        <v>0</v>
      </c>
      <c r="AF183">
        <v>190</v>
      </c>
      <c r="AG183">
        <v>172340</v>
      </c>
      <c r="AH183" t="s">
        <v>9</v>
      </c>
      <c r="AI183" t="s">
        <v>10</v>
      </c>
    </row>
    <row r="184" spans="2:37" x14ac:dyDescent="0.25">
      <c r="B184">
        <v>2</v>
      </c>
      <c r="C184">
        <v>1</v>
      </c>
      <c r="D184" s="3" t="s">
        <v>1310</v>
      </c>
      <c r="E184" s="3" t="s">
        <v>1547</v>
      </c>
      <c r="F184" s="3" t="s">
        <v>1154</v>
      </c>
      <c r="G184" s="4">
        <v>2013</v>
      </c>
      <c r="H184" s="5" t="s">
        <v>1128</v>
      </c>
      <c r="I184" s="3">
        <v>16608</v>
      </c>
      <c r="J184" s="3" t="s">
        <v>334</v>
      </c>
      <c r="N184" s="3" t="s">
        <v>21</v>
      </c>
      <c r="O184" s="3" t="s">
        <v>2</v>
      </c>
      <c r="S184" s="3" t="s">
        <v>329</v>
      </c>
      <c r="T184" s="3">
        <v>35491990</v>
      </c>
      <c r="U184" s="3" t="s">
        <v>330</v>
      </c>
      <c r="V184" s="3" t="s">
        <v>331</v>
      </c>
      <c r="W184" s="3">
        <v>3400</v>
      </c>
      <c r="X184" s="3" t="s">
        <v>88</v>
      </c>
      <c r="Y184" s="3" t="s">
        <v>7</v>
      </c>
      <c r="Z184" s="3">
        <v>379</v>
      </c>
      <c r="AA184" s="3">
        <v>154614304</v>
      </c>
      <c r="AB184" s="3" t="s">
        <v>332</v>
      </c>
      <c r="AC184" s="3">
        <v>9</v>
      </c>
      <c r="AD184" s="3">
        <v>48471</v>
      </c>
      <c r="AE184" s="3">
        <v>87248</v>
      </c>
      <c r="AF184" s="3">
        <v>0</v>
      </c>
      <c r="AG184" s="3">
        <v>230</v>
      </c>
      <c r="AH184" s="3">
        <v>0</v>
      </c>
      <c r="AI184" s="3">
        <v>0</v>
      </c>
      <c r="AJ184" s="3" t="s">
        <v>1213</v>
      </c>
      <c r="AK184" s="3" t="s">
        <v>10</v>
      </c>
    </row>
    <row r="185" spans="2:37" x14ac:dyDescent="0.25">
      <c r="B185">
        <v>2</v>
      </c>
      <c r="C185">
        <v>1</v>
      </c>
      <c r="D185" t="s">
        <v>1310</v>
      </c>
      <c r="E185" t="s">
        <v>1551</v>
      </c>
      <c r="F185" t="s">
        <v>1154</v>
      </c>
      <c r="G185">
        <v>2008</v>
      </c>
      <c r="H185" s="1" t="s">
        <v>1128</v>
      </c>
      <c r="I185">
        <v>58451</v>
      </c>
      <c r="J185" t="s">
        <v>458</v>
      </c>
      <c r="K185" s="1">
        <v>0.72916666666666663</v>
      </c>
      <c r="L185">
        <v>584510</v>
      </c>
      <c r="M185">
        <v>1</v>
      </c>
      <c r="N185" t="s">
        <v>459</v>
      </c>
      <c r="O185" t="s">
        <v>2</v>
      </c>
      <c r="P185" t="s">
        <v>460</v>
      </c>
      <c r="Q185">
        <v>31902834</v>
      </c>
      <c r="R185" t="s">
        <v>461</v>
      </c>
      <c r="S185" t="s">
        <v>5</v>
      </c>
      <c r="T185">
        <v>3300</v>
      </c>
      <c r="U185" t="s">
        <v>6</v>
      </c>
      <c r="V185" t="s">
        <v>7</v>
      </c>
      <c r="W185">
        <v>376</v>
      </c>
      <c r="X185">
        <v>154410057</v>
      </c>
      <c r="Z185" t="s">
        <v>462</v>
      </c>
      <c r="AB185">
        <v>9</v>
      </c>
      <c r="AC185">
        <v>48471</v>
      </c>
      <c r="AD185">
        <v>101789</v>
      </c>
      <c r="AE185">
        <v>0</v>
      </c>
      <c r="AF185">
        <v>210</v>
      </c>
      <c r="AG185">
        <v>172340</v>
      </c>
      <c r="AH185" t="s">
        <v>9</v>
      </c>
      <c r="AI185" t="s">
        <v>10</v>
      </c>
    </row>
    <row r="186" spans="2:37" x14ac:dyDescent="0.25">
      <c r="B186">
        <v>2</v>
      </c>
      <c r="C186">
        <v>1</v>
      </c>
      <c r="D186" s="3" t="s">
        <v>1245</v>
      </c>
      <c r="E186" s="3" t="s">
        <v>1480</v>
      </c>
      <c r="F186" s="3" t="s">
        <v>1145</v>
      </c>
      <c r="G186" s="3">
        <v>2011</v>
      </c>
      <c r="H186" s="5" t="s">
        <v>1128</v>
      </c>
      <c r="I186" s="3">
        <v>77480</v>
      </c>
      <c r="J186" s="3" t="s">
        <v>57</v>
      </c>
      <c r="N186" s="3" t="s">
        <v>550</v>
      </c>
      <c r="O186" s="3" t="s">
        <v>15</v>
      </c>
      <c r="S186" s="3" t="s">
        <v>551</v>
      </c>
      <c r="T186" s="3">
        <v>30547499952</v>
      </c>
      <c r="U186" s="3" t="s">
        <v>552</v>
      </c>
      <c r="V186" s="3" t="s">
        <v>45</v>
      </c>
      <c r="W186" s="3"/>
      <c r="X186" s="3" t="s">
        <v>6</v>
      </c>
      <c r="Y186" s="3" t="s">
        <v>7</v>
      </c>
      <c r="Z186" s="3">
        <v>3757</v>
      </c>
      <c r="AA186" s="3">
        <v>15672040</v>
      </c>
      <c r="AB186" s="3"/>
      <c r="AC186" s="3">
        <v>9</v>
      </c>
      <c r="AD186" s="3">
        <v>48471</v>
      </c>
      <c r="AE186" s="3">
        <v>106636</v>
      </c>
      <c r="AF186" s="3">
        <v>0</v>
      </c>
      <c r="AG186" s="3">
        <v>180</v>
      </c>
      <c r="AH186" s="3">
        <v>0</v>
      </c>
      <c r="AI186" s="3">
        <v>0</v>
      </c>
      <c r="AJ186" s="3" t="s">
        <v>1213</v>
      </c>
      <c r="AK186" s="3" t="s">
        <v>10</v>
      </c>
    </row>
    <row r="187" spans="2:37" x14ac:dyDescent="0.25">
      <c r="B187">
        <v>4</v>
      </c>
      <c r="C187">
        <v>1</v>
      </c>
      <c r="D187" t="s">
        <v>1245</v>
      </c>
      <c r="E187" t="s">
        <v>1481</v>
      </c>
      <c r="F187" t="s">
        <v>1145</v>
      </c>
      <c r="G187">
        <v>2011</v>
      </c>
      <c r="H187" s="1" t="s">
        <v>1128</v>
      </c>
      <c r="I187">
        <v>45752</v>
      </c>
      <c r="J187" t="s">
        <v>261</v>
      </c>
      <c r="K187" s="1">
        <v>0.72916666666666663</v>
      </c>
      <c r="L187">
        <v>457520</v>
      </c>
      <c r="M187">
        <v>1</v>
      </c>
      <c r="N187" t="s">
        <v>722</v>
      </c>
      <c r="O187" t="s">
        <v>15</v>
      </c>
      <c r="P187" t="s">
        <v>719</v>
      </c>
      <c r="Q187">
        <v>20075851228</v>
      </c>
      <c r="R187" t="s">
        <v>720</v>
      </c>
      <c r="S187" t="s">
        <v>79</v>
      </c>
      <c r="T187">
        <v>3360</v>
      </c>
      <c r="U187" t="s">
        <v>6</v>
      </c>
      <c r="V187" t="s">
        <v>7</v>
      </c>
      <c r="W187">
        <v>3755</v>
      </c>
      <c r="X187">
        <v>422768</v>
      </c>
      <c r="AB187">
        <v>9</v>
      </c>
      <c r="AC187">
        <v>48471</v>
      </c>
      <c r="AD187">
        <v>121178</v>
      </c>
      <c r="AE187">
        <v>0</v>
      </c>
      <c r="AF187">
        <v>250</v>
      </c>
      <c r="AG187">
        <v>523352</v>
      </c>
      <c r="AH187" t="s">
        <v>9</v>
      </c>
      <c r="AI187" t="s">
        <v>10</v>
      </c>
    </row>
    <row r="188" spans="2:37" x14ac:dyDescent="0.25">
      <c r="B188">
        <v>2</v>
      </c>
      <c r="C188">
        <v>1</v>
      </c>
      <c r="D188" s="3" t="s">
        <v>1246</v>
      </c>
      <c r="E188" s="3" t="s">
        <v>1481</v>
      </c>
      <c r="F188" s="3" t="s">
        <v>1145</v>
      </c>
      <c r="G188" s="3">
        <v>2011</v>
      </c>
      <c r="H188" s="5" t="s">
        <v>1128</v>
      </c>
      <c r="I188" s="3">
        <v>45752</v>
      </c>
      <c r="J188" s="3" t="s">
        <v>334</v>
      </c>
      <c r="N188" s="3" t="s">
        <v>718</v>
      </c>
      <c r="O188" s="3" t="s">
        <v>15</v>
      </c>
      <c r="S188" s="3" t="s">
        <v>719</v>
      </c>
      <c r="T188" s="3">
        <v>20075851228</v>
      </c>
      <c r="U188" s="3" t="s">
        <v>720</v>
      </c>
      <c r="V188" s="3" t="s">
        <v>79</v>
      </c>
      <c r="W188" s="3">
        <v>3360</v>
      </c>
      <c r="X188" s="3" t="s">
        <v>6</v>
      </c>
      <c r="Y188" s="3" t="s">
        <v>7</v>
      </c>
      <c r="Z188" s="3">
        <v>3755</v>
      </c>
      <c r="AA188" s="3">
        <v>422768</v>
      </c>
      <c r="AB188" s="3"/>
      <c r="AC188" s="3">
        <v>9</v>
      </c>
      <c r="AD188" s="3">
        <v>48471</v>
      </c>
      <c r="AE188" s="3">
        <v>72707</v>
      </c>
      <c r="AF188" s="3">
        <v>0</v>
      </c>
      <c r="AG188" s="3">
        <v>260</v>
      </c>
      <c r="AH188" s="3">
        <v>0</v>
      </c>
      <c r="AI188" s="3">
        <v>0</v>
      </c>
      <c r="AJ188" s="3" t="s">
        <v>1213</v>
      </c>
      <c r="AK188" s="3" t="s">
        <v>10</v>
      </c>
    </row>
    <row r="189" spans="2:37" x14ac:dyDescent="0.25">
      <c r="B189">
        <v>4</v>
      </c>
      <c r="C189">
        <v>1</v>
      </c>
      <c r="D189" t="s">
        <v>1246</v>
      </c>
      <c r="E189" t="s">
        <v>1482</v>
      </c>
      <c r="F189" t="s">
        <v>1142</v>
      </c>
      <c r="G189">
        <v>2011</v>
      </c>
      <c r="H189" s="1" t="s">
        <v>1128</v>
      </c>
      <c r="I189">
        <v>153882</v>
      </c>
      <c r="J189" t="s">
        <v>261</v>
      </c>
      <c r="K189" s="1">
        <v>0.75</v>
      </c>
      <c r="L189">
        <v>1538820</v>
      </c>
      <c r="M189">
        <v>1</v>
      </c>
      <c r="N189" t="s">
        <v>262</v>
      </c>
      <c r="O189" t="s">
        <v>15</v>
      </c>
      <c r="P189" t="s">
        <v>263</v>
      </c>
      <c r="Q189">
        <v>27200880485</v>
      </c>
      <c r="R189" t="s">
        <v>264</v>
      </c>
      <c r="S189" t="s">
        <v>265</v>
      </c>
      <c r="T189">
        <v>3580</v>
      </c>
      <c r="U189" t="s">
        <v>266</v>
      </c>
      <c r="V189" t="s">
        <v>7</v>
      </c>
      <c r="W189">
        <v>376</v>
      </c>
      <c r="X189">
        <v>154843854</v>
      </c>
      <c r="Z189" t="s">
        <v>267</v>
      </c>
      <c r="AB189">
        <v>9</v>
      </c>
      <c r="AC189">
        <v>48471</v>
      </c>
      <c r="AD189">
        <v>203578</v>
      </c>
      <c r="AE189">
        <v>0</v>
      </c>
      <c r="AF189">
        <v>420</v>
      </c>
      <c r="AG189">
        <v>1157380</v>
      </c>
      <c r="AH189" t="s">
        <v>9</v>
      </c>
      <c r="AI189" t="s">
        <v>10</v>
      </c>
    </row>
    <row r="190" spans="2:37" x14ac:dyDescent="0.25">
      <c r="B190">
        <v>4</v>
      </c>
      <c r="C190">
        <v>1</v>
      </c>
      <c r="D190" s="3" t="s">
        <v>1325</v>
      </c>
      <c r="E190" s="3" t="s">
        <v>1561</v>
      </c>
      <c r="F190" s="3" t="s">
        <v>1157</v>
      </c>
      <c r="G190" s="3">
        <v>2008</v>
      </c>
      <c r="H190" s="5" t="s">
        <v>1128</v>
      </c>
      <c r="I190" s="3">
        <v>75468</v>
      </c>
      <c r="J190" s="3" t="s">
        <v>1051</v>
      </c>
      <c r="N190" s="3" t="s">
        <v>1052</v>
      </c>
      <c r="O190" s="3" t="s">
        <v>2</v>
      </c>
      <c r="S190" s="3" t="s">
        <v>1053</v>
      </c>
      <c r="T190" s="3">
        <v>27208788</v>
      </c>
      <c r="U190" s="3" t="s">
        <v>1054</v>
      </c>
      <c r="V190" s="3" t="s">
        <v>5</v>
      </c>
      <c r="W190" s="3">
        <v>3300</v>
      </c>
      <c r="X190" s="3" t="s">
        <v>6</v>
      </c>
      <c r="Y190" s="3" t="s">
        <v>7</v>
      </c>
      <c r="Z190" s="3">
        <v>376</v>
      </c>
      <c r="AA190" s="3">
        <v>154286042</v>
      </c>
      <c r="AB190" s="3" t="s">
        <v>1055</v>
      </c>
      <c r="AC190" s="3">
        <v>9</v>
      </c>
      <c r="AD190" s="3">
        <v>42727</v>
      </c>
      <c r="AE190" s="3">
        <v>153817</v>
      </c>
      <c r="AF190" s="3">
        <v>0</v>
      </c>
      <c r="AG190" s="3">
        <v>190</v>
      </c>
      <c r="AH190" s="3">
        <v>0</v>
      </c>
      <c r="AI190" s="3">
        <v>0</v>
      </c>
      <c r="AJ190" s="3" t="s">
        <v>1213</v>
      </c>
      <c r="AK190" s="3" t="s">
        <v>10</v>
      </c>
    </row>
    <row r="191" spans="2:37" x14ac:dyDescent="0.25">
      <c r="B191">
        <v>2</v>
      </c>
      <c r="C191">
        <v>1</v>
      </c>
      <c r="D191" t="s">
        <v>1325</v>
      </c>
      <c r="E191" t="s">
        <v>1563</v>
      </c>
      <c r="F191" t="s">
        <v>1157</v>
      </c>
      <c r="G191">
        <v>2013</v>
      </c>
      <c r="H191" s="1" t="s">
        <v>1128</v>
      </c>
      <c r="I191">
        <v>44446</v>
      </c>
      <c r="J191" t="s">
        <v>164</v>
      </c>
      <c r="K191" s="1">
        <v>0.45833333333333331</v>
      </c>
      <c r="L191">
        <v>444460</v>
      </c>
      <c r="M191">
        <v>1</v>
      </c>
      <c r="N191" t="s">
        <v>165</v>
      </c>
      <c r="O191" t="s">
        <v>2</v>
      </c>
      <c r="P191" t="s">
        <v>166</v>
      </c>
      <c r="Q191">
        <v>24573612</v>
      </c>
      <c r="R191" t="s">
        <v>167</v>
      </c>
      <c r="S191" t="s">
        <v>5</v>
      </c>
      <c r="T191">
        <v>3300</v>
      </c>
      <c r="U191" t="s">
        <v>6</v>
      </c>
      <c r="V191" t="s">
        <v>7</v>
      </c>
      <c r="W191">
        <v>376</v>
      </c>
      <c r="X191">
        <v>154135335</v>
      </c>
      <c r="AB191">
        <v>9</v>
      </c>
      <c r="AC191">
        <v>48471</v>
      </c>
      <c r="AD191">
        <v>101789</v>
      </c>
      <c r="AE191">
        <v>0</v>
      </c>
      <c r="AF191">
        <v>210</v>
      </c>
      <c r="AG191">
        <v>598778</v>
      </c>
      <c r="AH191" t="s">
        <v>9</v>
      </c>
      <c r="AI191" t="s">
        <v>10</v>
      </c>
    </row>
    <row r="192" spans="2:37" x14ac:dyDescent="0.25">
      <c r="B192">
        <v>4</v>
      </c>
      <c r="C192">
        <v>1</v>
      </c>
      <c r="D192" s="3" t="s">
        <v>1420</v>
      </c>
      <c r="E192" s="3" t="s">
        <v>1674</v>
      </c>
      <c r="F192" s="3" t="s">
        <v>1176</v>
      </c>
      <c r="G192" s="3">
        <v>2012</v>
      </c>
      <c r="H192" s="5" t="s">
        <v>1128</v>
      </c>
      <c r="I192" s="3">
        <v>51086</v>
      </c>
      <c r="J192" s="3" t="s">
        <v>1041</v>
      </c>
      <c r="N192" s="3" t="s">
        <v>346</v>
      </c>
      <c r="O192" s="3" t="s">
        <v>15</v>
      </c>
      <c r="S192" s="3" t="s">
        <v>1037</v>
      </c>
      <c r="T192" s="3">
        <v>20173640480</v>
      </c>
      <c r="U192" s="3" t="s">
        <v>1038</v>
      </c>
      <c r="V192" s="3" t="s">
        <v>5</v>
      </c>
      <c r="W192" s="3">
        <v>3300</v>
      </c>
      <c r="X192" s="3" t="s">
        <v>6</v>
      </c>
      <c r="Y192" s="3" t="s">
        <v>7</v>
      </c>
      <c r="Z192" s="3">
        <v>376</v>
      </c>
      <c r="AA192" s="3">
        <v>154518282</v>
      </c>
      <c r="AB192" s="3" t="s">
        <v>1039</v>
      </c>
      <c r="AC192" s="3">
        <v>9</v>
      </c>
      <c r="AD192" s="3">
        <v>48471</v>
      </c>
      <c r="AE192" s="3">
        <v>111483</v>
      </c>
      <c r="AF192" s="3">
        <v>0</v>
      </c>
      <c r="AG192" s="3">
        <v>120</v>
      </c>
      <c r="AH192" s="3">
        <v>0</v>
      </c>
      <c r="AI192" s="3">
        <v>0</v>
      </c>
      <c r="AJ192" s="3" t="s">
        <v>1213</v>
      </c>
      <c r="AK192" s="3" t="s">
        <v>10</v>
      </c>
    </row>
    <row r="193" spans="2:37" x14ac:dyDescent="0.25">
      <c r="B193">
        <v>6</v>
      </c>
      <c r="C193">
        <v>1</v>
      </c>
      <c r="D193" t="s">
        <v>1420</v>
      </c>
      <c r="E193" t="s">
        <v>1675</v>
      </c>
      <c r="F193" t="s">
        <v>1176</v>
      </c>
      <c r="G193">
        <v>2012</v>
      </c>
      <c r="H193" s="1" t="s">
        <v>1128</v>
      </c>
      <c r="I193">
        <v>102664</v>
      </c>
      <c r="J193" t="s">
        <v>164</v>
      </c>
      <c r="K193" s="1">
        <v>0.54166666666666663</v>
      </c>
      <c r="L193">
        <v>1026640</v>
      </c>
      <c r="M193">
        <v>1</v>
      </c>
      <c r="N193" t="s">
        <v>710</v>
      </c>
      <c r="O193" t="s">
        <v>15</v>
      </c>
      <c r="P193" t="s">
        <v>706</v>
      </c>
      <c r="Q193">
        <v>30672491505</v>
      </c>
      <c r="R193" t="s">
        <v>707</v>
      </c>
      <c r="S193" t="s">
        <v>708</v>
      </c>
      <c r="T193">
        <v>3384</v>
      </c>
      <c r="U193" t="s">
        <v>6</v>
      </c>
      <c r="V193" t="s">
        <v>7</v>
      </c>
      <c r="W193">
        <v>3751</v>
      </c>
      <c r="X193">
        <v>15663647</v>
      </c>
      <c r="AB193">
        <v>9</v>
      </c>
      <c r="AC193">
        <v>48471</v>
      </c>
      <c r="AD193">
        <v>87248</v>
      </c>
      <c r="AE193">
        <v>0</v>
      </c>
      <c r="AF193">
        <v>180</v>
      </c>
      <c r="AG193">
        <v>236242</v>
      </c>
      <c r="AH193" t="s">
        <v>9</v>
      </c>
      <c r="AI193" t="s">
        <v>10</v>
      </c>
    </row>
    <row r="194" spans="2:37" x14ac:dyDescent="0.25">
      <c r="B194">
        <v>4</v>
      </c>
      <c r="C194">
        <v>1</v>
      </c>
      <c r="D194" s="3" t="s">
        <v>1321</v>
      </c>
      <c r="E194" s="3" t="s">
        <v>1559</v>
      </c>
      <c r="F194" s="3" t="s">
        <v>1157</v>
      </c>
      <c r="G194" s="3">
        <v>2008</v>
      </c>
      <c r="H194" s="5" t="s">
        <v>1128</v>
      </c>
      <c r="I194" s="3">
        <v>109736</v>
      </c>
      <c r="J194" s="3" t="s">
        <v>491</v>
      </c>
      <c r="N194" s="3" t="s">
        <v>492</v>
      </c>
      <c r="O194" s="3" t="s">
        <v>15</v>
      </c>
      <c r="S194" s="3" t="s">
        <v>485</v>
      </c>
      <c r="T194" s="3">
        <v>20075420235</v>
      </c>
      <c r="U194" s="3" t="s">
        <v>486</v>
      </c>
      <c r="V194" s="3" t="s">
        <v>304</v>
      </c>
      <c r="W194" s="3">
        <v>3350</v>
      </c>
      <c r="X194" s="3" t="s">
        <v>6</v>
      </c>
      <c r="Y194" s="3" t="s">
        <v>7</v>
      </c>
      <c r="Z194" s="3">
        <v>3758</v>
      </c>
      <c r="AA194" s="3">
        <v>422726</v>
      </c>
      <c r="AB194" s="3"/>
      <c r="AC194" s="3">
        <v>9</v>
      </c>
      <c r="AD194" s="3">
        <v>48471</v>
      </c>
      <c r="AE194" s="3">
        <v>121178</v>
      </c>
      <c r="AF194" s="3">
        <v>0</v>
      </c>
      <c r="AG194" s="3">
        <v>280</v>
      </c>
      <c r="AH194" s="3">
        <v>0</v>
      </c>
      <c r="AI194" s="3">
        <v>0</v>
      </c>
      <c r="AJ194" s="3" t="s">
        <v>1213</v>
      </c>
      <c r="AK194" s="3" t="s">
        <v>10</v>
      </c>
    </row>
    <row r="195" spans="2:37" x14ac:dyDescent="0.25">
      <c r="B195">
        <v>2</v>
      </c>
      <c r="C195">
        <v>1</v>
      </c>
      <c r="D195" t="s">
        <v>1321</v>
      </c>
      <c r="E195" t="s">
        <v>1560</v>
      </c>
      <c r="F195" t="s">
        <v>1158</v>
      </c>
      <c r="G195">
        <v>2012</v>
      </c>
      <c r="H195" s="1" t="s">
        <v>1128</v>
      </c>
      <c r="I195">
        <v>46917</v>
      </c>
      <c r="J195" t="s">
        <v>164</v>
      </c>
      <c r="K195" s="1">
        <v>0.66666666666666663</v>
      </c>
      <c r="L195">
        <v>469170</v>
      </c>
      <c r="M195">
        <v>1</v>
      </c>
      <c r="N195" t="s">
        <v>596</v>
      </c>
      <c r="O195" t="s">
        <v>15</v>
      </c>
      <c r="P195" t="s">
        <v>597</v>
      </c>
      <c r="Q195">
        <v>30672463668</v>
      </c>
      <c r="R195" t="s">
        <v>598</v>
      </c>
      <c r="S195" t="s">
        <v>99</v>
      </c>
      <c r="T195">
        <v>3380</v>
      </c>
      <c r="U195" t="s">
        <v>6</v>
      </c>
      <c r="V195" t="s">
        <v>7</v>
      </c>
      <c r="W195">
        <v>3751</v>
      </c>
      <c r="X195">
        <v>429970</v>
      </c>
      <c r="AB195">
        <v>9</v>
      </c>
      <c r="AC195">
        <v>42727</v>
      </c>
      <c r="AD195">
        <v>162363</v>
      </c>
      <c r="AE195">
        <v>0</v>
      </c>
      <c r="AF195">
        <v>380</v>
      </c>
      <c r="AG195">
        <v>1773542</v>
      </c>
      <c r="AH195" t="s">
        <v>9</v>
      </c>
      <c r="AI195" t="s">
        <v>10</v>
      </c>
    </row>
    <row r="196" spans="2:37" x14ac:dyDescent="0.25">
      <c r="B196">
        <v>4</v>
      </c>
      <c r="C196">
        <v>1</v>
      </c>
      <c r="D196" s="3" t="s">
        <v>1276</v>
      </c>
      <c r="E196" s="3" t="s">
        <v>1502</v>
      </c>
      <c r="F196" s="3" t="s">
        <v>1147</v>
      </c>
      <c r="G196" s="3">
        <v>2012</v>
      </c>
      <c r="H196" s="5" t="s">
        <v>1128</v>
      </c>
      <c r="I196" s="3">
        <v>64579</v>
      </c>
      <c r="J196" s="3" t="s">
        <v>205</v>
      </c>
      <c r="N196" s="3" t="s">
        <v>206</v>
      </c>
      <c r="O196" s="3" t="s">
        <v>15</v>
      </c>
      <c r="S196" s="3" t="s">
        <v>207</v>
      </c>
      <c r="T196" s="3">
        <v>30709748064</v>
      </c>
      <c r="U196" s="3" t="s">
        <v>208</v>
      </c>
      <c r="V196" s="3" t="s">
        <v>209</v>
      </c>
      <c r="W196" s="3">
        <v>3364</v>
      </c>
      <c r="X196" s="3" t="s">
        <v>6</v>
      </c>
      <c r="Y196" s="3" t="s">
        <v>7</v>
      </c>
      <c r="Z196" s="3">
        <v>3755</v>
      </c>
      <c r="AA196" s="3">
        <v>495031</v>
      </c>
      <c r="AB196" s="3"/>
      <c r="AC196" s="3">
        <v>9</v>
      </c>
      <c r="AD196" s="3">
        <v>42727</v>
      </c>
      <c r="AE196" s="3">
        <v>21364</v>
      </c>
      <c r="AF196" s="3">
        <v>0</v>
      </c>
      <c r="AG196" s="3">
        <v>860</v>
      </c>
      <c r="AH196" s="3">
        <v>0</v>
      </c>
      <c r="AI196" s="3">
        <v>0</v>
      </c>
      <c r="AJ196" s="3" t="s">
        <v>1213</v>
      </c>
      <c r="AK196" s="3" t="s">
        <v>10</v>
      </c>
    </row>
    <row r="197" spans="2:37" x14ac:dyDescent="0.25">
      <c r="B197">
        <v>4</v>
      </c>
      <c r="C197">
        <v>1</v>
      </c>
      <c r="D197" t="s">
        <v>1276</v>
      </c>
      <c r="E197" t="s">
        <v>1504</v>
      </c>
      <c r="F197" t="s">
        <v>1147</v>
      </c>
      <c r="G197">
        <v>2011</v>
      </c>
      <c r="H197" s="1" t="s">
        <v>1128</v>
      </c>
      <c r="I197">
        <v>87581</v>
      </c>
      <c r="J197" t="s">
        <v>164</v>
      </c>
      <c r="K197" s="1">
        <v>0.70833333333333337</v>
      </c>
      <c r="L197">
        <v>875810</v>
      </c>
      <c r="M197">
        <v>1</v>
      </c>
      <c r="N197" t="s">
        <v>733</v>
      </c>
      <c r="O197" t="s">
        <v>2</v>
      </c>
      <c r="P197" t="s">
        <v>734</v>
      </c>
      <c r="Q197">
        <v>93921581</v>
      </c>
      <c r="R197" t="s">
        <v>735</v>
      </c>
      <c r="S197" t="s">
        <v>5</v>
      </c>
      <c r="T197">
        <v>3300</v>
      </c>
      <c r="U197" t="s">
        <v>6</v>
      </c>
      <c r="V197" t="s">
        <v>7</v>
      </c>
      <c r="W197">
        <v>376</v>
      </c>
      <c r="X197">
        <v>154290120</v>
      </c>
      <c r="AB197">
        <v>9</v>
      </c>
      <c r="AC197">
        <v>48471</v>
      </c>
      <c r="AD197">
        <v>24236</v>
      </c>
      <c r="AE197">
        <v>393719</v>
      </c>
      <c r="AF197">
        <v>50</v>
      </c>
      <c r="AG197">
        <v>1483348</v>
      </c>
      <c r="AH197" t="s">
        <v>9</v>
      </c>
      <c r="AI197" t="s">
        <v>10</v>
      </c>
    </row>
    <row r="198" spans="2:37" x14ac:dyDescent="0.25">
      <c r="B198">
        <v>4</v>
      </c>
      <c r="C198">
        <v>1</v>
      </c>
      <c r="D198" s="3" t="s">
        <v>1381</v>
      </c>
      <c r="E198" s="3" t="s">
        <v>1625</v>
      </c>
      <c r="F198" s="3" t="s">
        <v>1159</v>
      </c>
      <c r="G198" s="3">
        <v>2013</v>
      </c>
      <c r="H198" s="5" t="s">
        <v>1128</v>
      </c>
      <c r="I198" s="3">
        <v>36326</v>
      </c>
      <c r="J198" s="3" t="s">
        <v>452</v>
      </c>
      <c r="N198" s="3" t="s">
        <v>627</v>
      </c>
      <c r="O198" s="3" t="s">
        <v>172</v>
      </c>
      <c r="S198" s="3" t="s">
        <v>628</v>
      </c>
      <c r="T198" s="3">
        <v>865150</v>
      </c>
      <c r="U198" s="3" t="s">
        <v>629</v>
      </c>
      <c r="V198" s="3" t="s">
        <v>175</v>
      </c>
      <c r="W198" s="3">
        <v>0</v>
      </c>
      <c r="X198" s="3" t="s">
        <v>176</v>
      </c>
      <c r="Y198" s="3" t="s">
        <v>177</v>
      </c>
      <c r="Z198" s="3">
        <v>376</v>
      </c>
      <c r="AA198" s="3">
        <v>154586027</v>
      </c>
      <c r="AB198" s="3" t="s">
        <v>155</v>
      </c>
      <c r="AC198" s="3"/>
      <c r="AD198" s="3">
        <v>48471</v>
      </c>
      <c r="AE198" s="3">
        <v>155107</v>
      </c>
      <c r="AF198" s="3">
        <v>0</v>
      </c>
      <c r="AG198" s="3">
        <v>20</v>
      </c>
      <c r="AH198" s="3">
        <v>0</v>
      </c>
      <c r="AI198" s="3">
        <v>0</v>
      </c>
      <c r="AJ198" s="3" t="s">
        <v>1213</v>
      </c>
      <c r="AK198" s="3" t="s">
        <v>10</v>
      </c>
    </row>
    <row r="199" spans="2:37" x14ac:dyDescent="0.25">
      <c r="B199">
        <v>8</v>
      </c>
      <c r="C199">
        <v>1</v>
      </c>
      <c r="D199" t="s">
        <v>1381</v>
      </c>
      <c r="E199" t="s">
        <v>1626</v>
      </c>
      <c r="F199" t="s">
        <v>1160</v>
      </c>
      <c r="H199" s="1" t="s">
        <v>1128</v>
      </c>
      <c r="I199">
        <v>0</v>
      </c>
      <c r="J199" t="s">
        <v>1005</v>
      </c>
      <c r="K199" s="1">
        <v>0.70833333333333337</v>
      </c>
      <c r="L199">
        <v>0</v>
      </c>
      <c r="M199">
        <v>1</v>
      </c>
      <c r="N199" t="s">
        <v>1006</v>
      </c>
      <c r="O199" t="s">
        <v>2</v>
      </c>
      <c r="P199" t="s">
        <v>1007</v>
      </c>
      <c r="Q199">
        <v>18865320</v>
      </c>
      <c r="R199" t="s">
        <v>1008</v>
      </c>
      <c r="S199" t="s">
        <v>1009</v>
      </c>
      <c r="T199">
        <v>3316</v>
      </c>
      <c r="U199" t="s">
        <v>6</v>
      </c>
      <c r="V199" t="s">
        <v>7</v>
      </c>
      <c r="W199">
        <v>376</v>
      </c>
      <c r="X199">
        <v>4497019</v>
      </c>
      <c r="AB199">
        <v>9</v>
      </c>
      <c r="AC199">
        <v>42727</v>
      </c>
      <c r="AD199">
        <v>93999</v>
      </c>
      <c r="AE199">
        <v>0</v>
      </c>
      <c r="AF199">
        <v>220</v>
      </c>
      <c r="AG199">
        <v>271626</v>
      </c>
      <c r="AH199" t="s">
        <v>9</v>
      </c>
      <c r="AI199" t="s">
        <v>10</v>
      </c>
    </row>
    <row r="200" spans="2:37" x14ac:dyDescent="0.25">
      <c r="B200">
        <v>4</v>
      </c>
      <c r="C200">
        <v>1</v>
      </c>
      <c r="D200" s="3" t="s">
        <v>1355</v>
      </c>
      <c r="E200" s="3" t="s">
        <v>1596</v>
      </c>
      <c r="F200" s="3" t="s">
        <v>1162</v>
      </c>
      <c r="G200" s="3">
        <v>2013</v>
      </c>
      <c r="H200" s="5" t="s">
        <v>1128</v>
      </c>
      <c r="I200" s="3">
        <v>62506</v>
      </c>
      <c r="J200" s="3" t="s">
        <v>151</v>
      </c>
      <c r="N200" s="3" t="s">
        <v>199</v>
      </c>
      <c r="O200" s="3" t="s">
        <v>2</v>
      </c>
      <c r="S200" s="3" t="s">
        <v>317</v>
      </c>
      <c r="T200" s="3">
        <v>13197980</v>
      </c>
      <c r="U200" s="3" t="s">
        <v>318</v>
      </c>
      <c r="V200" s="3" t="s">
        <v>5</v>
      </c>
      <c r="W200" s="3">
        <v>3300</v>
      </c>
      <c r="X200" s="3" t="s">
        <v>6</v>
      </c>
      <c r="Y200" s="3" t="s">
        <v>7</v>
      </c>
      <c r="Z200" s="3">
        <v>376</v>
      </c>
      <c r="AA200" s="3">
        <v>154520774</v>
      </c>
      <c r="AB200" s="3"/>
      <c r="AC200" s="3">
        <v>9</v>
      </c>
      <c r="AD200" s="3">
        <v>42727</v>
      </c>
      <c r="AE200" s="3">
        <v>72636</v>
      </c>
      <c r="AF200" s="3">
        <v>0</v>
      </c>
      <c r="AG200" s="3">
        <v>450</v>
      </c>
      <c r="AH200" s="3">
        <v>0</v>
      </c>
      <c r="AI200" s="3">
        <v>0</v>
      </c>
      <c r="AJ200" s="3" t="s">
        <v>1213</v>
      </c>
      <c r="AK200" s="3" t="s">
        <v>10</v>
      </c>
    </row>
    <row r="201" spans="2:37" x14ac:dyDescent="0.25">
      <c r="B201">
        <v>2</v>
      </c>
      <c r="C201">
        <v>1</v>
      </c>
      <c r="D201" t="s">
        <v>1355</v>
      </c>
      <c r="E201" t="s">
        <v>1599</v>
      </c>
      <c r="F201" t="s">
        <v>1164</v>
      </c>
      <c r="H201" s="1" t="s">
        <v>1128</v>
      </c>
      <c r="I201">
        <v>98841</v>
      </c>
      <c r="J201" t="s">
        <v>985</v>
      </c>
      <c r="K201" s="1">
        <v>0.66666666666666663</v>
      </c>
      <c r="L201">
        <v>988410</v>
      </c>
      <c r="M201">
        <v>1</v>
      </c>
      <c r="N201" t="s">
        <v>986</v>
      </c>
      <c r="O201" t="s">
        <v>15</v>
      </c>
      <c r="P201" t="s">
        <v>987</v>
      </c>
      <c r="Q201">
        <v>20138298214</v>
      </c>
      <c r="R201" t="s">
        <v>988</v>
      </c>
      <c r="S201" t="s">
        <v>5</v>
      </c>
      <c r="T201">
        <v>3300</v>
      </c>
      <c r="U201" t="s">
        <v>6</v>
      </c>
      <c r="V201" t="s">
        <v>7</v>
      </c>
      <c r="W201">
        <v>3764</v>
      </c>
      <c r="X201">
        <v>456757</v>
      </c>
      <c r="AB201">
        <v>9</v>
      </c>
      <c r="AC201">
        <v>42727</v>
      </c>
      <c r="AD201">
        <v>21364</v>
      </c>
      <c r="AE201">
        <v>0</v>
      </c>
      <c r="AF201">
        <v>50</v>
      </c>
      <c r="AG201">
        <v>1020</v>
      </c>
      <c r="AH201" t="s">
        <v>9</v>
      </c>
      <c r="AI201" t="s">
        <v>10</v>
      </c>
    </row>
    <row r="202" spans="2:37" x14ac:dyDescent="0.25">
      <c r="B202">
        <v>4</v>
      </c>
      <c r="C202">
        <v>1</v>
      </c>
      <c r="D202" s="3" t="s">
        <v>1411</v>
      </c>
      <c r="E202" s="3" t="s">
        <v>1665</v>
      </c>
      <c r="F202" s="3" t="s">
        <v>1174</v>
      </c>
      <c r="G202" s="3">
        <v>2013</v>
      </c>
      <c r="H202" s="5" t="s">
        <v>1128</v>
      </c>
      <c r="I202" s="3">
        <v>70813</v>
      </c>
      <c r="J202" s="3" t="s">
        <v>194</v>
      </c>
      <c r="N202" s="3" t="s">
        <v>725</v>
      </c>
      <c r="O202" s="3" t="s">
        <v>15</v>
      </c>
      <c r="S202" s="3" t="s">
        <v>726</v>
      </c>
      <c r="T202" s="3">
        <v>20058215865</v>
      </c>
      <c r="U202" s="3" t="s">
        <v>727</v>
      </c>
      <c r="V202" s="3" t="s">
        <v>728</v>
      </c>
      <c r="W202" s="3">
        <v>3228</v>
      </c>
      <c r="X202" s="3" t="s">
        <v>729</v>
      </c>
      <c r="Y202" s="3" t="s">
        <v>7</v>
      </c>
      <c r="Z202" s="3">
        <v>345</v>
      </c>
      <c r="AA202" s="3">
        <v>156620964</v>
      </c>
      <c r="AB202" s="3"/>
      <c r="AC202" s="3">
        <v>9</v>
      </c>
      <c r="AD202" s="3">
        <v>42727</v>
      </c>
      <c r="AE202" s="3">
        <v>81181</v>
      </c>
      <c r="AF202" s="3">
        <v>0</v>
      </c>
      <c r="AG202" s="3">
        <v>180</v>
      </c>
      <c r="AH202" s="3">
        <v>0</v>
      </c>
      <c r="AI202" s="3">
        <v>0</v>
      </c>
      <c r="AJ202" s="3" t="s">
        <v>1213</v>
      </c>
      <c r="AK202" s="3" t="s">
        <v>10</v>
      </c>
    </row>
    <row r="203" spans="2:37" x14ac:dyDescent="0.25">
      <c r="B203">
        <v>4</v>
      </c>
      <c r="C203">
        <v>1</v>
      </c>
      <c r="D203" t="s">
        <v>1411</v>
      </c>
      <c r="E203" t="s">
        <v>1666</v>
      </c>
      <c r="F203" t="s">
        <v>1162</v>
      </c>
      <c r="H203" s="1" t="s">
        <v>1128</v>
      </c>
      <c r="I203">
        <v>41839</v>
      </c>
      <c r="J203" t="s">
        <v>289</v>
      </c>
      <c r="K203" s="1">
        <v>0.5</v>
      </c>
      <c r="L203">
        <v>418390</v>
      </c>
      <c r="M203">
        <v>1</v>
      </c>
      <c r="N203" t="s">
        <v>165</v>
      </c>
      <c r="O203" t="s">
        <v>15</v>
      </c>
      <c r="P203" t="s">
        <v>977</v>
      </c>
      <c r="Q203">
        <v>33713586809</v>
      </c>
      <c r="R203" t="s">
        <v>978</v>
      </c>
      <c r="S203" t="s">
        <v>979</v>
      </c>
      <c r="T203">
        <v>3300</v>
      </c>
      <c r="U203" t="s">
        <v>6</v>
      </c>
      <c r="V203" t="s">
        <v>7</v>
      </c>
      <c r="W203">
        <v>376</v>
      </c>
      <c r="X203">
        <v>4437329</v>
      </c>
      <c r="Z203" t="s">
        <v>980</v>
      </c>
      <c r="AA203" t="s">
        <v>342</v>
      </c>
      <c r="AB203">
        <v>9</v>
      </c>
      <c r="AC203">
        <v>48471</v>
      </c>
      <c r="AD203">
        <v>96942</v>
      </c>
      <c r="AE203">
        <v>0</v>
      </c>
      <c r="AF203">
        <v>200</v>
      </c>
      <c r="AG203">
        <v>414042</v>
      </c>
      <c r="AH203" t="s">
        <v>9</v>
      </c>
      <c r="AI203" t="s">
        <v>10</v>
      </c>
    </row>
    <row r="204" spans="2:37" x14ac:dyDescent="0.25">
      <c r="B204">
        <v>2</v>
      </c>
      <c r="C204">
        <v>1</v>
      </c>
      <c r="D204" s="3" t="s">
        <v>1340</v>
      </c>
      <c r="E204" s="3" t="s">
        <v>1578</v>
      </c>
      <c r="F204" s="3" t="s">
        <v>1134</v>
      </c>
      <c r="G204" s="3">
        <v>2010</v>
      </c>
      <c r="H204" s="5" t="s">
        <v>1128</v>
      </c>
      <c r="I204" s="3">
        <v>42578</v>
      </c>
      <c r="J204" s="3" t="s">
        <v>145</v>
      </c>
      <c r="N204" s="3" t="s">
        <v>146</v>
      </c>
      <c r="O204" s="3" t="s">
        <v>2</v>
      </c>
      <c r="S204" s="3" t="s">
        <v>147</v>
      </c>
      <c r="T204" s="3">
        <v>16829162</v>
      </c>
      <c r="U204" s="3" t="s">
        <v>148</v>
      </c>
      <c r="V204" s="3" t="s">
        <v>5</v>
      </c>
      <c r="W204" s="3">
        <v>3300</v>
      </c>
      <c r="X204" s="3" t="s">
        <v>6</v>
      </c>
      <c r="Y204" s="3" t="s">
        <v>7</v>
      </c>
      <c r="Z204" s="3">
        <v>376</v>
      </c>
      <c r="AA204" s="3">
        <v>154646625</v>
      </c>
      <c r="AB204" s="3"/>
      <c r="AC204" s="3">
        <v>9</v>
      </c>
      <c r="AD204" s="3">
        <v>48471</v>
      </c>
      <c r="AE204" s="3">
        <v>227814</v>
      </c>
      <c r="AF204" s="3">
        <v>0</v>
      </c>
      <c r="AG204" s="3">
        <v>150</v>
      </c>
      <c r="AH204" s="3">
        <v>0</v>
      </c>
      <c r="AI204" s="3">
        <v>0</v>
      </c>
      <c r="AJ204" s="3" t="s">
        <v>1213</v>
      </c>
      <c r="AK204" s="3" t="s">
        <v>10</v>
      </c>
    </row>
    <row r="205" spans="2:37" x14ac:dyDescent="0.25">
      <c r="B205">
        <v>4</v>
      </c>
      <c r="C205">
        <v>1</v>
      </c>
      <c r="D205" t="s">
        <v>1340</v>
      </c>
      <c r="E205" t="s">
        <v>1584</v>
      </c>
      <c r="F205" t="s">
        <v>1134</v>
      </c>
      <c r="G205">
        <v>2010</v>
      </c>
      <c r="H205" s="1" t="s">
        <v>1128</v>
      </c>
      <c r="I205">
        <v>53764</v>
      </c>
      <c r="J205" t="s">
        <v>289</v>
      </c>
      <c r="K205" s="1">
        <v>0.54166666666666663</v>
      </c>
      <c r="L205">
        <v>537640</v>
      </c>
      <c r="M205">
        <v>1</v>
      </c>
      <c r="N205" t="s">
        <v>290</v>
      </c>
      <c r="O205" t="s">
        <v>2</v>
      </c>
      <c r="P205" t="s">
        <v>291</v>
      </c>
      <c r="Q205">
        <v>14713015</v>
      </c>
      <c r="R205" t="s">
        <v>292</v>
      </c>
      <c r="S205" t="s">
        <v>5</v>
      </c>
      <c r="T205">
        <v>3300</v>
      </c>
      <c r="U205" t="s">
        <v>6</v>
      </c>
      <c r="V205" t="s">
        <v>7</v>
      </c>
      <c r="W205">
        <v>376</v>
      </c>
      <c r="X205">
        <v>4440250</v>
      </c>
      <c r="Z205" t="s">
        <v>155</v>
      </c>
      <c r="AA205" t="s">
        <v>156</v>
      </c>
      <c r="AB205">
        <v>9</v>
      </c>
      <c r="AC205">
        <v>42727</v>
      </c>
      <c r="AD205">
        <v>64091</v>
      </c>
      <c r="AE205">
        <v>0</v>
      </c>
      <c r="AF205">
        <v>150</v>
      </c>
      <c r="AG205">
        <v>149762</v>
      </c>
      <c r="AH205" t="s">
        <v>9</v>
      </c>
      <c r="AI205" t="s">
        <v>10</v>
      </c>
    </row>
    <row r="206" spans="2:37" x14ac:dyDescent="0.25">
      <c r="B206">
        <v>2</v>
      </c>
      <c r="C206">
        <v>1</v>
      </c>
      <c r="D206" s="3" t="s">
        <v>1378</v>
      </c>
      <c r="E206" s="3" t="s">
        <v>1619</v>
      </c>
      <c r="F206" s="3" t="s">
        <v>1168</v>
      </c>
      <c r="G206" s="3"/>
      <c r="H206" s="5" t="s">
        <v>1128</v>
      </c>
      <c r="I206" s="3">
        <v>76128</v>
      </c>
      <c r="J206" s="3" t="s">
        <v>130</v>
      </c>
      <c r="N206" s="3" t="s">
        <v>131</v>
      </c>
      <c r="O206" s="3" t="s">
        <v>2</v>
      </c>
      <c r="S206" s="3" t="s">
        <v>132</v>
      </c>
      <c r="T206" s="3">
        <v>24663900</v>
      </c>
      <c r="U206" s="3" t="s">
        <v>133</v>
      </c>
      <c r="V206" s="3" t="s">
        <v>45</v>
      </c>
      <c r="W206" s="3">
        <v>3370</v>
      </c>
      <c r="X206" s="3" t="s">
        <v>6</v>
      </c>
      <c r="Y206" s="3" t="s">
        <v>7</v>
      </c>
      <c r="Z206" s="3">
        <v>3757</v>
      </c>
      <c r="AA206" s="3">
        <v>15551073</v>
      </c>
      <c r="AB206" s="3" t="s">
        <v>134</v>
      </c>
      <c r="AC206" s="3">
        <v>9</v>
      </c>
      <c r="AD206" s="3">
        <v>48471</v>
      </c>
      <c r="AE206" s="3">
        <v>58165</v>
      </c>
      <c r="AF206" s="3">
        <v>0</v>
      </c>
      <c r="AG206" s="3">
        <v>200</v>
      </c>
      <c r="AH206" s="3">
        <v>0</v>
      </c>
      <c r="AI206" s="3">
        <v>0</v>
      </c>
      <c r="AJ206" s="3" t="s">
        <v>1213</v>
      </c>
      <c r="AK206" s="3" t="s">
        <v>10</v>
      </c>
    </row>
    <row r="207" spans="2:37" x14ac:dyDescent="0.25">
      <c r="B207">
        <v>2</v>
      </c>
      <c r="C207">
        <v>1</v>
      </c>
      <c r="D207" t="s">
        <v>1378</v>
      </c>
      <c r="E207" t="s">
        <v>1624</v>
      </c>
      <c r="F207" t="s">
        <v>1134</v>
      </c>
      <c r="H207" s="1" t="s">
        <v>1128</v>
      </c>
      <c r="I207">
        <v>5706</v>
      </c>
      <c r="J207" t="s">
        <v>991</v>
      </c>
      <c r="K207" s="1">
        <v>0.54166666666666663</v>
      </c>
      <c r="L207">
        <v>57060</v>
      </c>
      <c r="M207">
        <v>1</v>
      </c>
      <c r="N207" t="s">
        <v>992</v>
      </c>
      <c r="O207" t="s">
        <v>15</v>
      </c>
      <c r="P207" t="s">
        <v>993</v>
      </c>
      <c r="Q207">
        <v>20109923975</v>
      </c>
      <c r="R207" t="s">
        <v>994</v>
      </c>
      <c r="S207" t="s">
        <v>995</v>
      </c>
      <c r="T207">
        <v>3332</v>
      </c>
      <c r="U207" t="s">
        <v>6</v>
      </c>
      <c r="V207" t="s">
        <v>7</v>
      </c>
      <c r="W207">
        <v>3743</v>
      </c>
      <c r="X207">
        <v>15414261</v>
      </c>
      <c r="Z207" t="s">
        <v>996</v>
      </c>
      <c r="AB207">
        <v>9</v>
      </c>
      <c r="AC207">
        <v>42727</v>
      </c>
      <c r="AD207">
        <v>68363</v>
      </c>
      <c r="AE207">
        <v>0</v>
      </c>
      <c r="AF207">
        <v>160</v>
      </c>
      <c r="AG207">
        <v>146025</v>
      </c>
      <c r="AH207" t="s">
        <v>9</v>
      </c>
      <c r="AI207" t="s">
        <v>10</v>
      </c>
    </row>
    <row r="208" spans="2:37" x14ac:dyDescent="0.25">
      <c r="B208">
        <v>4</v>
      </c>
      <c r="C208">
        <v>1</v>
      </c>
      <c r="D208" s="3" t="s">
        <v>1427</v>
      </c>
      <c r="E208" s="3" t="s">
        <v>1680</v>
      </c>
      <c r="F208" s="3" t="s">
        <v>1178</v>
      </c>
      <c r="G208" s="3"/>
      <c r="H208" s="5" t="s">
        <v>1128</v>
      </c>
      <c r="I208" s="3">
        <v>23034</v>
      </c>
      <c r="J208" s="3" t="s">
        <v>269</v>
      </c>
      <c r="N208" s="3" t="s">
        <v>648</v>
      </c>
      <c r="O208" s="3" t="s">
        <v>2</v>
      </c>
      <c r="S208" s="3" t="s">
        <v>645</v>
      </c>
      <c r="T208" s="3">
        <v>20106342599</v>
      </c>
      <c r="U208" s="3" t="s">
        <v>646</v>
      </c>
      <c r="V208" s="3" t="s">
        <v>5</v>
      </c>
      <c r="W208" s="3">
        <v>3300</v>
      </c>
      <c r="X208" s="3" t="s">
        <v>6</v>
      </c>
      <c r="Y208" s="3" t="s">
        <v>7</v>
      </c>
      <c r="Z208" s="3">
        <v>376</v>
      </c>
      <c r="AA208" s="3">
        <v>4437011</v>
      </c>
      <c r="AB208" s="3"/>
      <c r="AC208" s="3">
        <v>9</v>
      </c>
      <c r="AD208" s="3">
        <v>42727</v>
      </c>
      <c r="AE208" s="3">
        <v>64091</v>
      </c>
      <c r="AF208" s="3">
        <v>0</v>
      </c>
      <c r="AG208" s="3">
        <v>0</v>
      </c>
      <c r="AH208" s="3">
        <v>0</v>
      </c>
      <c r="AI208" s="3">
        <v>0</v>
      </c>
      <c r="AJ208" s="3" t="s">
        <v>1213</v>
      </c>
      <c r="AK208" s="3" t="s">
        <v>10</v>
      </c>
    </row>
    <row r="209" spans="2:37" x14ac:dyDescent="0.25">
      <c r="B209">
        <v>4</v>
      </c>
      <c r="C209">
        <v>1</v>
      </c>
      <c r="D209" t="s">
        <v>1427</v>
      </c>
      <c r="E209" t="s">
        <v>1683</v>
      </c>
      <c r="F209" t="s">
        <v>1179</v>
      </c>
      <c r="G209">
        <v>2010</v>
      </c>
      <c r="H209" s="1" t="s">
        <v>1128</v>
      </c>
      <c r="I209">
        <v>95710</v>
      </c>
      <c r="J209" t="s">
        <v>397</v>
      </c>
      <c r="K209" s="1">
        <v>0.625</v>
      </c>
      <c r="L209">
        <v>957100</v>
      </c>
      <c r="M209">
        <v>1</v>
      </c>
      <c r="N209" t="s">
        <v>21</v>
      </c>
      <c r="O209" t="s">
        <v>15</v>
      </c>
      <c r="P209" t="s">
        <v>398</v>
      </c>
      <c r="Q209">
        <v>27187004239</v>
      </c>
      <c r="R209" t="s">
        <v>399</v>
      </c>
      <c r="S209" t="s">
        <v>45</v>
      </c>
      <c r="T209">
        <v>3370</v>
      </c>
      <c r="U209" t="s">
        <v>6</v>
      </c>
      <c r="V209" t="s">
        <v>7</v>
      </c>
      <c r="W209">
        <v>3757</v>
      </c>
      <c r="X209">
        <v>15672283</v>
      </c>
      <c r="AB209">
        <v>9</v>
      </c>
      <c r="AC209">
        <v>42727</v>
      </c>
      <c r="AD209">
        <v>89727</v>
      </c>
      <c r="AE209">
        <v>0</v>
      </c>
      <c r="AF209">
        <v>210</v>
      </c>
      <c r="AG209">
        <v>462916</v>
      </c>
      <c r="AH209" t="s">
        <v>9</v>
      </c>
      <c r="AI209" t="s">
        <v>10</v>
      </c>
    </row>
    <row r="210" spans="2:37" x14ac:dyDescent="0.25">
      <c r="B210">
        <v>2</v>
      </c>
      <c r="C210">
        <v>1</v>
      </c>
      <c r="D210" s="3" t="s">
        <v>1403</v>
      </c>
      <c r="E210" s="3" t="s">
        <v>1651</v>
      </c>
      <c r="F210" s="3" t="s">
        <v>1171</v>
      </c>
      <c r="G210" s="3">
        <v>2014</v>
      </c>
      <c r="H210" s="5" t="s">
        <v>1128</v>
      </c>
      <c r="I210" s="3">
        <v>27568</v>
      </c>
      <c r="J210" s="3" t="s">
        <v>422</v>
      </c>
      <c r="N210" s="3" t="s">
        <v>423</v>
      </c>
      <c r="O210" s="3" t="s">
        <v>15</v>
      </c>
      <c r="S210" s="3" t="s">
        <v>181</v>
      </c>
      <c r="T210" s="3">
        <v>30708379456</v>
      </c>
      <c r="U210" s="3" t="s">
        <v>182</v>
      </c>
      <c r="V210" s="3" t="s">
        <v>183</v>
      </c>
      <c r="W210" s="3">
        <v>3304</v>
      </c>
      <c r="X210" s="3" t="s">
        <v>6</v>
      </c>
      <c r="Y210" s="3" t="s">
        <v>7</v>
      </c>
      <c r="Z210" s="3">
        <v>376</v>
      </c>
      <c r="AA210" s="3">
        <v>4481488</v>
      </c>
      <c r="AB210" s="3"/>
      <c r="AC210" s="3">
        <v>9</v>
      </c>
      <c r="AD210" s="3">
        <v>42727</v>
      </c>
      <c r="AE210" s="3">
        <v>25636</v>
      </c>
      <c r="AF210" s="3">
        <v>0</v>
      </c>
      <c r="AG210" s="3">
        <v>150</v>
      </c>
      <c r="AH210" s="3">
        <v>0</v>
      </c>
      <c r="AI210" s="3">
        <v>0</v>
      </c>
      <c r="AJ210" s="3" t="s">
        <v>1213</v>
      </c>
      <c r="AK210" s="3" t="s">
        <v>10</v>
      </c>
    </row>
    <row r="211" spans="2:37" x14ac:dyDescent="0.25">
      <c r="B211">
        <v>2</v>
      </c>
      <c r="C211">
        <v>1</v>
      </c>
      <c r="D211" t="s">
        <v>1403</v>
      </c>
      <c r="E211" t="s">
        <v>1652</v>
      </c>
      <c r="F211" t="s">
        <v>1172</v>
      </c>
      <c r="G211">
        <v>2013</v>
      </c>
      <c r="H211" s="1" t="s">
        <v>1128</v>
      </c>
      <c r="I211">
        <v>20694</v>
      </c>
      <c r="J211" t="s">
        <v>397</v>
      </c>
      <c r="K211" s="1">
        <v>0.72916666666666663</v>
      </c>
      <c r="L211">
        <v>206940</v>
      </c>
      <c r="M211">
        <v>1</v>
      </c>
      <c r="N211" t="s">
        <v>539</v>
      </c>
      <c r="O211" t="s">
        <v>2</v>
      </c>
      <c r="P211" t="s">
        <v>540</v>
      </c>
      <c r="Q211">
        <v>29989339</v>
      </c>
      <c r="R211" t="s">
        <v>541</v>
      </c>
      <c r="S211" t="s">
        <v>5</v>
      </c>
      <c r="T211">
        <v>3300</v>
      </c>
      <c r="U211" t="s">
        <v>6</v>
      </c>
      <c r="V211" t="s">
        <v>7</v>
      </c>
      <c r="W211">
        <v>376</v>
      </c>
      <c r="X211">
        <v>154222777</v>
      </c>
      <c r="AB211">
        <v>9</v>
      </c>
      <c r="AC211">
        <v>42727</v>
      </c>
      <c r="AD211">
        <v>98272</v>
      </c>
      <c r="AE211">
        <v>0</v>
      </c>
      <c r="AF211">
        <v>230</v>
      </c>
      <c r="AG211">
        <v>138619</v>
      </c>
      <c r="AH211" t="s">
        <v>9</v>
      </c>
      <c r="AI211" t="s">
        <v>10</v>
      </c>
    </row>
    <row r="212" spans="2:37" x14ac:dyDescent="0.25">
      <c r="B212">
        <v>2</v>
      </c>
      <c r="C212">
        <v>1</v>
      </c>
      <c r="D212" s="3" t="s">
        <v>1235</v>
      </c>
      <c r="E212" s="3" t="s">
        <v>1467</v>
      </c>
      <c r="F212" s="3" t="s">
        <v>1140</v>
      </c>
      <c r="G212" s="3">
        <v>2008</v>
      </c>
      <c r="H212" s="5" t="s">
        <v>1128</v>
      </c>
      <c r="I212" s="3">
        <v>199328</v>
      </c>
      <c r="J212" s="3" t="s">
        <v>26</v>
      </c>
      <c r="N212" s="3" t="s">
        <v>27</v>
      </c>
      <c r="O212" s="3" t="s">
        <v>15</v>
      </c>
      <c r="P212" s="3" t="s">
        <v>28</v>
      </c>
      <c r="Q212" s="3">
        <v>30709850470</v>
      </c>
      <c r="R212" s="3" t="s">
        <v>29</v>
      </c>
      <c r="S212" s="3" t="s">
        <v>5</v>
      </c>
      <c r="T212" s="3">
        <v>3300</v>
      </c>
      <c r="U212" s="3" t="s">
        <v>6</v>
      </c>
      <c r="V212" s="3" t="s">
        <v>7</v>
      </c>
      <c r="W212" s="3">
        <v>376</v>
      </c>
      <c r="X212" s="3">
        <v>154224543</v>
      </c>
      <c r="Y212" s="3" t="s">
        <v>30</v>
      </c>
      <c r="AC212" s="3">
        <v>9</v>
      </c>
      <c r="AD212" s="3">
        <v>42727</v>
      </c>
      <c r="AE212" s="3">
        <v>183726</v>
      </c>
      <c r="AF212" s="3">
        <v>0</v>
      </c>
      <c r="AG212" s="3">
        <v>90</v>
      </c>
      <c r="AH212" s="3">
        <v>0</v>
      </c>
      <c r="AI212" s="3">
        <v>0</v>
      </c>
      <c r="AJ212" s="3" t="s">
        <v>1213</v>
      </c>
      <c r="AK212" s="3" t="s">
        <v>10</v>
      </c>
    </row>
    <row r="213" spans="2:37" x14ac:dyDescent="0.25">
      <c r="B213">
        <v>4</v>
      </c>
      <c r="C213">
        <v>1</v>
      </c>
      <c r="D213" t="s">
        <v>1235</v>
      </c>
      <c r="E213" t="s">
        <v>1469</v>
      </c>
      <c r="F213" t="s">
        <v>1141</v>
      </c>
      <c r="H213" s="1" t="s">
        <v>1128</v>
      </c>
      <c r="I213">
        <v>141182</v>
      </c>
      <c r="J213" t="s">
        <v>84</v>
      </c>
      <c r="K213" s="1">
        <v>0.58333333333333337</v>
      </c>
      <c r="L213">
        <v>1411820</v>
      </c>
      <c r="M213">
        <v>1</v>
      </c>
      <c r="N213" t="s">
        <v>21</v>
      </c>
      <c r="O213" t="s">
        <v>2</v>
      </c>
      <c r="P213" t="s">
        <v>85</v>
      </c>
      <c r="Q213">
        <v>7546759</v>
      </c>
      <c r="R213" t="s">
        <v>86</v>
      </c>
      <c r="S213" t="s">
        <v>87</v>
      </c>
      <c r="T213">
        <v>3306</v>
      </c>
      <c r="U213" t="s">
        <v>88</v>
      </c>
      <c r="V213" t="s">
        <v>7</v>
      </c>
      <c r="W213">
        <v>376</v>
      </c>
      <c r="X213">
        <v>154691348</v>
      </c>
      <c r="AB213">
        <v>9</v>
      </c>
      <c r="AC213">
        <v>48471</v>
      </c>
      <c r="AD213">
        <v>92095</v>
      </c>
      <c r="AE213">
        <v>0</v>
      </c>
      <c r="AF213">
        <v>190</v>
      </c>
      <c r="AG213">
        <v>523834</v>
      </c>
      <c r="AH213" t="s">
        <v>9</v>
      </c>
      <c r="AI213" t="s">
        <v>10</v>
      </c>
    </row>
    <row r="214" spans="2:37" x14ac:dyDescent="0.25">
      <c r="B214">
        <v>6</v>
      </c>
      <c r="C214">
        <v>1</v>
      </c>
      <c r="D214" t="s">
        <v>1442</v>
      </c>
      <c r="E214" t="s">
        <v>1699</v>
      </c>
      <c r="F214" t="s">
        <v>1180</v>
      </c>
      <c r="H214" s="1" t="s">
        <v>1128</v>
      </c>
      <c r="I214">
        <v>24421</v>
      </c>
      <c r="J214" t="s">
        <v>227</v>
      </c>
      <c r="K214" s="1">
        <v>0.4375</v>
      </c>
      <c r="L214">
        <v>244210</v>
      </c>
      <c r="M214">
        <v>1</v>
      </c>
      <c r="N214" t="s">
        <v>999</v>
      </c>
      <c r="O214" t="s">
        <v>2</v>
      </c>
      <c r="P214" t="s">
        <v>1000</v>
      </c>
      <c r="Q214">
        <v>20170394</v>
      </c>
      <c r="R214" t="s">
        <v>1001</v>
      </c>
      <c r="S214" t="s">
        <v>5</v>
      </c>
      <c r="T214">
        <v>3300</v>
      </c>
      <c r="U214" t="s">
        <v>6</v>
      </c>
      <c r="V214" t="s">
        <v>7</v>
      </c>
      <c r="W214">
        <v>376</v>
      </c>
      <c r="X214">
        <v>154522256</v>
      </c>
      <c r="Z214" t="s">
        <v>1002</v>
      </c>
      <c r="AB214">
        <v>9</v>
      </c>
      <c r="AC214">
        <v>48471</v>
      </c>
      <c r="AD214">
        <v>87248</v>
      </c>
      <c r="AE214">
        <v>0</v>
      </c>
      <c r="AF214">
        <v>180</v>
      </c>
      <c r="AG214">
        <v>382414</v>
      </c>
      <c r="AH214" t="s">
        <v>9</v>
      </c>
      <c r="AI214" t="s">
        <v>10</v>
      </c>
    </row>
    <row r="215" spans="2:37" x14ac:dyDescent="0.25">
      <c r="B215">
        <v>2</v>
      </c>
      <c r="C215">
        <v>1</v>
      </c>
      <c r="D215" s="3" t="s">
        <v>1385</v>
      </c>
      <c r="E215" s="3" t="s">
        <v>1629</v>
      </c>
      <c r="F215" s="3" t="s">
        <v>1168</v>
      </c>
      <c r="G215" s="3">
        <v>2013</v>
      </c>
      <c r="H215" s="5" t="s">
        <v>1128</v>
      </c>
      <c r="I215" s="3">
        <v>22655</v>
      </c>
      <c r="J215" s="3" t="s">
        <v>881</v>
      </c>
      <c r="N215" s="3" t="s">
        <v>76</v>
      </c>
      <c r="O215" s="3" t="s">
        <v>2</v>
      </c>
      <c r="S215" s="3" t="s">
        <v>882</v>
      </c>
      <c r="T215" s="3">
        <v>17170869</v>
      </c>
      <c r="U215" s="3" t="s">
        <v>883</v>
      </c>
      <c r="V215" s="3" t="s">
        <v>99</v>
      </c>
      <c r="W215" s="3">
        <v>3380</v>
      </c>
      <c r="X215" s="3" t="s">
        <v>6</v>
      </c>
      <c r="Y215" s="3" t="s">
        <v>7</v>
      </c>
      <c r="Z215" s="3">
        <v>35115</v>
      </c>
      <c r="AA215" s="3">
        <v>500151</v>
      </c>
      <c r="AB215" s="3"/>
      <c r="AC215" s="3">
        <v>9</v>
      </c>
      <c r="AD215" s="3">
        <v>42727</v>
      </c>
      <c r="AE215" s="3">
        <v>76909</v>
      </c>
      <c r="AF215" s="3">
        <v>0</v>
      </c>
      <c r="AG215" s="3">
        <v>300</v>
      </c>
      <c r="AH215" s="3">
        <v>0</v>
      </c>
      <c r="AI215" s="3">
        <v>0</v>
      </c>
      <c r="AJ215" s="3" t="s">
        <v>1213</v>
      </c>
      <c r="AK215" s="3" t="s">
        <v>10</v>
      </c>
    </row>
    <row r="216" spans="2:37" x14ac:dyDescent="0.25">
      <c r="B216">
        <v>2</v>
      </c>
      <c r="C216">
        <v>1</v>
      </c>
      <c r="D216" t="s">
        <v>1385</v>
      </c>
      <c r="E216" t="s">
        <v>1632</v>
      </c>
      <c r="F216" t="s">
        <v>1159</v>
      </c>
      <c r="G216">
        <v>2012</v>
      </c>
      <c r="H216" s="1" t="s">
        <v>1128</v>
      </c>
      <c r="I216">
        <v>49747</v>
      </c>
      <c r="J216" t="s">
        <v>227</v>
      </c>
      <c r="K216" s="1">
        <v>0.5</v>
      </c>
      <c r="L216">
        <v>497470</v>
      </c>
      <c r="M216">
        <v>1</v>
      </c>
      <c r="N216" t="s">
        <v>21</v>
      </c>
      <c r="O216" t="s">
        <v>15</v>
      </c>
      <c r="P216" t="s">
        <v>228</v>
      </c>
      <c r="Q216">
        <v>30707009884</v>
      </c>
      <c r="R216" t="s">
        <v>229</v>
      </c>
      <c r="S216" t="s">
        <v>230</v>
      </c>
      <c r="T216">
        <v>3300</v>
      </c>
      <c r="U216" t="s">
        <v>6</v>
      </c>
      <c r="V216" t="s">
        <v>7</v>
      </c>
      <c r="W216">
        <v>376</v>
      </c>
      <c r="X216">
        <v>154638860</v>
      </c>
      <c r="Z216" t="s">
        <v>231</v>
      </c>
      <c r="AB216">
        <v>9</v>
      </c>
      <c r="AC216">
        <v>48471</v>
      </c>
      <c r="AD216">
        <v>87248</v>
      </c>
      <c r="AE216">
        <v>0</v>
      </c>
      <c r="AF216">
        <v>180</v>
      </c>
      <c r="AG216">
        <v>386725</v>
      </c>
      <c r="AH216" t="s">
        <v>9</v>
      </c>
      <c r="AI216" t="s">
        <v>10</v>
      </c>
    </row>
    <row r="217" spans="2:37" x14ac:dyDescent="0.25">
      <c r="B217">
        <v>2</v>
      </c>
      <c r="C217">
        <v>1</v>
      </c>
      <c r="D217" s="3" t="s">
        <v>1419</v>
      </c>
      <c r="E217" s="3" t="s">
        <v>1674</v>
      </c>
      <c r="F217" s="3" t="s">
        <v>1175</v>
      </c>
      <c r="G217" s="3"/>
      <c r="H217" s="5" t="s">
        <v>1128</v>
      </c>
      <c r="I217" s="3">
        <v>51086</v>
      </c>
      <c r="J217" s="3" t="s">
        <v>651</v>
      </c>
      <c r="N217" s="3" t="s">
        <v>1036</v>
      </c>
      <c r="O217" s="3" t="s">
        <v>2</v>
      </c>
      <c r="S217" s="3" t="s">
        <v>1037</v>
      </c>
      <c r="T217" s="3">
        <v>20173640480</v>
      </c>
      <c r="U217" s="3" t="s">
        <v>1038</v>
      </c>
      <c r="V217" s="3" t="s">
        <v>5</v>
      </c>
      <c r="W217" s="3">
        <v>3300</v>
      </c>
      <c r="X217" s="3" t="s">
        <v>6</v>
      </c>
      <c r="Y217" s="3" t="s">
        <v>7</v>
      </c>
      <c r="Z217" s="3">
        <v>376</v>
      </c>
      <c r="AA217" s="3">
        <v>154518282</v>
      </c>
      <c r="AB217" s="3" t="s">
        <v>1039</v>
      </c>
      <c r="AC217" s="3">
        <v>9</v>
      </c>
      <c r="AD217" s="3">
        <v>42727</v>
      </c>
      <c r="AE217" s="3">
        <v>55545</v>
      </c>
      <c r="AF217" s="3">
        <v>0</v>
      </c>
      <c r="AG217" s="3">
        <v>220</v>
      </c>
      <c r="AH217" s="3">
        <v>0</v>
      </c>
      <c r="AI217" s="3">
        <v>0</v>
      </c>
      <c r="AJ217" s="3" t="s">
        <v>1213</v>
      </c>
      <c r="AK217" s="3" t="s">
        <v>10</v>
      </c>
    </row>
    <row r="218" spans="2:37" x14ac:dyDescent="0.25">
      <c r="B218">
        <v>2</v>
      </c>
      <c r="C218">
        <v>1</v>
      </c>
      <c r="D218" t="s">
        <v>1419</v>
      </c>
      <c r="E218" t="s">
        <v>1675</v>
      </c>
      <c r="F218" t="s">
        <v>1176</v>
      </c>
      <c r="G218">
        <v>2012</v>
      </c>
      <c r="H218" s="1" t="s">
        <v>1128</v>
      </c>
      <c r="I218">
        <v>102664</v>
      </c>
      <c r="J218" t="s">
        <v>350</v>
      </c>
      <c r="K218" s="1">
        <v>0.54166666666666663</v>
      </c>
      <c r="L218">
        <v>1026640</v>
      </c>
      <c r="M218">
        <v>1</v>
      </c>
      <c r="N218" t="s">
        <v>705</v>
      </c>
      <c r="O218" t="s">
        <v>15</v>
      </c>
      <c r="P218" t="s">
        <v>706</v>
      </c>
      <c r="Q218">
        <v>30672491505</v>
      </c>
      <c r="R218" t="s">
        <v>707</v>
      </c>
      <c r="S218" t="s">
        <v>708</v>
      </c>
      <c r="T218">
        <v>3384</v>
      </c>
      <c r="U218" t="s">
        <v>6</v>
      </c>
      <c r="V218" t="s">
        <v>7</v>
      </c>
      <c r="W218">
        <v>3751</v>
      </c>
      <c r="X218">
        <v>15663647</v>
      </c>
      <c r="AB218">
        <v>9</v>
      </c>
      <c r="AC218">
        <v>48471</v>
      </c>
      <c r="AD218">
        <v>193884</v>
      </c>
      <c r="AE218">
        <v>0</v>
      </c>
      <c r="AF218">
        <v>400</v>
      </c>
      <c r="AG218">
        <v>1920173</v>
      </c>
      <c r="AH218" t="s">
        <v>9</v>
      </c>
      <c r="AI218" t="s">
        <v>10</v>
      </c>
    </row>
    <row r="219" spans="2:37" x14ac:dyDescent="0.25">
      <c r="B219">
        <v>2</v>
      </c>
      <c r="C219">
        <v>1</v>
      </c>
      <c r="D219" s="3" t="s">
        <v>1299</v>
      </c>
      <c r="E219" s="3" t="s">
        <v>1530</v>
      </c>
      <c r="F219" s="3" t="s">
        <v>1149</v>
      </c>
      <c r="G219" s="4">
        <v>2013</v>
      </c>
      <c r="H219" s="5" t="s">
        <v>1128</v>
      </c>
      <c r="I219" s="3">
        <v>22679</v>
      </c>
      <c r="J219" s="3" t="s">
        <v>308</v>
      </c>
      <c r="N219" s="3" t="s">
        <v>309</v>
      </c>
      <c r="O219" s="3" t="s">
        <v>15</v>
      </c>
      <c r="S219" s="3" t="s">
        <v>302</v>
      </c>
      <c r="T219" s="3">
        <v>30687841081</v>
      </c>
      <c r="U219" s="3" t="s">
        <v>303</v>
      </c>
      <c r="V219" s="3" t="s">
        <v>304</v>
      </c>
      <c r="W219" s="3">
        <v>3350</v>
      </c>
      <c r="X219" s="3" t="s">
        <v>6</v>
      </c>
      <c r="Y219" s="3" t="s">
        <v>7</v>
      </c>
      <c r="Z219" s="3">
        <v>376</v>
      </c>
      <c r="AA219" s="3">
        <v>4456516</v>
      </c>
      <c r="AB219" s="3"/>
      <c r="AC219" s="3">
        <v>9</v>
      </c>
      <c r="AD219" s="3">
        <v>42727</v>
      </c>
      <c r="AE219" s="3">
        <v>38454</v>
      </c>
      <c r="AF219" s="3">
        <v>0</v>
      </c>
      <c r="AG219" s="3">
        <v>260</v>
      </c>
      <c r="AH219" s="3">
        <v>0</v>
      </c>
      <c r="AI219" s="3">
        <v>0</v>
      </c>
      <c r="AJ219" s="3" t="s">
        <v>1213</v>
      </c>
      <c r="AK219" s="3" t="s">
        <v>10</v>
      </c>
    </row>
    <row r="220" spans="2:37" x14ac:dyDescent="0.25">
      <c r="B220">
        <v>2</v>
      </c>
      <c r="C220">
        <v>1</v>
      </c>
      <c r="D220" t="s">
        <v>1299</v>
      </c>
      <c r="E220" t="s">
        <v>1533</v>
      </c>
      <c r="F220" t="s">
        <v>1149</v>
      </c>
      <c r="G220">
        <v>2014</v>
      </c>
      <c r="H220" s="1" t="s">
        <v>1128</v>
      </c>
      <c r="I220">
        <v>13148</v>
      </c>
      <c r="J220" t="s">
        <v>350</v>
      </c>
      <c r="K220" s="1">
        <v>0.54166666666666663</v>
      </c>
      <c r="L220">
        <v>131480</v>
      </c>
      <c r="M220">
        <v>1</v>
      </c>
      <c r="N220" t="s">
        <v>199</v>
      </c>
      <c r="O220" t="s">
        <v>2</v>
      </c>
      <c r="P220" t="s">
        <v>604</v>
      </c>
      <c r="Q220">
        <v>27281628505</v>
      </c>
      <c r="R220" t="s">
        <v>605</v>
      </c>
      <c r="T220">
        <v>3370</v>
      </c>
      <c r="U220" t="s">
        <v>6</v>
      </c>
      <c r="V220" t="s">
        <v>7</v>
      </c>
      <c r="W220">
        <v>3764</v>
      </c>
      <c r="X220">
        <v>270838</v>
      </c>
      <c r="AB220">
        <v>9</v>
      </c>
      <c r="AC220">
        <v>48471</v>
      </c>
      <c r="AD220">
        <v>58165</v>
      </c>
      <c r="AE220">
        <v>0</v>
      </c>
      <c r="AF220">
        <v>120</v>
      </c>
      <c r="AG220">
        <v>242373</v>
      </c>
      <c r="AH220" t="s">
        <v>9</v>
      </c>
      <c r="AI220" t="s">
        <v>10</v>
      </c>
    </row>
    <row r="221" spans="2:37" x14ac:dyDescent="0.25">
      <c r="B221">
        <v>2</v>
      </c>
      <c r="C221">
        <v>1</v>
      </c>
      <c r="D221" s="3" t="s">
        <v>1234</v>
      </c>
      <c r="E221" s="3" t="s">
        <v>1464</v>
      </c>
      <c r="F221" s="3" t="s">
        <v>1139</v>
      </c>
      <c r="G221" s="4">
        <v>2010</v>
      </c>
      <c r="H221" s="5" t="s">
        <v>1128</v>
      </c>
      <c r="I221" s="3">
        <v>303757</v>
      </c>
      <c r="J221" s="3" t="s">
        <v>504</v>
      </c>
      <c r="N221" s="3" t="s">
        <v>518</v>
      </c>
      <c r="O221" s="3" t="s">
        <v>15</v>
      </c>
      <c r="P221" s="3" t="s">
        <v>513</v>
      </c>
      <c r="Q221" s="3">
        <v>20167489231</v>
      </c>
      <c r="R221" s="3" t="s">
        <v>514</v>
      </c>
      <c r="S221" s="3" t="s">
        <v>202</v>
      </c>
      <c r="T221" s="3">
        <v>3364</v>
      </c>
      <c r="U221" s="3" t="s">
        <v>6</v>
      </c>
      <c r="V221" s="3" t="s">
        <v>7</v>
      </c>
      <c r="W221" s="3">
        <v>3755</v>
      </c>
      <c r="X221" s="3">
        <v>438986</v>
      </c>
      <c r="Y221" s="3" t="s">
        <v>515</v>
      </c>
      <c r="AC221" s="3">
        <v>9</v>
      </c>
      <c r="AD221" s="3">
        <v>48471</v>
      </c>
      <c r="AE221" s="3">
        <v>24236</v>
      </c>
      <c r="AF221" s="3">
        <v>0</v>
      </c>
      <c r="AG221" s="3">
        <v>390</v>
      </c>
      <c r="AH221" s="3">
        <v>0</v>
      </c>
      <c r="AI221" s="3">
        <v>0</v>
      </c>
      <c r="AJ221" s="3" t="s">
        <v>1213</v>
      </c>
      <c r="AK221" s="3" t="s">
        <v>10</v>
      </c>
    </row>
    <row r="222" spans="2:37" x14ac:dyDescent="0.25">
      <c r="B222">
        <v>2</v>
      </c>
      <c r="C222">
        <v>1</v>
      </c>
      <c r="D222" t="s">
        <v>1234</v>
      </c>
      <c r="E222" t="s">
        <v>1468</v>
      </c>
      <c r="F222" t="s">
        <v>1140</v>
      </c>
      <c r="G222">
        <v>2008</v>
      </c>
      <c r="H222" s="1" t="s">
        <v>1128</v>
      </c>
      <c r="I222">
        <v>182502</v>
      </c>
      <c r="J222" t="s">
        <v>350</v>
      </c>
      <c r="K222" s="1">
        <v>0.7319444444444444</v>
      </c>
      <c r="L222">
        <v>1825020</v>
      </c>
      <c r="M222">
        <v>1</v>
      </c>
      <c r="N222" t="s">
        <v>555</v>
      </c>
      <c r="O222" t="s">
        <v>15</v>
      </c>
      <c r="P222" t="s">
        <v>200</v>
      </c>
      <c r="Q222">
        <v>30708383712</v>
      </c>
      <c r="R222" t="s">
        <v>201</v>
      </c>
      <c r="S222" t="s">
        <v>202</v>
      </c>
      <c r="T222">
        <v>3364</v>
      </c>
      <c r="U222" t="s">
        <v>6</v>
      </c>
      <c r="V222" t="s">
        <v>7</v>
      </c>
      <c r="W222">
        <v>3755</v>
      </c>
      <c r="X222">
        <v>470179470</v>
      </c>
      <c r="AB222">
        <v>9</v>
      </c>
      <c r="AC222">
        <v>48471</v>
      </c>
      <c r="AD222">
        <v>208425</v>
      </c>
      <c r="AE222">
        <v>0</v>
      </c>
      <c r="AF222">
        <v>430</v>
      </c>
      <c r="AG222">
        <v>1390885</v>
      </c>
      <c r="AH222" t="s">
        <v>9</v>
      </c>
      <c r="AI222" t="s">
        <v>10</v>
      </c>
    </row>
    <row r="223" spans="2:37" x14ac:dyDescent="0.25">
      <c r="B223">
        <v>4</v>
      </c>
      <c r="C223">
        <v>1</v>
      </c>
      <c r="D223" s="3" t="s">
        <v>1421</v>
      </c>
      <c r="E223" s="3" t="s">
        <v>1675</v>
      </c>
      <c r="F223" s="3" t="s">
        <v>1176</v>
      </c>
      <c r="G223" s="3">
        <v>2012</v>
      </c>
      <c r="H223" s="5" t="s">
        <v>1128</v>
      </c>
      <c r="I223" s="3">
        <v>102664</v>
      </c>
      <c r="J223" s="3" t="s">
        <v>350</v>
      </c>
      <c r="N223" s="3" t="s">
        <v>705</v>
      </c>
      <c r="O223" s="3" t="s">
        <v>15</v>
      </c>
      <c r="S223" s="3" t="s">
        <v>706</v>
      </c>
      <c r="T223" s="3">
        <v>30672491505</v>
      </c>
      <c r="U223" s="3" t="s">
        <v>707</v>
      </c>
      <c r="V223" s="3" t="s">
        <v>708</v>
      </c>
      <c r="W223" s="3">
        <v>3384</v>
      </c>
      <c r="X223" s="3" t="s">
        <v>6</v>
      </c>
      <c r="Y223" s="3" t="s">
        <v>7</v>
      </c>
      <c r="Z223" s="3">
        <v>3751</v>
      </c>
      <c r="AA223" s="3">
        <v>15663647</v>
      </c>
      <c r="AB223" s="3"/>
      <c r="AC223" s="3">
        <v>9</v>
      </c>
      <c r="AD223" s="3">
        <v>48471</v>
      </c>
      <c r="AE223" s="3">
        <v>193884</v>
      </c>
      <c r="AF223" s="3">
        <v>0</v>
      </c>
      <c r="AG223" s="3">
        <v>20</v>
      </c>
      <c r="AH223" s="3">
        <v>0</v>
      </c>
      <c r="AI223" s="3">
        <v>0</v>
      </c>
      <c r="AJ223" s="3" t="s">
        <v>1213</v>
      </c>
      <c r="AK223" s="3" t="s">
        <v>10</v>
      </c>
    </row>
    <row r="224" spans="2:37" x14ac:dyDescent="0.25">
      <c r="B224">
        <v>6</v>
      </c>
      <c r="C224">
        <v>1</v>
      </c>
      <c r="D224" t="s">
        <v>1421</v>
      </c>
      <c r="E224" t="s">
        <v>1677</v>
      </c>
      <c r="F224" t="s">
        <v>1175</v>
      </c>
      <c r="H224" s="1" t="s">
        <v>1128</v>
      </c>
      <c r="I224">
        <v>67541</v>
      </c>
      <c r="J224" t="s">
        <v>350</v>
      </c>
      <c r="K224" s="1">
        <v>0.60138888888888886</v>
      </c>
      <c r="L224">
        <v>675410</v>
      </c>
      <c r="M224">
        <v>1</v>
      </c>
      <c r="N224" t="s">
        <v>952</v>
      </c>
      <c r="O224" t="s">
        <v>15</v>
      </c>
      <c r="P224" t="s">
        <v>953</v>
      </c>
      <c r="Q224">
        <v>30712127240</v>
      </c>
      <c r="R224" t="s">
        <v>954</v>
      </c>
      <c r="S224" t="s">
        <v>202</v>
      </c>
      <c r="T224">
        <v>3364</v>
      </c>
      <c r="U224" t="s">
        <v>6</v>
      </c>
      <c r="V224" t="s">
        <v>7</v>
      </c>
      <c r="W224">
        <v>3755</v>
      </c>
      <c r="X224">
        <v>460152</v>
      </c>
      <c r="AB224">
        <v>9</v>
      </c>
      <c r="AC224">
        <v>42727</v>
      </c>
      <c r="AD224">
        <v>367452</v>
      </c>
      <c r="AE224">
        <v>465850</v>
      </c>
      <c r="AF224">
        <v>860</v>
      </c>
      <c r="AG224">
        <v>23359691</v>
      </c>
      <c r="AH224" t="s">
        <v>9</v>
      </c>
      <c r="AI224" t="s">
        <v>10</v>
      </c>
    </row>
    <row r="225" spans="2:37" x14ac:dyDescent="0.25">
      <c r="B225">
        <v>2</v>
      </c>
      <c r="C225">
        <v>1</v>
      </c>
      <c r="D225" t="s">
        <v>1267</v>
      </c>
      <c r="E225" t="s">
        <v>1497</v>
      </c>
      <c r="F225" t="s">
        <v>1147</v>
      </c>
      <c r="G225">
        <v>2010</v>
      </c>
      <c r="H225" s="1" t="s">
        <v>1128</v>
      </c>
      <c r="I225">
        <v>142987</v>
      </c>
      <c r="J225" t="s">
        <v>350</v>
      </c>
      <c r="K225" s="1">
        <v>0.61111111111111105</v>
      </c>
      <c r="L225">
        <v>1429870</v>
      </c>
      <c r="M225">
        <v>1</v>
      </c>
      <c r="N225" t="s">
        <v>351</v>
      </c>
      <c r="O225" t="s">
        <v>15</v>
      </c>
      <c r="P225" t="s">
        <v>181</v>
      </c>
      <c r="Q225">
        <v>30708379456</v>
      </c>
      <c r="R225" t="s">
        <v>182</v>
      </c>
      <c r="S225" t="s">
        <v>183</v>
      </c>
      <c r="T225">
        <v>3304</v>
      </c>
      <c r="U225" t="s">
        <v>6</v>
      </c>
      <c r="V225" t="s">
        <v>7</v>
      </c>
      <c r="W225">
        <v>376</v>
      </c>
      <c r="X225">
        <v>4481488</v>
      </c>
      <c r="AB225">
        <v>9</v>
      </c>
      <c r="AC225">
        <v>42727</v>
      </c>
      <c r="AD225">
        <v>307634</v>
      </c>
      <c r="AE225">
        <v>50000</v>
      </c>
      <c r="AF225">
        <v>720</v>
      </c>
      <c r="AG225">
        <v>83634</v>
      </c>
      <c r="AH225" t="s">
        <v>9</v>
      </c>
      <c r="AI225" t="s">
        <v>10</v>
      </c>
    </row>
    <row r="226" spans="2:37" x14ac:dyDescent="0.25">
      <c r="B226">
        <v>2</v>
      </c>
      <c r="C226">
        <v>1</v>
      </c>
      <c r="D226" s="3" t="s">
        <v>1267</v>
      </c>
      <c r="E226" s="3" t="s">
        <v>1497</v>
      </c>
      <c r="F226" s="3" t="s">
        <v>1147</v>
      </c>
      <c r="G226" s="3">
        <v>2010</v>
      </c>
      <c r="H226" s="5" t="s">
        <v>1128</v>
      </c>
      <c r="I226" s="3">
        <v>142987</v>
      </c>
      <c r="J226" s="3" t="s">
        <v>345</v>
      </c>
      <c r="N226" s="3" t="s">
        <v>346</v>
      </c>
      <c r="O226" s="3" t="s">
        <v>15</v>
      </c>
      <c r="S226" s="3" t="s">
        <v>181</v>
      </c>
      <c r="T226" s="3">
        <v>30708379456</v>
      </c>
      <c r="U226" s="3" t="s">
        <v>182</v>
      </c>
      <c r="V226" s="3" t="s">
        <v>183</v>
      </c>
      <c r="W226" s="3">
        <v>3304</v>
      </c>
      <c r="X226" s="3" t="s">
        <v>6</v>
      </c>
      <c r="Y226" s="3" t="s">
        <v>7</v>
      </c>
      <c r="Z226" s="3">
        <v>376</v>
      </c>
      <c r="AA226" s="3">
        <v>4481488</v>
      </c>
      <c r="AB226" s="3"/>
      <c r="AC226" s="3">
        <v>9</v>
      </c>
      <c r="AD226" s="3">
        <v>42727</v>
      </c>
      <c r="AE226" s="3">
        <v>111090</v>
      </c>
      <c r="AF226" s="3">
        <v>0</v>
      </c>
      <c r="AG226" s="3">
        <v>290</v>
      </c>
      <c r="AH226" s="3">
        <v>0</v>
      </c>
      <c r="AI226" s="3">
        <v>0</v>
      </c>
      <c r="AJ226" s="3" t="s">
        <v>1213</v>
      </c>
      <c r="AK226" s="3" t="s">
        <v>10</v>
      </c>
    </row>
    <row r="227" spans="2:37" x14ac:dyDescent="0.25">
      <c r="B227">
        <v>4</v>
      </c>
      <c r="C227">
        <v>1</v>
      </c>
      <c r="D227" s="3" t="s">
        <v>1400</v>
      </c>
      <c r="E227" s="3" t="s">
        <v>1648</v>
      </c>
      <c r="F227" s="3" t="s">
        <v>1171</v>
      </c>
      <c r="G227" s="3">
        <v>2007</v>
      </c>
      <c r="H227" s="5" t="s">
        <v>1128</v>
      </c>
      <c r="I227" s="3">
        <v>117932</v>
      </c>
      <c r="J227" s="3" t="s">
        <v>558</v>
      </c>
      <c r="N227" s="3" t="s">
        <v>63</v>
      </c>
      <c r="O227" s="3" t="s">
        <v>15</v>
      </c>
      <c r="S227" s="3" t="s">
        <v>620</v>
      </c>
      <c r="T227" s="3">
        <v>20216972725</v>
      </c>
      <c r="U227" s="3" t="s">
        <v>621</v>
      </c>
      <c r="V227" s="3" t="s">
        <v>99</v>
      </c>
      <c r="W227" s="3">
        <v>3380</v>
      </c>
      <c r="X227" s="3" t="s">
        <v>6</v>
      </c>
      <c r="Y227" s="3" t="s">
        <v>7</v>
      </c>
      <c r="Z227" s="3">
        <v>3751</v>
      </c>
      <c r="AA227" s="3">
        <v>15543178</v>
      </c>
      <c r="AB227" s="3"/>
      <c r="AC227" s="3">
        <v>9</v>
      </c>
      <c r="AD227" s="3">
        <v>48471</v>
      </c>
      <c r="AE227" s="3">
        <v>48471</v>
      </c>
      <c r="AF227" s="3">
        <v>0</v>
      </c>
      <c r="AG227" s="3">
        <v>250</v>
      </c>
      <c r="AH227" s="3">
        <v>0</v>
      </c>
      <c r="AI227" s="3">
        <v>0</v>
      </c>
      <c r="AJ227" s="3" t="s">
        <v>1213</v>
      </c>
      <c r="AK227" s="3" t="s">
        <v>10</v>
      </c>
    </row>
    <row r="228" spans="2:37" x14ac:dyDescent="0.25">
      <c r="B228">
        <v>6</v>
      </c>
      <c r="C228">
        <v>1</v>
      </c>
      <c r="D228" t="s">
        <v>1400</v>
      </c>
      <c r="E228" t="s">
        <v>1651</v>
      </c>
      <c r="F228" t="s">
        <v>1171</v>
      </c>
      <c r="G228">
        <v>2014</v>
      </c>
      <c r="H228" s="1" t="s">
        <v>1128</v>
      </c>
      <c r="I228">
        <v>27568</v>
      </c>
      <c r="J228" t="s">
        <v>420</v>
      </c>
      <c r="K228" s="1">
        <v>0.54166666666666663</v>
      </c>
      <c r="L228">
        <v>275680</v>
      </c>
      <c r="M228">
        <v>1</v>
      </c>
      <c r="N228" t="s">
        <v>21</v>
      </c>
      <c r="O228" t="s">
        <v>15</v>
      </c>
      <c r="P228" t="s">
        <v>181</v>
      </c>
      <c r="Q228">
        <v>30708379456</v>
      </c>
      <c r="R228" t="s">
        <v>182</v>
      </c>
      <c r="S228" t="s">
        <v>183</v>
      </c>
      <c r="T228">
        <v>3304</v>
      </c>
      <c r="U228" t="s">
        <v>6</v>
      </c>
      <c r="V228" t="s">
        <v>7</v>
      </c>
      <c r="W228">
        <v>376</v>
      </c>
      <c r="X228">
        <v>4481488</v>
      </c>
      <c r="AB228">
        <v>9</v>
      </c>
      <c r="AC228">
        <v>42727</v>
      </c>
      <c r="AD228">
        <v>85454</v>
      </c>
      <c r="AE228">
        <v>0</v>
      </c>
      <c r="AF228">
        <v>200</v>
      </c>
      <c r="AG228">
        <v>498439</v>
      </c>
      <c r="AH228" t="s">
        <v>9</v>
      </c>
      <c r="AI228" t="s">
        <v>10</v>
      </c>
    </row>
    <row r="229" spans="2:37" x14ac:dyDescent="0.25">
      <c r="B229">
        <v>4</v>
      </c>
      <c r="C229">
        <v>1</v>
      </c>
      <c r="D229" s="3" t="s">
        <v>1315</v>
      </c>
      <c r="E229" s="3" t="s">
        <v>1554</v>
      </c>
      <c r="F229" s="3" t="s">
        <v>1155</v>
      </c>
      <c r="G229" s="3">
        <v>2010</v>
      </c>
      <c r="H229" s="5" t="s">
        <v>1128</v>
      </c>
      <c r="I229" s="3">
        <v>30913</v>
      </c>
      <c r="J229" s="3" t="s">
        <v>612</v>
      </c>
      <c r="N229" s="3" t="s">
        <v>613</v>
      </c>
      <c r="O229" s="3" t="s">
        <v>2</v>
      </c>
      <c r="S229" s="3" t="s">
        <v>614</v>
      </c>
      <c r="T229" s="3">
        <v>7543155</v>
      </c>
      <c r="U229" s="3" t="s">
        <v>615</v>
      </c>
      <c r="V229" s="3" t="s">
        <v>5</v>
      </c>
      <c r="W229" s="3">
        <v>3300</v>
      </c>
      <c r="X229" s="3" t="s">
        <v>6</v>
      </c>
      <c r="Y229" s="3" t="s">
        <v>7</v>
      </c>
      <c r="Z229" s="3">
        <v>376</v>
      </c>
      <c r="AA229" s="3">
        <v>4438964</v>
      </c>
      <c r="AB229" s="3" t="s">
        <v>616</v>
      </c>
      <c r="AC229" s="3">
        <v>9</v>
      </c>
      <c r="AD229" s="3">
        <v>48471</v>
      </c>
      <c r="AE229" s="3">
        <v>96942</v>
      </c>
      <c r="AF229" s="3">
        <v>0</v>
      </c>
      <c r="AG229" s="3">
        <v>340</v>
      </c>
      <c r="AH229" s="3">
        <v>0</v>
      </c>
      <c r="AI229" s="3">
        <v>0</v>
      </c>
      <c r="AJ229" s="3" t="s">
        <v>1213</v>
      </c>
      <c r="AK229" s="3" t="s">
        <v>10</v>
      </c>
    </row>
    <row r="230" spans="2:37" x14ac:dyDescent="0.25">
      <c r="B230">
        <v>12</v>
      </c>
      <c r="C230">
        <v>2</v>
      </c>
      <c r="D230" s="3" t="s">
        <v>1342</v>
      </c>
      <c r="E230" s="3" t="s">
        <v>1584</v>
      </c>
      <c r="F230" s="3" t="s">
        <v>1160</v>
      </c>
      <c r="G230" s="3">
        <v>2013</v>
      </c>
      <c r="H230" s="5" t="s">
        <v>1128</v>
      </c>
      <c r="I230" s="3">
        <v>53764</v>
      </c>
      <c r="J230" s="3" t="s">
        <v>289</v>
      </c>
      <c r="N230" s="3" t="s">
        <v>290</v>
      </c>
      <c r="O230" s="3" t="s">
        <v>2</v>
      </c>
      <c r="S230" s="3" t="s">
        <v>291</v>
      </c>
      <c r="T230" s="3">
        <v>14713015</v>
      </c>
      <c r="U230" s="3" t="s">
        <v>292</v>
      </c>
      <c r="V230" s="3" t="s">
        <v>5</v>
      </c>
      <c r="W230" s="3">
        <v>3300</v>
      </c>
      <c r="X230" s="3" t="s">
        <v>6</v>
      </c>
      <c r="Y230" s="3" t="s">
        <v>7</v>
      </c>
      <c r="Z230" s="3">
        <v>376</v>
      </c>
      <c r="AA230" s="3">
        <v>4440250</v>
      </c>
      <c r="AB230" s="3" t="s">
        <v>155</v>
      </c>
      <c r="AC230" s="3">
        <v>9</v>
      </c>
      <c r="AD230" s="3">
        <v>42727</v>
      </c>
      <c r="AE230" s="3">
        <v>64091</v>
      </c>
      <c r="AF230" s="3">
        <v>0</v>
      </c>
      <c r="AG230" s="3">
        <v>210</v>
      </c>
      <c r="AH230" s="3">
        <v>0</v>
      </c>
      <c r="AI230" s="3">
        <v>0</v>
      </c>
      <c r="AJ230" s="3" t="s">
        <v>1213</v>
      </c>
      <c r="AK230" s="3" t="s">
        <v>10</v>
      </c>
    </row>
    <row r="231" spans="2:37" x14ac:dyDescent="0.25">
      <c r="B231">
        <v>6</v>
      </c>
      <c r="C231">
        <v>1</v>
      </c>
      <c r="D231" t="s">
        <v>1342</v>
      </c>
      <c r="E231" t="s">
        <v>1586</v>
      </c>
      <c r="F231" t="s">
        <v>1161</v>
      </c>
      <c r="G231">
        <v>2013</v>
      </c>
      <c r="H231" s="1" t="s">
        <v>1128</v>
      </c>
      <c r="I231">
        <v>24468</v>
      </c>
      <c r="J231" t="s">
        <v>0</v>
      </c>
      <c r="K231" s="1">
        <v>0.5</v>
      </c>
      <c r="L231">
        <v>244680</v>
      </c>
      <c r="M231">
        <v>1</v>
      </c>
      <c r="N231" t="s">
        <v>21</v>
      </c>
      <c r="O231" t="s">
        <v>15</v>
      </c>
      <c r="P231" t="s">
        <v>200</v>
      </c>
      <c r="Q231">
        <v>30708383712</v>
      </c>
      <c r="R231" t="s">
        <v>201</v>
      </c>
      <c r="S231" t="s">
        <v>202</v>
      </c>
      <c r="T231">
        <v>3364</v>
      </c>
      <c r="U231" t="s">
        <v>6</v>
      </c>
      <c r="V231" t="s">
        <v>7</v>
      </c>
      <c r="W231">
        <v>3755</v>
      </c>
      <c r="X231">
        <v>470179470</v>
      </c>
      <c r="AB231">
        <v>9</v>
      </c>
      <c r="AC231">
        <v>48471</v>
      </c>
      <c r="AD231">
        <v>92095</v>
      </c>
      <c r="AE231">
        <v>0</v>
      </c>
      <c r="AF231">
        <v>190</v>
      </c>
      <c r="AG231">
        <v>383955</v>
      </c>
      <c r="AH231" t="s">
        <v>9</v>
      </c>
      <c r="AI231" t="s">
        <v>10</v>
      </c>
    </row>
    <row r="232" spans="2:37" x14ac:dyDescent="0.25">
      <c r="B232">
        <v>12</v>
      </c>
      <c r="C232">
        <v>2</v>
      </c>
      <c r="D232" s="3" t="s">
        <v>1399</v>
      </c>
      <c r="E232" s="3" t="s">
        <v>1648</v>
      </c>
      <c r="F232" s="3" t="s">
        <v>1170</v>
      </c>
      <c r="G232" s="3">
        <v>2008</v>
      </c>
      <c r="H232" s="5" t="s">
        <v>1128</v>
      </c>
      <c r="I232" s="3">
        <v>117932</v>
      </c>
      <c r="J232" s="3" t="s">
        <v>623</v>
      </c>
      <c r="N232" s="3" t="s">
        <v>199</v>
      </c>
      <c r="O232" s="3" t="s">
        <v>15</v>
      </c>
      <c r="S232" s="3" t="s">
        <v>620</v>
      </c>
      <c r="T232" s="3">
        <v>20216972725</v>
      </c>
      <c r="U232" s="3" t="s">
        <v>621</v>
      </c>
      <c r="V232" s="3" t="s">
        <v>99</v>
      </c>
      <c r="W232" s="3">
        <v>3380</v>
      </c>
      <c r="X232" s="3" t="s">
        <v>6</v>
      </c>
      <c r="Y232" s="3" t="s">
        <v>7</v>
      </c>
      <c r="Z232" s="3">
        <v>3751</v>
      </c>
      <c r="AA232" s="3">
        <v>15543178</v>
      </c>
      <c r="AB232" s="3"/>
      <c r="AC232" s="3">
        <v>9</v>
      </c>
      <c r="AD232" s="3">
        <v>48471</v>
      </c>
      <c r="AE232" s="3">
        <v>67859</v>
      </c>
      <c r="AF232" s="3">
        <v>0</v>
      </c>
      <c r="AG232" s="3">
        <v>100</v>
      </c>
      <c r="AH232" s="3">
        <v>0</v>
      </c>
      <c r="AI232" s="3">
        <v>0</v>
      </c>
      <c r="AJ232" s="3" t="s">
        <v>1213</v>
      </c>
      <c r="AK232" s="3" t="s">
        <v>10</v>
      </c>
    </row>
    <row r="233" spans="2:37" x14ac:dyDescent="0.25">
      <c r="B233">
        <v>6</v>
      </c>
      <c r="C233">
        <v>1</v>
      </c>
      <c r="D233" t="s">
        <v>1399</v>
      </c>
      <c r="E233" t="s">
        <v>1649</v>
      </c>
      <c r="F233" t="s">
        <v>1171</v>
      </c>
      <c r="G233">
        <v>2007</v>
      </c>
      <c r="H233" s="1" t="s">
        <v>1128</v>
      </c>
      <c r="I233">
        <v>146614</v>
      </c>
      <c r="J233" t="s">
        <v>0</v>
      </c>
      <c r="K233" s="1">
        <v>0.75</v>
      </c>
      <c r="L233">
        <v>1466140</v>
      </c>
      <c r="M233">
        <v>1</v>
      </c>
      <c r="N233" t="s">
        <v>249</v>
      </c>
      <c r="O233" t="s">
        <v>2</v>
      </c>
      <c r="P233" t="s">
        <v>250</v>
      </c>
      <c r="Q233">
        <v>27000000</v>
      </c>
      <c r="R233" t="s">
        <v>251</v>
      </c>
      <c r="S233" t="s">
        <v>252</v>
      </c>
      <c r="T233">
        <v>3300</v>
      </c>
      <c r="U233" t="s">
        <v>6</v>
      </c>
      <c r="V233" t="s">
        <v>7</v>
      </c>
      <c r="W233">
        <v>376</v>
      </c>
      <c r="X233">
        <v>154580233</v>
      </c>
      <c r="AB233">
        <v>9</v>
      </c>
      <c r="AC233">
        <v>48471</v>
      </c>
      <c r="AD233">
        <v>470169</v>
      </c>
      <c r="AE233">
        <v>0</v>
      </c>
      <c r="AF233">
        <v>970</v>
      </c>
      <c r="AG233">
        <v>819625</v>
      </c>
      <c r="AH233" t="s">
        <v>9</v>
      </c>
      <c r="AI233" t="s">
        <v>10</v>
      </c>
    </row>
    <row r="234" spans="2:37" x14ac:dyDescent="0.25">
      <c r="B234">
        <v>6</v>
      </c>
      <c r="C234">
        <v>1</v>
      </c>
      <c r="D234" s="3" t="s">
        <v>1407</v>
      </c>
      <c r="E234" s="3" t="s">
        <v>1655</v>
      </c>
      <c r="F234" s="3" t="s">
        <v>1164</v>
      </c>
      <c r="G234" s="3">
        <v>2013</v>
      </c>
      <c r="H234" s="5" t="s">
        <v>1128</v>
      </c>
      <c r="I234" s="3">
        <v>35284</v>
      </c>
      <c r="J234" s="3" t="s">
        <v>20</v>
      </c>
      <c r="N234" s="3" t="s">
        <v>406</v>
      </c>
      <c r="O234" s="3" t="s">
        <v>2</v>
      </c>
      <c r="S234" s="3" t="s">
        <v>407</v>
      </c>
      <c r="T234" s="3">
        <v>28110433</v>
      </c>
      <c r="U234" s="3" t="s">
        <v>408</v>
      </c>
      <c r="V234" s="3" t="s">
        <v>252</v>
      </c>
      <c r="W234" s="3">
        <v>3300</v>
      </c>
      <c r="X234" s="3" t="s">
        <v>6</v>
      </c>
      <c r="Y234" s="3" t="s">
        <v>7</v>
      </c>
      <c r="Z234" s="3">
        <v>376</v>
      </c>
      <c r="AA234" s="3">
        <v>154151919</v>
      </c>
      <c r="AB234" s="3" t="s">
        <v>409</v>
      </c>
      <c r="AC234" s="3">
        <v>9</v>
      </c>
      <c r="AD234" s="3">
        <v>42727</v>
      </c>
      <c r="AE234" s="3">
        <v>64091</v>
      </c>
      <c r="AF234" s="3">
        <v>0</v>
      </c>
      <c r="AG234" s="3">
        <v>0</v>
      </c>
      <c r="AH234" s="3">
        <v>0</v>
      </c>
      <c r="AI234" s="3">
        <v>0</v>
      </c>
      <c r="AJ234" s="3" t="s">
        <v>1213</v>
      </c>
      <c r="AK234" s="3" t="s">
        <v>10</v>
      </c>
    </row>
    <row r="235" spans="2:37" x14ac:dyDescent="0.25">
      <c r="B235">
        <v>2</v>
      </c>
      <c r="C235">
        <v>1</v>
      </c>
      <c r="D235" s="3" t="s">
        <v>1405</v>
      </c>
      <c r="E235" s="3" t="s">
        <v>1652</v>
      </c>
      <c r="F235" s="3" t="s">
        <v>1173</v>
      </c>
      <c r="G235" s="3"/>
      <c r="H235" s="5" t="s">
        <v>1128</v>
      </c>
      <c r="I235" s="3">
        <v>20694</v>
      </c>
      <c r="J235" s="3" t="s">
        <v>397</v>
      </c>
      <c r="N235" s="3" t="s">
        <v>539</v>
      </c>
      <c r="O235" s="3" t="s">
        <v>2</v>
      </c>
      <c r="S235" s="3" t="s">
        <v>540</v>
      </c>
      <c r="T235" s="3">
        <v>29989339</v>
      </c>
      <c r="U235" s="3" t="s">
        <v>541</v>
      </c>
      <c r="V235" s="3" t="s">
        <v>5</v>
      </c>
      <c r="W235" s="3">
        <v>3300</v>
      </c>
      <c r="X235" s="3" t="s">
        <v>6</v>
      </c>
      <c r="Y235" s="3" t="s">
        <v>7</v>
      </c>
      <c r="Z235" s="3">
        <v>376</v>
      </c>
      <c r="AA235" s="3">
        <v>154222777</v>
      </c>
      <c r="AB235" s="3"/>
      <c r="AC235" s="3">
        <v>9</v>
      </c>
      <c r="AD235" s="3">
        <v>42727</v>
      </c>
      <c r="AE235" s="3">
        <v>98272</v>
      </c>
      <c r="AF235" s="3">
        <v>0</v>
      </c>
      <c r="AG235" s="3">
        <v>190</v>
      </c>
      <c r="AH235" s="3">
        <v>0</v>
      </c>
      <c r="AI235" s="3">
        <v>0</v>
      </c>
      <c r="AJ235" s="3" t="s">
        <v>1213</v>
      </c>
      <c r="AK235" s="3" t="s">
        <v>10</v>
      </c>
    </row>
    <row r="236" spans="2:37" x14ac:dyDescent="0.25">
      <c r="B236">
        <v>2</v>
      </c>
      <c r="C236">
        <v>1</v>
      </c>
      <c r="D236" t="s">
        <v>1405</v>
      </c>
      <c r="E236" t="s">
        <v>1655</v>
      </c>
      <c r="F236" t="s">
        <v>1162</v>
      </c>
      <c r="G236">
        <v>2011</v>
      </c>
      <c r="H236" s="1" t="s">
        <v>1128</v>
      </c>
      <c r="I236">
        <v>35284</v>
      </c>
      <c r="J236" t="s">
        <v>20</v>
      </c>
      <c r="K236" s="1">
        <v>0.54166666666666663</v>
      </c>
      <c r="L236">
        <v>352840</v>
      </c>
      <c r="M236">
        <v>1</v>
      </c>
      <c r="N236" t="s">
        <v>406</v>
      </c>
      <c r="O236" t="s">
        <v>2</v>
      </c>
      <c r="P236" t="s">
        <v>407</v>
      </c>
      <c r="Q236">
        <v>28110433</v>
      </c>
      <c r="R236" t="s">
        <v>408</v>
      </c>
      <c r="S236" t="s">
        <v>252</v>
      </c>
      <c r="T236">
        <v>3300</v>
      </c>
      <c r="U236" t="s">
        <v>6</v>
      </c>
      <c r="V236" t="s">
        <v>7</v>
      </c>
      <c r="W236">
        <v>376</v>
      </c>
      <c r="X236">
        <v>154151919</v>
      </c>
      <c r="Z236" t="s">
        <v>409</v>
      </c>
      <c r="AB236">
        <v>9</v>
      </c>
      <c r="AC236">
        <v>42727</v>
      </c>
      <c r="AD236">
        <v>64091</v>
      </c>
      <c r="AE236">
        <v>0</v>
      </c>
      <c r="AF236">
        <v>150</v>
      </c>
      <c r="AG236">
        <v>238774</v>
      </c>
      <c r="AH236" t="s">
        <v>9</v>
      </c>
      <c r="AI236" t="s">
        <v>10</v>
      </c>
    </row>
    <row r="237" spans="2:37" x14ac:dyDescent="0.25">
      <c r="B237">
        <v>4</v>
      </c>
      <c r="C237">
        <v>1</v>
      </c>
      <c r="D237" s="3" t="s">
        <v>1404</v>
      </c>
      <c r="E237" s="3" t="s">
        <v>1651</v>
      </c>
      <c r="F237" s="3" t="s">
        <v>1172</v>
      </c>
      <c r="G237" s="3">
        <v>2013</v>
      </c>
      <c r="H237" s="5" t="s">
        <v>1128</v>
      </c>
      <c r="I237" s="3">
        <v>27568</v>
      </c>
      <c r="J237" s="3" t="s">
        <v>41</v>
      </c>
      <c r="N237" s="3" t="s">
        <v>425</v>
      </c>
      <c r="O237" s="3" t="s">
        <v>15</v>
      </c>
      <c r="S237" s="3" t="s">
        <v>181</v>
      </c>
      <c r="T237" s="3">
        <v>30708379456</v>
      </c>
      <c r="U237" s="3" t="s">
        <v>182</v>
      </c>
      <c r="V237" s="3" t="s">
        <v>183</v>
      </c>
      <c r="W237" s="3">
        <v>3304</v>
      </c>
      <c r="X237" s="3" t="s">
        <v>6</v>
      </c>
      <c r="Y237" s="3" t="s">
        <v>7</v>
      </c>
      <c r="Z237" s="3">
        <v>376</v>
      </c>
      <c r="AA237" s="3">
        <v>4481488</v>
      </c>
      <c r="AB237" s="3"/>
      <c r="AC237" s="3">
        <v>9</v>
      </c>
      <c r="AD237" s="3">
        <v>42727</v>
      </c>
      <c r="AE237" s="3">
        <v>175181</v>
      </c>
      <c r="AF237" s="3">
        <v>0</v>
      </c>
      <c r="AG237" s="3">
        <v>230</v>
      </c>
      <c r="AH237" s="3">
        <v>0</v>
      </c>
      <c r="AI237" s="3">
        <v>0</v>
      </c>
      <c r="AJ237" s="3" t="s">
        <v>1213</v>
      </c>
      <c r="AK237" s="3" t="s">
        <v>10</v>
      </c>
    </row>
    <row r="238" spans="2:37" x14ac:dyDescent="0.25">
      <c r="B238">
        <v>4</v>
      </c>
      <c r="C238">
        <v>1</v>
      </c>
      <c r="D238" t="s">
        <v>1404</v>
      </c>
      <c r="E238" t="s">
        <v>1654</v>
      </c>
      <c r="F238" t="s">
        <v>1173</v>
      </c>
      <c r="H238" s="1" t="s">
        <v>1128</v>
      </c>
      <c r="I238">
        <v>7870</v>
      </c>
      <c r="J238" t="s">
        <v>20</v>
      </c>
      <c r="K238" s="1">
        <v>0.45833333333333331</v>
      </c>
      <c r="L238">
        <v>78700</v>
      </c>
      <c r="M238">
        <v>1</v>
      </c>
      <c r="N238" t="s">
        <v>21</v>
      </c>
      <c r="O238" t="s">
        <v>15</v>
      </c>
      <c r="P238" t="s">
        <v>22</v>
      </c>
      <c r="Q238">
        <v>20128522345</v>
      </c>
      <c r="R238" t="s">
        <v>23</v>
      </c>
      <c r="S238" t="s">
        <v>5</v>
      </c>
      <c r="T238">
        <v>3300</v>
      </c>
      <c r="U238" t="s">
        <v>6</v>
      </c>
      <c r="V238" t="s">
        <v>7</v>
      </c>
      <c r="W238">
        <v>44357</v>
      </c>
      <c r="X238">
        <v>50</v>
      </c>
      <c r="AB238">
        <v>9</v>
      </c>
      <c r="AC238">
        <v>48471</v>
      </c>
      <c r="AD238">
        <v>130872</v>
      </c>
      <c r="AE238">
        <v>0</v>
      </c>
      <c r="AF238">
        <v>270</v>
      </c>
      <c r="AG238">
        <v>488434</v>
      </c>
      <c r="AH238" t="s">
        <v>9</v>
      </c>
      <c r="AI238" t="s">
        <v>10</v>
      </c>
    </row>
    <row r="239" spans="2:37" x14ac:dyDescent="0.25">
      <c r="B239">
        <v>2</v>
      </c>
      <c r="C239">
        <v>1</v>
      </c>
      <c r="D239" s="3" t="s">
        <v>1294</v>
      </c>
      <c r="E239" s="3" t="s">
        <v>1528</v>
      </c>
      <c r="F239" s="3" t="s">
        <v>1147</v>
      </c>
      <c r="G239" s="3">
        <v>2014</v>
      </c>
      <c r="H239" s="5" t="s">
        <v>1128</v>
      </c>
      <c r="I239" s="3">
        <v>82774</v>
      </c>
      <c r="J239" s="3" t="s">
        <v>567</v>
      </c>
      <c r="N239" s="3" t="s">
        <v>21</v>
      </c>
      <c r="O239" s="3" t="s">
        <v>15</v>
      </c>
      <c r="S239" s="3" t="s">
        <v>16</v>
      </c>
      <c r="T239" s="3">
        <v>20111877794</v>
      </c>
      <c r="U239" s="3" t="s">
        <v>17</v>
      </c>
      <c r="V239" s="3" t="s">
        <v>5</v>
      </c>
      <c r="W239" s="3">
        <v>3300</v>
      </c>
      <c r="X239" s="3" t="s">
        <v>6</v>
      </c>
      <c r="Y239" s="3" t="s">
        <v>7</v>
      </c>
      <c r="Z239" s="3">
        <v>376</v>
      </c>
      <c r="AA239" s="3">
        <v>459709815</v>
      </c>
      <c r="AB239" s="3"/>
      <c r="AC239" s="3">
        <v>9</v>
      </c>
      <c r="AD239" s="3">
        <v>48471</v>
      </c>
      <c r="AE239" s="3">
        <v>101789</v>
      </c>
      <c r="AF239" s="3">
        <v>0</v>
      </c>
      <c r="AG239" s="3">
        <v>40</v>
      </c>
      <c r="AH239" s="3">
        <v>0</v>
      </c>
      <c r="AI239" s="3">
        <v>0</v>
      </c>
      <c r="AJ239" s="3" t="s">
        <v>1213</v>
      </c>
      <c r="AK239" s="3" t="s">
        <v>10</v>
      </c>
    </row>
    <row r="240" spans="2:37" x14ac:dyDescent="0.25">
      <c r="B240">
        <v>2</v>
      </c>
      <c r="C240">
        <v>1</v>
      </c>
      <c r="D240" t="s">
        <v>1294</v>
      </c>
      <c r="E240" t="s">
        <v>1529</v>
      </c>
      <c r="F240" t="s">
        <v>1148</v>
      </c>
      <c r="H240" s="1" t="s">
        <v>1128</v>
      </c>
      <c r="I240">
        <v>11</v>
      </c>
      <c r="J240" t="s">
        <v>20</v>
      </c>
      <c r="K240" s="1">
        <v>0.51458333333333328</v>
      </c>
      <c r="L240">
        <v>110</v>
      </c>
      <c r="M240">
        <v>1</v>
      </c>
      <c r="N240" s="3" t="s">
        <v>848</v>
      </c>
      <c r="O240" s="3" t="s">
        <v>15</v>
      </c>
      <c r="P240" t="s">
        <v>181</v>
      </c>
      <c r="Q240">
        <v>30708379456</v>
      </c>
      <c r="R240" t="s">
        <v>182</v>
      </c>
      <c r="S240" t="s">
        <v>183</v>
      </c>
      <c r="T240">
        <v>3304</v>
      </c>
      <c r="U240" t="s">
        <v>6</v>
      </c>
      <c r="V240" t="s">
        <v>7</v>
      </c>
      <c r="W240">
        <v>376</v>
      </c>
      <c r="X240">
        <v>4481488</v>
      </c>
      <c r="AB240">
        <v>9</v>
      </c>
      <c r="AC240">
        <v>48471</v>
      </c>
      <c r="AD240">
        <v>0</v>
      </c>
      <c r="AE240">
        <v>444675</v>
      </c>
      <c r="AF240">
        <v>0</v>
      </c>
      <c r="AG240">
        <v>2618328</v>
      </c>
      <c r="AH240" t="s">
        <v>9</v>
      </c>
      <c r="AI240" t="s">
        <v>10</v>
      </c>
    </row>
    <row r="241" spans="2:37" x14ac:dyDescent="0.25">
      <c r="B241">
        <v>6</v>
      </c>
      <c r="C241">
        <v>1</v>
      </c>
      <c r="D241" s="3" t="s">
        <v>1280</v>
      </c>
      <c r="E241" s="3" t="s">
        <v>1506</v>
      </c>
      <c r="F241" s="3" t="s">
        <v>1146</v>
      </c>
      <c r="G241" s="4">
        <v>2010</v>
      </c>
      <c r="H241" s="5" t="s">
        <v>1128</v>
      </c>
      <c r="I241" s="3">
        <v>90716</v>
      </c>
      <c r="J241" s="3" t="s">
        <v>104</v>
      </c>
      <c r="N241" s="3" t="s">
        <v>105</v>
      </c>
      <c r="O241" s="3" t="s">
        <v>15</v>
      </c>
      <c r="S241" s="3" t="s">
        <v>106</v>
      </c>
      <c r="T241" s="3">
        <v>33710504399</v>
      </c>
      <c r="U241" s="3" t="s">
        <v>107</v>
      </c>
      <c r="V241" s="3" t="s">
        <v>108</v>
      </c>
      <c r="W241" s="3">
        <v>9017</v>
      </c>
      <c r="X241" s="3" t="s">
        <v>109</v>
      </c>
      <c r="Y241" s="3" t="s">
        <v>7</v>
      </c>
      <c r="Z241" s="3">
        <v>-297</v>
      </c>
      <c r="AA241" s="3">
        <v>154935299</v>
      </c>
      <c r="AB241" s="3" t="s">
        <v>110</v>
      </c>
      <c r="AC241" s="3">
        <v>9</v>
      </c>
      <c r="AD241" s="3">
        <v>48471</v>
      </c>
      <c r="AE241" s="3">
        <v>101789</v>
      </c>
      <c r="AF241" s="3">
        <v>0</v>
      </c>
      <c r="AG241" s="3">
        <v>180</v>
      </c>
      <c r="AH241" s="3">
        <v>0</v>
      </c>
      <c r="AI241" s="3">
        <v>0</v>
      </c>
      <c r="AJ241" s="3" t="s">
        <v>1213</v>
      </c>
      <c r="AK241" s="3" t="s">
        <v>10</v>
      </c>
    </row>
    <row r="242" spans="2:37" x14ac:dyDescent="0.25">
      <c r="B242">
        <v>4</v>
      </c>
      <c r="C242">
        <v>1</v>
      </c>
      <c r="D242" t="s">
        <v>1280</v>
      </c>
      <c r="E242" t="s">
        <v>1510</v>
      </c>
      <c r="F242" t="s">
        <v>1147</v>
      </c>
      <c r="G242">
        <v>2013</v>
      </c>
      <c r="H242" s="1" t="s">
        <v>1128</v>
      </c>
      <c r="I242">
        <v>38036</v>
      </c>
      <c r="J242" t="s">
        <v>471</v>
      </c>
      <c r="K242" s="1">
        <v>0.72916666666666663</v>
      </c>
      <c r="L242">
        <v>380360</v>
      </c>
      <c r="M242">
        <v>1</v>
      </c>
      <c r="N242" t="s">
        <v>165</v>
      </c>
      <c r="O242" t="s">
        <v>2</v>
      </c>
      <c r="P242" t="s">
        <v>472</v>
      </c>
      <c r="Q242">
        <v>22045936</v>
      </c>
      <c r="R242" t="s">
        <v>473</v>
      </c>
      <c r="S242" t="s">
        <v>5</v>
      </c>
      <c r="T242">
        <v>3300</v>
      </c>
      <c r="U242" t="s">
        <v>6</v>
      </c>
      <c r="V242" t="s">
        <v>7</v>
      </c>
      <c r="W242">
        <v>376</v>
      </c>
      <c r="X242">
        <v>154537709</v>
      </c>
      <c r="Z242" t="s">
        <v>474</v>
      </c>
      <c r="AA242" t="s">
        <v>475</v>
      </c>
      <c r="AB242">
        <v>9</v>
      </c>
      <c r="AC242">
        <v>48471</v>
      </c>
      <c r="AD242">
        <v>101789</v>
      </c>
      <c r="AE242">
        <v>0</v>
      </c>
      <c r="AF242">
        <v>210</v>
      </c>
      <c r="AG242">
        <v>496116</v>
      </c>
      <c r="AH242" t="s">
        <v>9</v>
      </c>
      <c r="AI242" t="s">
        <v>10</v>
      </c>
    </row>
    <row r="243" spans="2:37" x14ac:dyDescent="0.25">
      <c r="B243">
        <v>2</v>
      </c>
      <c r="C243">
        <v>1</v>
      </c>
      <c r="D243" s="3" t="s">
        <v>1368</v>
      </c>
      <c r="E243" s="3" t="s">
        <v>1609</v>
      </c>
      <c r="F243" s="3" t="s">
        <v>1166</v>
      </c>
      <c r="G243" s="3">
        <v>2014</v>
      </c>
      <c r="H243" s="5" t="s">
        <v>1128</v>
      </c>
      <c r="I243" s="3">
        <v>26802</v>
      </c>
      <c r="J243" s="3" t="s">
        <v>62</v>
      </c>
      <c r="N243" s="3" t="s">
        <v>63</v>
      </c>
      <c r="O243" s="3" t="s">
        <v>2</v>
      </c>
      <c r="S243" s="3" t="s">
        <v>59</v>
      </c>
      <c r="T243" s="3">
        <v>17675855</v>
      </c>
      <c r="U243" s="3" t="s">
        <v>60</v>
      </c>
      <c r="V243" s="3" t="s">
        <v>5</v>
      </c>
      <c r="W243" s="3">
        <v>3300</v>
      </c>
      <c r="X243" s="3" t="s">
        <v>6</v>
      </c>
      <c r="Y243" s="3" t="s">
        <v>7</v>
      </c>
      <c r="Z243" s="3">
        <v>376</v>
      </c>
      <c r="AA243" s="3">
        <v>154517721</v>
      </c>
      <c r="AB243" s="3"/>
      <c r="AC243" s="3">
        <v>9</v>
      </c>
      <c r="AD243" s="3">
        <v>48471</v>
      </c>
      <c r="AE243" s="3">
        <v>48471</v>
      </c>
      <c r="AF243" s="3">
        <v>0</v>
      </c>
      <c r="AG243" s="3">
        <v>290</v>
      </c>
      <c r="AH243" s="3">
        <v>0</v>
      </c>
      <c r="AI243" s="3">
        <v>0</v>
      </c>
      <c r="AJ243" s="3" t="s">
        <v>1213</v>
      </c>
      <c r="AK243" s="3" t="s">
        <v>10</v>
      </c>
    </row>
    <row r="244" spans="2:37" x14ac:dyDescent="0.25">
      <c r="B244">
        <v>4</v>
      </c>
      <c r="C244">
        <v>1</v>
      </c>
      <c r="D244" t="s">
        <v>1368</v>
      </c>
      <c r="E244" t="s">
        <v>1612</v>
      </c>
      <c r="F244" t="s">
        <v>1162</v>
      </c>
      <c r="G244">
        <v>2012</v>
      </c>
      <c r="H244" s="1" t="s">
        <v>1128</v>
      </c>
      <c r="I244">
        <v>68032</v>
      </c>
      <c r="J244" t="s">
        <v>471</v>
      </c>
      <c r="K244" s="1">
        <v>0.53125</v>
      </c>
      <c r="L244">
        <v>680320</v>
      </c>
      <c r="M244">
        <v>1</v>
      </c>
      <c r="N244" t="s">
        <v>346</v>
      </c>
      <c r="O244" t="s">
        <v>15</v>
      </c>
      <c r="P244" t="s">
        <v>916</v>
      </c>
      <c r="Q244">
        <v>30645622169</v>
      </c>
      <c r="R244" t="s">
        <v>917</v>
      </c>
      <c r="S244" t="s">
        <v>675</v>
      </c>
      <c r="T244">
        <v>3302</v>
      </c>
      <c r="U244" t="s">
        <v>88</v>
      </c>
      <c r="V244" t="s">
        <v>7</v>
      </c>
      <c r="W244">
        <v>3786</v>
      </c>
      <c r="X244">
        <v>420349</v>
      </c>
      <c r="AB244">
        <v>9</v>
      </c>
      <c r="AC244">
        <v>48471</v>
      </c>
      <c r="AD244">
        <v>159954</v>
      </c>
      <c r="AE244">
        <v>0</v>
      </c>
      <c r="AF244">
        <v>330</v>
      </c>
      <c r="AG244">
        <v>573954</v>
      </c>
      <c r="AH244" t="s">
        <v>9</v>
      </c>
      <c r="AI244" t="s">
        <v>10</v>
      </c>
    </row>
    <row r="245" spans="2:37" x14ac:dyDescent="0.25">
      <c r="B245">
        <v>6</v>
      </c>
      <c r="C245">
        <v>1</v>
      </c>
      <c r="D245" s="3" t="s">
        <v>1341</v>
      </c>
      <c r="E245" s="3" t="s">
        <v>1580</v>
      </c>
      <c r="F245" s="3" t="s">
        <v>1134</v>
      </c>
      <c r="G245" s="3">
        <v>2010</v>
      </c>
      <c r="H245" s="5" t="s">
        <v>1128</v>
      </c>
      <c r="I245" s="3">
        <v>94403</v>
      </c>
      <c r="J245" s="3" t="s">
        <v>353</v>
      </c>
      <c r="N245" s="3" t="s">
        <v>379</v>
      </c>
      <c r="O245" s="3" t="s">
        <v>380</v>
      </c>
      <c r="S245" s="3" t="s">
        <v>381</v>
      </c>
      <c r="T245" s="3">
        <v>2622735</v>
      </c>
      <c r="U245" s="3" t="s">
        <v>382</v>
      </c>
      <c r="V245" s="3" t="s">
        <v>383</v>
      </c>
      <c r="W245" s="3">
        <v>300</v>
      </c>
      <c r="X245" s="3" t="s">
        <v>384</v>
      </c>
      <c r="Y245" s="3" t="s">
        <v>385</v>
      </c>
      <c r="Z245" s="3">
        <v>376</v>
      </c>
      <c r="AA245" s="3">
        <v>154210336</v>
      </c>
      <c r="AB245" s="3" t="s">
        <v>387</v>
      </c>
      <c r="AC245" s="3">
        <v>9</v>
      </c>
      <c r="AD245" s="3">
        <v>48471</v>
      </c>
      <c r="AE245" s="3">
        <v>82401</v>
      </c>
      <c r="AF245" s="3">
        <v>0</v>
      </c>
      <c r="AG245" s="3">
        <v>210</v>
      </c>
      <c r="AH245" s="3">
        <v>0</v>
      </c>
      <c r="AI245" s="3">
        <v>0</v>
      </c>
      <c r="AJ245" s="3" t="s">
        <v>1213</v>
      </c>
      <c r="AK245" s="3" t="s">
        <v>10</v>
      </c>
    </row>
    <row r="246" spans="2:37" x14ac:dyDescent="0.25">
      <c r="B246">
        <v>2</v>
      </c>
      <c r="C246">
        <v>1</v>
      </c>
      <c r="D246" t="s">
        <v>1341</v>
      </c>
      <c r="E246" t="s">
        <v>1585</v>
      </c>
      <c r="F246" t="s">
        <v>1160</v>
      </c>
      <c r="H246" s="1" t="s">
        <v>1128</v>
      </c>
      <c r="I246">
        <v>10178</v>
      </c>
      <c r="J246" t="s">
        <v>312</v>
      </c>
      <c r="K246" s="1">
        <v>0.45833333333333331</v>
      </c>
      <c r="L246">
        <v>101780</v>
      </c>
      <c r="M246">
        <v>1</v>
      </c>
      <c r="N246" t="s">
        <v>940</v>
      </c>
      <c r="O246" t="s">
        <v>15</v>
      </c>
      <c r="P246" t="s">
        <v>1021</v>
      </c>
      <c r="Q246">
        <v>30672366557</v>
      </c>
      <c r="R246" t="s">
        <v>1022</v>
      </c>
      <c r="S246" t="s">
        <v>5</v>
      </c>
      <c r="T246">
        <v>3300</v>
      </c>
      <c r="U246" t="s">
        <v>6</v>
      </c>
      <c r="V246" t="s">
        <v>7</v>
      </c>
      <c r="W246">
        <v>376</v>
      </c>
      <c r="X246">
        <v>442721443</v>
      </c>
      <c r="AB246">
        <v>9</v>
      </c>
      <c r="AC246">
        <v>48471</v>
      </c>
      <c r="AD246">
        <v>111483</v>
      </c>
      <c r="AE246">
        <v>0</v>
      </c>
      <c r="AF246">
        <v>230</v>
      </c>
      <c r="AG246">
        <v>246981</v>
      </c>
      <c r="AH246" t="s">
        <v>9</v>
      </c>
      <c r="AI246" t="s">
        <v>10</v>
      </c>
    </row>
    <row r="247" spans="2:37" x14ac:dyDescent="0.25">
      <c r="B247">
        <v>2</v>
      </c>
      <c r="C247">
        <v>1</v>
      </c>
      <c r="D247" s="3" t="s">
        <v>1362</v>
      </c>
      <c r="E247" s="3" t="s">
        <v>1605</v>
      </c>
      <c r="F247" s="3" t="s">
        <v>1162</v>
      </c>
      <c r="G247" s="3">
        <v>2013</v>
      </c>
      <c r="H247" s="5" t="s">
        <v>1128</v>
      </c>
      <c r="I247" s="3">
        <v>31461</v>
      </c>
      <c r="J247" s="3" t="s">
        <v>367</v>
      </c>
      <c r="N247" s="3" t="s">
        <v>763</v>
      </c>
      <c r="O247" s="3" t="s">
        <v>15</v>
      </c>
      <c r="S247" s="3" t="s">
        <v>764</v>
      </c>
      <c r="T247" s="3">
        <v>20240460441</v>
      </c>
      <c r="U247" s="3" t="s">
        <v>765</v>
      </c>
      <c r="V247" s="3" t="s">
        <v>5</v>
      </c>
      <c r="W247" s="3">
        <v>3300</v>
      </c>
      <c r="X247" s="3" t="s">
        <v>6</v>
      </c>
      <c r="Y247" s="3" t="s">
        <v>7</v>
      </c>
      <c r="Z247" s="3">
        <v>376</v>
      </c>
      <c r="AA247" s="3">
        <v>154608181</v>
      </c>
      <c r="AB247" s="3"/>
      <c r="AC247" s="3">
        <v>9</v>
      </c>
      <c r="AD247" s="3">
        <v>48471</v>
      </c>
      <c r="AE247" s="3">
        <v>92095</v>
      </c>
      <c r="AF247" s="3">
        <v>0</v>
      </c>
      <c r="AG247" s="3">
        <v>120</v>
      </c>
      <c r="AH247" s="3">
        <v>0</v>
      </c>
      <c r="AI247" s="3">
        <v>0</v>
      </c>
      <c r="AJ247" s="3" t="s">
        <v>1213</v>
      </c>
      <c r="AK247" s="3" t="s">
        <v>10</v>
      </c>
    </row>
    <row r="248" spans="2:37" x14ac:dyDescent="0.25">
      <c r="B248">
        <v>6</v>
      </c>
      <c r="C248">
        <v>1</v>
      </c>
      <c r="D248" t="s">
        <v>1362</v>
      </c>
      <c r="E248" t="s">
        <v>1606</v>
      </c>
      <c r="F248" t="s">
        <v>1166</v>
      </c>
      <c r="G248">
        <v>2011</v>
      </c>
      <c r="H248" s="1" t="s">
        <v>1128</v>
      </c>
      <c r="I248">
        <v>94441</v>
      </c>
      <c r="J248" t="s">
        <v>312</v>
      </c>
      <c r="K248" s="1">
        <v>0.70833333333333337</v>
      </c>
      <c r="L248">
        <v>944410</v>
      </c>
      <c r="M248">
        <v>1</v>
      </c>
      <c r="N248" t="s">
        <v>21</v>
      </c>
      <c r="O248" t="s">
        <v>15</v>
      </c>
      <c r="P248" t="s">
        <v>313</v>
      </c>
      <c r="Q248">
        <v>20315710082</v>
      </c>
      <c r="R248" t="s">
        <v>314</v>
      </c>
      <c r="S248" t="s">
        <v>79</v>
      </c>
      <c r="U248" t="s">
        <v>6</v>
      </c>
      <c r="V248" t="s">
        <v>7</v>
      </c>
      <c r="W248">
        <v>3755</v>
      </c>
      <c r="X248">
        <v>402340</v>
      </c>
      <c r="AB248">
        <v>9</v>
      </c>
      <c r="AC248">
        <v>48471</v>
      </c>
      <c r="AD248">
        <v>208425</v>
      </c>
      <c r="AE248">
        <v>0</v>
      </c>
      <c r="AF248">
        <v>430</v>
      </c>
      <c r="AG248">
        <v>1690306</v>
      </c>
      <c r="AH248" t="s">
        <v>9</v>
      </c>
      <c r="AI248" t="s">
        <v>10</v>
      </c>
    </row>
    <row r="249" spans="2:37" x14ac:dyDescent="0.25">
      <c r="B249">
        <v>4</v>
      </c>
      <c r="C249">
        <v>1</v>
      </c>
      <c r="D249" s="3" t="s">
        <v>1382</v>
      </c>
      <c r="E249" s="3" t="s">
        <v>1625</v>
      </c>
      <c r="F249" s="3" t="s">
        <v>1160</v>
      </c>
      <c r="G249" s="3"/>
      <c r="H249" s="5" t="s">
        <v>1128</v>
      </c>
      <c r="I249" s="3">
        <v>36326</v>
      </c>
      <c r="J249" s="3" t="s">
        <v>145</v>
      </c>
      <c r="N249" s="3" t="s">
        <v>633</v>
      </c>
      <c r="O249" s="3" t="s">
        <v>2</v>
      </c>
      <c r="S249" s="3" t="s">
        <v>634</v>
      </c>
      <c r="T249" s="3">
        <v>74865150</v>
      </c>
      <c r="U249" s="3" t="s">
        <v>635</v>
      </c>
      <c r="V249" s="3" t="s">
        <v>5</v>
      </c>
      <c r="W249" s="3">
        <v>3300</v>
      </c>
      <c r="X249" s="3" t="s">
        <v>6</v>
      </c>
      <c r="Y249" s="3" t="s">
        <v>7</v>
      </c>
      <c r="Z249" s="3">
        <v>376</v>
      </c>
      <c r="AA249" s="3">
        <v>154586027</v>
      </c>
      <c r="AB249" s="3" t="s">
        <v>155</v>
      </c>
      <c r="AC249" s="3">
        <v>9</v>
      </c>
      <c r="AD249" s="3">
        <v>42727</v>
      </c>
      <c r="AE249" s="3">
        <v>0</v>
      </c>
      <c r="AF249" s="3">
        <v>0</v>
      </c>
      <c r="AG249" s="3">
        <v>20</v>
      </c>
      <c r="AH249" s="3">
        <v>0</v>
      </c>
      <c r="AI249" s="3">
        <v>0</v>
      </c>
      <c r="AJ249" s="3" t="s">
        <v>1213</v>
      </c>
      <c r="AK249" s="3" t="s">
        <v>10</v>
      </c>
    </row>
    <row r="250" spans="2:37" x14ac:dyDescent="0.25">
      <c r="B250">
        <v>4</v>
      </c>
      <c r="C250">
        <v>1</v>
      </c>
      <c r="D250" t="s">
        <v>1382</v>
      </c>
      <c r="E250" t="s">
        <v>1628</v>
      </c>
      <c r="F250" t="s">
        <v>1159</v>
      </c>
      <c r="G250">
        <v>2013</v>
      </c>
      <c r="H250" s="1" t="s">
        <v>1128</v>
      </c>
      <c r="I250">
        <v>19797</v>
      </c>
      <c r="J250" t="s">
        <v>295</v>
      </c>
      <c r="K250" s="1">
        <v>0.47916666666666669</v>
      </c>
      <c r="L250">
        <v>197970</v>
      </c>
      <c r="M250">
        <v>1</v>
      </c>
      <c r="N250" t="s">
        <v>296</v>
      </c>
      <c r="O250" t="s">
        <v>15</v>
      </c>
      <c r="P250" t="s">
        <v>297</v>
      </c>
      <c r="Q250">
        <v>20116098734</v>
      </c>
      <c r="R250" t="s">
        <v>298</v>
      </c>
      <c r="S250" t="s">
        <v>79</v>
      </c>
      <c r="T250">
        <v>3360</v>
      </c>
      <c r="U250" t="s">
        <v>6</v>
      </c>
      <c r="V250" t="s">
        <v>7</v>
      </c>
      <c r="W250">
        <v>7355</v>
      </c>
      <c r="X250">
        <v>420273</v>
      </c>
      <c r="Z250" t="s">
        <v>155</v>
      </c>
      <c r="AA250" t="s">
        <v>156</v>
      </c>
      <c r="AB250">
        <v>9</v>
      </c>
      <c r="AC250">
        <v>48471</v>
      </c>
      <c r="AD250">
        <v>116330</v>
      </c>
      <c r="AE250">
        <v>0</v>
      </c>
      <c r="AF250">
        <v>240</v>
      </c>
      <c r="AG250">
        <v>239012</v>
      </c>
      <c r="AH250" t="s">
        <v>9</v>
      </c>
      <c r="AI250" t="s">
        <v>10</v>
      </c>
    </row>
    <row r="251" spans="2:37" x14ac:dyDescent="0.25">
      <c r="B251">
        <v>2</v>
      </c>
      <c r="C251">
        <v>1</v>
      </c>
      <c r="D251" s="3" t="s">
        <v>1356</v>
      </c>
      <c r="E251" s="3" t="s">
        <v>1597</v>
      </c>
      <c r="F251" s="3" t="s">
        <v>1164</v>
      </c>
      <c r="G251" s="3"/>
      <c r="H251" s="5" t="s">
        <v>1128</v>
      </c>
      <c r="I251" s="3">
        <v>11224</v>
      </c>
      <c r="J251" s="3" t="s">
        <v>151</v>
      </c>
      <c r="N251" s="3" t="s">
        <v>152</v>
      </c>
      <c r="O251" s="3" t="s">
        <v>15</v>
      </c>
      <c r="S251" s="3" t="s">
        <v>153</v>
      </c>
      <c r="T251" s="3">
        <v>30672529073</v>
      </c>
      <c r="U251" s="3" t="s">
        <v>154</v>
      </c>
      <c r="V251" s="3" t="s">
        <v>5</v>
      </c>
      <c r="W251" s="3">
        <v>3300</v>
      </c>
      <c r="X251" s="3" t="s">
        <v>6</v>
      </c>
      <c r="Y251" s="3" t="s">
        <v>7</v>
      </c>
      <c r="Z251" s="3">
        <v>376</v>
      </c>
      <c r="AA251" s="3">
        <v>154370725</v>
      </c>
      <c r="AB251" s="3" t="s">
        <v>155</v>
      </c>
      <c r="AC251" s="3">
        <v>9</v>
      </c>
      <c r="AD251" s="3">
        <v>42727</v>
      </c>
      <c r="AE251" s="3">
        <v>21364</v>
      </c>
      <c r="AF251" s="3">
        <v>0</v>
      </c>
      <c r="AG251" s="3">
        <v>390</v>
      </c>
      <c r="AH251" s="3">
        <v>0</v>
      </c>
      <c r="AI251" s="3">
        <v>0</v>
      </c>
      <c r="AJ251" s="3" t="s">
        <v>1213</v>
      </c>
      <c r="AK251" s="3" t="s">
        <v>10</v>
      </c>
    </row>
    <row r="252" spans="2:37" x14ac:dyDescent="0.25">
      <c r="B252">
        <v>2</v>
      </c>
      <c r="C252">
        <v>1</v>
      </c>
      <c r="D252" t="s">
        <v>1356</v>
      </c>
      <c r="E252" t="s">
        <v>1600</v>
      </c>
      <c r="F252" t="s">
        <v>1165</v>
      </c>
      <c r="G252">
        <v>2010</v>
      </c>
      <c r="H252" s="1" t="s">
        <v>1128</v>
      </c>
      <c r="I252">
        <v>74523</v>
      </c>
      <c r="J252" t="s">
        <v>295</v>
      </c>
      <c r="K252" s="1">
        <v>0.70833333333333337</v>
      </c>
      <c r="L252">
        <v>745230</v>
      </c>
      <c r="M252">
        <v>1</v>
      </c>
      <c r="N252" t="s">
        <v>657</v>
      </c>
      <c r="O252" t="s">
        <v>15</v>
      </c>
      <c r="P252" t="s">
        <v>658</v>
      </c>
      <c r="Q252">
        <v>30632188680</v>
      </c>
      <c r="R252" t="s">
        <v>659</v>
      </c>
      <c r="S252" t="s">
        <v>79</v>
      </c>
      <c r="T252">
        <v>3360</v>
      </c>
      <c r="U252" t="s">
        <v>6</v>
      </c>
      <c r="V252" t="s">
        <v>7</v>
      </c>
      <c r="W252">
        <v>3755</v>
      </c>
      <c r="X252">
        <v>48504948</v>
      </c>
      <c r="AB252">
        <v>9</v>
      </c>
      <c r="AC252">
        <v>48471</v>
      </c>
      <c r="AD252">
        <v>106636</v>
      </c>
      <c r="AE252">
        <v>0</v>
      </c>
      <c r="AF252">
        <v>220</v>
      </c>
      <c r="AG252">
        <v>563766</v>
      </c>
      <c r="AH252" t="s">
        <v>9</v>
      </c>
      <c r="AI252" t="s">
        <v>10</v>
      </c>
    </row>
    <row r="253" spans="2:37" x14ac:dyDescent="0.25">
      <c r="B253">
        <v>4</v>
      </c>
      <c r="C253">
        <v>1</v>
      </c>
      <c r="D253" s="3" t="s">
        <v>1219</v>
      </c>
      <c r="E253" s="3" t="s">
        <v>1220</v>
      </c>
      <c r="F253" s="3" t="s">
        <v>1131</v>
      </c>
      <c r="G253" s="4">
        <v>2007</v>
      </c>
      <c r="H253" s="5" t="s">
        <v>1128</v>
      </c>
      <c r="I253" s="3">
        <v>197335</v>
      </c>
      <c r="J253" s="3" t="s">
        <v>170</v>
      </c>
      <c r="N253" s="3" t="s">
        <v>1073</v>
      </c>
      <c r="O253" s="3" t="s">
        <v>15</v>
      </c>
      <c r="P253" s="3" t="s">
        <v>1074</v>
      </c>
      <c r="Q253" s="3">
        <v>30707912533</v>
      </c>
      <c r="R253" s="3" t="s">
        <v>1075</v>
      </c>
      <c r="S253" s="3" t="s">
        <v>5</v>
      </c>
      <c r="T253" s="3">
        <v>3300</v>
      </c>
      <c r="U253" s="3" t="s">
        <v>6</v>
      </c>
      <c r="V253" s="3" t="s">
        <v>7</v>
      </c>
      <c r="Z253" s="3">
        <v>376</v>
      </c>
      <c r="AA253" s="3">
        <v>154100524</v>
      </c>
      <c r="AB253" s="3" t="s">
        <v>1076</v>
      </c>
      <c r="AC253" s="3">
        <v>9</v>
      </c>
      <c r="AD253" s="3">
        <v>48471</v>
      </c>
      <c r="AE253" s="3">
        <v>24236</v>
      </c>
      <c r="AF253" s="3">
        <v>0</v>
      </c>
      <c r="AG253" s="3">
        <v>600</v>
      </c>
      <c r="AH253" s="3">
        <v>0</v>
      </c>
      <c r="AI253" s="3">
        <v>0</v>
      </c>
      <c r="AJ253" s="3" t="s">
        <v>1213</v>
      </c>
      <c r="AK253" s="3" t="s">
        <v>10</v>
      </c>
    </row>
    <row r="254" spans="2:37" x14ac:dyDescent="0.25">
      <c r="B254">
        <v>2</v>
      </c>
      <c r="C254">
        <v>1</v>
      </c>
      <c r="D254" t="s">
        <v>1219</v>
      </c>
      <c r="E254" t="s">
        <v>1224</v>
      </c>
      <c r="F254" t="s">
        <v>1132</v>
      </c>
      <c r="H254" s="1" t="s">
        <v>1128</v>
      </c>
      <c r="I254">
        <v>173366</v>
      </c>
      <c r="J254" t="s">
        <v>13</v>
      </c>
      <c r="K254" s="1">
        <v>0.70833333333333337</v>
      </c>
      <c r="L254">
        <v>1733660</v>
      </c>
      <c r="M254">
        <v>1</v>
      </c>
      <c r="N254" t="s">
        <v>14</v>
      </c>
      <c r="O254" t="s">
        <v>15</v>
      </c>
      <c r="P254" t="s">
        <v>16</v>
      </c>
      <c r="Q254">
        <v>20111877794</v>
      </c>
      <c r="R254" t="s">
        <v>17</v>
      </c>
      <c r="S254" t="s">
        <v>5</v>
      </c>
      <c r="T254">
        <v>3300</v>
      </c>
      <c r="U254" t="s">
        <v>6</v>
      </c>
      <c r="V254" t="s">
        <v>7</v>
      </c>
      <c r="W254">
        <v>376</v>
      </c>
      <c r="X254">
        <v>459709815</v>
      </c>
      <c r="AB254">
        <v>9</v>
      </c>
      <c r="AC254">
        <v>42727</v>
      </c>
      <c r="AD254">
        <v>115363</v>
      </c>
      <c r="AE254">
        <v>0</v>
      </c>
      <c r="AF254">
        <v>270</v>
      </c>
      <c r="AG254">
        <v>1010800</v>
      </c>
      <c r="AH254" t="s">
        <v>9</v>
      </c>
      <c r="AI254" t="s">
        <v>10</v>
      </c>
    </row>
    <row r="255" spans="2:37" x14ac:dyDescent="0.25">
      <c r="B255">
        <v>4</v>
      </c>
      <c r="C255">
        <v>1</v>
      </c>
      <c r="D255" s="3" t="s">
        <v>1251</v>
      </c>
      <c r="E255" s="3" t="s">
        <v>1484</v>
      </c>
      <c r="F255" s="3" t="s">
        <v>1145</v>
      </c>
      <c r="G255" s="3">
        <v>2010</v>
      </c>
      <c r="H255" s="5" t="s">
        <v>1128</v>
      </c>
      <c r="I255" s="3">
        <v>43608</v>
      </c>
      <c r="J255" s="3" t="s">
        <v>794</v>
      </c>
      <c r="N255" s="3" t="s">
        <v>795</v>
      </c>
      <c r="O255" s="3" t="s">
        <v>15</v>
      </c>
      <c r="P255" s="3" t="s">
        <v>398</v>
      </c>
      <c r="Q255" s="3">
        <v>27187004239</v>
      </c>
      <c r="R255" s="3" t="s">
        <v>399</v>
      </c>
      <c r="S255" s="3" t="s">
        <v>45</v>
      </c>
      <c r="T255" s="3">
        <v>3370</v>
      </c>
      <c r="U255" s="3" t="s">
        <v>6</v>
      </c>
      <c r="V255" s="3" t="s">
        <v>7</v>
      </c>
      <c r="W255" s="3">
        <v>3757</v>
      </c>
      <c r="X255" s="3">
        <v>15672283</v>
      </c>
      <c r="AB255" s="3"/>
      <c r="AC255" s="3">
        <v>9</v>
      </c>
      <c r="AD255" s="3">
        <v>48471</v>
      </c>
      <c r="AE255" s="3">
        <v>82401</v>
      </c>
      <c r="AF255" s="3">
        <v>0</v>
      </c>
      <c r="AG255" s="3">
        <v>180</v>
      </c>
      <c r="AH255" s="3">
        <v>0</v>
      </c>
      <c r="AI255" s="3">
        <v>0</v>
      </c>
      <c r="AJ255" s="3" t="s">
        <v>1213</v>
      </c>
      <c r="AK255" s="3" t="s">
        <v>10</v>
      </c>
    </row>
    <row r="256" spans="2:37" x14ac:dyDescent="0.25">
      <c r="B256">
        <v>2</v>
      </c>
      <c r="C256">
        <v>1</v>
      </c>
      <c r="D256" t="s">
        <v>1251</v>
      </c>
      <c r="E256" t="s">
        <v>1485</v>
      </c>
      <c r="F256" t="s">
        <v>1145</v>
      </c>
      <c r="G256">
        <v>2014</v>
      </c>
      <c r="H256" s="1" t="s">
        <v>1128</v>
      </c>
      <c r="I256">
        <v>35205</v>
      </c>
      <c r="J256" t="s">
        <v>191</v>
      </c>
      <c r="K256" s="1">
        <v>0.75</v>
      </c>
      <c r="L256">
        <v>352050</v>
      </c>
      <c r="M256">
        <v>1</v>
      </c>
      <c r="N256" t="s">
        <v>831</v>
      </c>
      <c r="O256" t="s">
        <v>15</v>
      </c>
      <c r="P256" t="s">
        <v>302</v>
      </c>
      <c r="Q256">
        <v>30687841081</v>
      </c>
      <c r="R256" t="s">
        <v>303</v>
      </c>
      <c r="S256" t="s">
        <v>304</v>
      </c>
      <c r="T256">
        <v>3350</v>
      </c>
      <c r="U256" t="s">
        <v>6</v>
      </c>
      <c r="V256" t="s">
        <v>7</v>
      </c>
      <c r="W256">
        <v>376</v>
      </c>
      <c r="X256">
        <v>4456516</v>
      </c>
      <c r="AB256">
        <v>9</v>
      </c>
      <c r="AC256">
        <v>48471</v>
      </c>
      <c r="AD256">
        <v>164801</v>
      </c>
      <c r="AE256">
        <v>629200</v>
      </c>
      <c r="AF256">
        <v>340</v>
      </c>
      <c r="AG256">
        <v>3311424</v>
      </c>
      <c r="AH256" t="s">
        <v>9</v>
      </c>
      <c r="AI256" t="s">
        <v>10</v>
      </c>
    </row>
    <row r="257" spans="2:37" x14ac:dyDescent="0.25">
      <c r="B257">
        <v>2</v>
      </c>
      <c r="C257">
        <v>1</v>
      </c>
      <c r="D257" s="3" t="s">
        <v>1229</v>
      </c>
      <c r="E257" s="3" t="s">
        <v>1461</v>
      </c>
      <c r="F257" s="3" t="s">
        <v>1137</v>
      </c>
      <c r="G257" s="3">
        <v>2010</v>
      </c>
      <c r="H257" s="5" t="s">
        <v>1128</v>
      </c>
      <c r="I257" s="3">
        <v>95146</v>
      </c>
      <c r="J257" s="3" t="s">
        <v>145</v>
      </c>
      <c r="N257" s="3" t="s">
        <v>800</v>
      </c>
      <c r="O257" s="3" t="s">
        <v>15</v>
      </c>
      <c r="P257" s="3" t="s">
        <v>801</v>
      </c>
      <c r="Q257" s="3">
        <v>20146671137</v>
      </c>
      <c r="R257" s="3" t="s">
        <v>802</v>
      </c>
      <c r="S257" s="3" t="s">
        <v>803</v>
      </c>
      <c r="T257" s="3">
        <v>3334</v>
      </c>
      <c r="U257" s="3" t="s">
        <v>6</v>
      </c>
      <c r="V257" s="3" t="s">
        <v>7</v>
      </c>
      <c r="W257" s="3">
        <v>3743</v>
      </c>
      <c r="X257" s="3">
        <v>420658</v>
      </c>
      <c r="AB257" s="3"/>
      <c r="AC257" s="3">
        <v>9</v>
      </c>
      <c r="AD257" s="3">
        <v>48471</v>
      </c>
      <c r="AE257" s="3">
        <v>53318</v>
      </c>
      <c r="AF257" s="3">
        <v>0</v>
      </c>
      <c r="AG257" s="3">
        <v>590</v>
      </c>
      <c r="AH257" s="3">
        <v>0</v>
      </c>
      <c r="AI257" s="3">
        <v>0</v>
      </c>
      <c r="AJ257" s="3" t="s">
        <v>1213</v>
      </c>
      <c r="AK257" s="3" t="s">
        <v>10</v>
      </c>
    </row>
    <row r="258" spans="2:37" x14ac:dyDescent="0.25">
      <c r="B258">
        <v>2</v>
      </c>
      <c r="C258">
        <v>1</v>
      </c>
      <c r="D258" s="3" t="s">
        <v>1379</v>
      </c>
      <c r="E258" s="3" t="s">
        <v>1622</v>
      </c>
      <c r="F258" s="3" t="s">
        <v>1134</v>
      </c>
      <c r="G258" s="3"/>
      <c r="H258" s="5" t="s">
        <v>1128</v>
      </c>
      <c r="I258" s="3">
        <v>31485</v>
      </c>
      <c r="J258" s="3" t="s">
        <v>308</v>
      </c>
      <c r="N258" s="3" t="s">
        <v>21</v>
      </c>
      <c r="O258" s="3" t="s">
        <v>2</v>
      </c>
      <c r="S258" s="3" t="s">
        <v>1094</v>
      </c>
      <c r="T258" s="3">
        <v>20247239848</v>
      </c>
      <c r="U258" s="3" t="s">
        <v>1095</v>
      </c>
      <c r="V258" s="3" t="s">
        <v>142</v>
      </c>
      <c r="W258" s="3">
        <v>3315</v>
      </c>
      <c r="X258" s="3" t="s">
        <v>6</v>
      </c>
      <c r="Y258" s="3" t="s">
        <v>7</v>
      </c>
      <c r="Z258" s="3">
        <v>3754</v>
      </c>
      <c r="AA258" s="3">
        <v>423315</v>
      </c>
      <c r="AB258" s="3" t="s">
        <v>1096</v>
      </c>
      <c r="AC258" s="3">
        <v>9</v>
      </c>
      <c r="AD258" s="3">
        <v>42727</v>
      </c>
      <c r="AE258" s="3">
        <v>123908</v>
      </c>
      <c r="AF258" s="3">
        <v>0</v>
      </c>
      <c r="AG258" s="3">
        <v>20</v>
      </c>
      <c r="AH258" s="3">
        <v>0</v>
      </c>
      <c r="AI258" s="3">
        <v>0</v>
      </c>
      <c r="AJ258" s="3" t="s">
        <v>1213</v>
      </c>
      <c r="AK258" s="3" t="s">
        <v>10</v>
      </c>
    </row>
    <row r="259" spans="2:37" x14ac:dyDescent="0.25">
      <c r="B259">
        <v>2</v>
      </c>
      <c r="C259">
        <v>1</v>
      </c>
      <c r="D259" t="s">
        <v>1379</v>
      </c>
      <c r="E259" t="s">
        <v>1625</v>
      </c>
      <c r="F259" t="s">
        <v>1159</v>
      </c>
      <c r="G259">
        <v>2013</v>
      </c>
      <c r="H259" s="1" t="s">
        <v>1128</v>
      </c>
      <c r="I259">
        <v>36326</v>
      </c>
      <c r="J259" t="s">
        <v>452</v>
      </c>
      <c r="K259" s="1">
        <v>0.70833333333333337</v>
      </c>
      <c r="L259">
        <v>363260</v>
      </c>
      <c r="M259">
        <v>1</v>
      </c>
      <c r="N259" t="s">
        <v>627</v>
      </c>
      <c r="O259" t="s">
        <v>172</v>
      </c>
      <c r="P259" t="s">
        <v>628</v>
      </c>
      <c r="Q259">
        <v>865150</v>
      </c>
      <c r="R259" t="s">
        <v>629</v>
      </c>
      <c r="S259" t="s">
        <v>175</v>
      </c>
      <c r="T259">
        <v>0</v>
      </c>
      <c r="U259" t="s">
        <v>176</v>
      </c>
      <c r="V259" t="s">
        <v>177</v>
      </c>
      <c r="W259">
        <v>376</v>
      </c>
      <c r="X259">
        <v>154586027</v>
      </c>
      <c r="Y259" t="s">
        <v>630</v>
      </c>
      <c r="Z259" t="s">
        <v>155</v>
      </c>
      <c r="AA259" t="s">
        <v>631</v>
      </c>
      <c r="AC259">
        <v>48471</v>
      </c>
      <c r="AD259">
        <v>155107</v>
      </c>
      <c r="AE259">
        <v>0</v>
      </c>
      <c r="AF259">
        <v>320</v>
      </c>
      <c r="AG259">
        <v>802326</v>
      </c>
      <c r="AH259" t="s">
        <v>9</v>
      </c>
      <c r="AI259" t="s">
        <v>10</v>
      </c>
    </row>
    <row r="260" spans="2:37" x14ac:dyDescent="0.25">
      <c r="B260">
        <v>2</v>
      </c>
      <c r="C260">
        <v>1</v>
      </c>
      <c r="D260" s="3" t="s">
        <v>1394</v>
      </c>
      <c r="E260" s="3" t="s">
        <v>1641</v>
      </c>
      <c r="F260" s="3" t="s">
        <v>1159</v>
      </c>
      <c r="G260" s="3">
        <v>2013</v>
      </c>
      <c r="H260" s="5" t="s">
        <v>1128</v>
      </c>
      <c r="I260" s="3">
        <v>36555</v>
      </c>
      <c r="J260" s="3" t="s">
        <v>498</v>
      </c>
      <c r="N260" s="3" t="s">
        <v>76</v>
      </c>
      <c r="O260" s="3" t="s">
        <v>2</v>
      </c>
      <c r="S260" s="3" t="s">
        <v>499</v>
      </c>
      <c r="T260" s="3">
        <v>32596755</v>
      </c>
      <c r="U260" s="3" t="s">
        <v>500</v>
      </c>
      <c r="V260" s="3" t="s">
        <v>501</v>
      </c>
      <c r="W260" s="3">
        <v>3308</v>
      </c>
      <c r="X260" s="3" t="s">
        <v>6</v>
      </c>
      <c r="Y260" s="3" t="s">
        <v>7</v>
      </c>
      <c r="Z260" s="3">
        <v>376</v>
      </c>
      <c r="AA260" s="3">
        <v>154211841</v>
      </c>
      <c r="AB260" s="3"/>
      <c r="AC260" s="3">
        <v>9</v>
      </c>
      <c r="AD260" s="3">
        <v>48471</v>
      </c>
      <c r="AE260" s="3">
        <v>87248</v>
      </c>
      <c r="AF260" s="3">
        <v>0</v>
      </c>
      <c r="AG260" s="3">
        <v>100</v>
      </c>
      <c r="AH260" s="3">
        <v>0</v>
      </c>
      <c r="AI260" s="3">
        <v>0</v>
      </c>
      <c r="AJ260" s="3" t="s">
        <v>1213</v>
      </c>
      <c r="AK260" s="3" t="s">
        <v>10</v>
      </c>
    </row>
    <row r="261" spans="2:37" x14ac:dyDescent="0.25">
      <c r="B261">
        <v>4</v>
      </c>
      <c r="C261">
        <v>1</v>
      </c>
      <c r="D261" t="s">
        <v>1394</v>
      </c>
      <c r="E261" t="s">
        <v>1645</v>
      </c>
      <c r="F261" t="s">
        <v>1159</v>
      </c>
      <c r="G261">
        <v>2014</v>
      </c>
      <c r="H261" s="1" t="s">
        <v>1128</v>
      </c>
      <c r="I261">
        <v>9853</v>
      </c>
      <c r="J261" t="s">
        <v>452</v>
      </c>
      <c r="K261" s="1">
        <v>0.54166666666666663</v>
      </c>
      <c r="L261">
        <v>98530</v>
      </c>
      <c r="M261">
        <v>1</v>
      </c>
      <c r="N261" t="s">
        <v>199</v>
      </c>
      <c r="O261" t="s">
        <v>15</v>
      </c>
      <c r="P261" t="s">
        <v>453</v>
      </c>
      <c r="Q261">
        <v>20100707501</v>
      </c>
      <c r="R261" t="s">
        <v>454</v>
      </c>
      <c r="S261" t="s">
        <v>5</v>
      </c>
      <c r="T261">
        <v>3300</v>
      </c>
      <c r="U261" t="s">
        <v>6</v>
      </c>
      <c r="V261" t="s">
        <v>7</v>
      </c>
      <c r="W261">
        <v>376</v>
      </c>
      <c r="X261">
        <v>4436017</v>
      </c>
      <c r="Z261" t="s">
        <v>455</v>
      </c>
      <c r="AB261">
        <v>9</v>
      </c>
      <c r="AC261">
        <v>42727</v>
      </c>
      <c r="AD261">
        <v>64091</v>
      </c>
      <c r="AE261">
        <v>0</v>
      </c>
      <c r="AF261">
        <v>150</v>
      </c>
      <c r="AG261">
        <v>236242</v>
      </c>
      <c r="AH261" t="s">
        <v>9</v>
      </c>
      <c r="AI261" t="s">
        <v>10</v>
      </c>
    </row>
    <row r="262" spans="2:37" x14ac:dyDescent="0.25">
      <c r="B262">
        <v>4</v>
      </c>
      <c r="C262">
        <v>1</v>
      </c>
      <c r="D262" s="3" t="s">
        <v>1336</v>
      </c>
      <c r="E262" s="3" t="s">
        <v>1574</v>
      </c>
      <c r="F262" s="3" t="s">
        <v>1134</v>
      </c>
      <c r="G262" s="3">
        <v>2012</v>
      </c>
      <c r="H262" s="5" t="s">
        <v>1128</v>
      </c>
      <c r="I262" s="3">
        <v>132955</v>
      </c>
      <c r="J262" s="3" t="s">
        <v>281</v>
      </c>
      <c r="N262" s="3" t="s">
        <v>544</v>
      </c>
      <c r="O262" s="3" t="s">
        <v>15</v>
      </c>
      <c r="S262" s="3" t="s">
        <v>545</v>
      </c>
      <c r="T262" s="3">
        <v>30709486698</v>
      </c>
      <c r="U262" s="3" t="s">
        <v>546</v>
      </c>
      <c r="V262" s="3" t="s">
        <v>5</v>
      </c>
      <c r="W262" s="3">
        <v>3300</v>
      </c>
      <c r="X262" s="3" t="s">
        <v>6</v>
      </c>
      <c r="Y262" s="3" t="s">
        <v>7</v>
      </c>
      <c r="Z262" s="3">
        <v>376</v>
      </c>
      <c r="AA262" s="3">
        <v>4425175</v>
      </c>
      <c r="AB262" s="3" t="s">
        <v>547</v>
      </c>
      <c r="AC262" s="3">
        <v>9</v>
      </c>
      <c r="AD262" s="3">
        <v>42727</v>
      </c>
      <c r="AE262" s="3">
        <v>111090</v>
      </c>
      <c r="AF262" s="3">
        <v>0</v>
      </c>
      <c r="AG262" s="3">
        <v>500</v>
      </c>
      <c r="AH262" s="3">
        <v>0</v>
      </c>
      <c r="AI262" s="3">
        <v>0</v>
      </c>
      <c r="AJ262" s="3" t="s">
        <v>1213</v>
      </c>
      <c r="AK262" s="3" t="s">
        <v>10</v>
      </c>
    </row>
    <row r="263" spans="2:37" x14ac:dyDescent="0.25">
      <c r="B263">
        <v>6</v>
      </c>
      <c r="C263">
        <v>2</v>
      </c>
      <c r="D263" s="3" t="s">
        <v>1424</v>
      </c>
      <c r="E263" s="3" t="s">
        <v>1677</v>
      </c>
      <c r="F263" s="3" t="s">
        <v>1177</v>
      </c>
      <c r="G263" s="3">
        <v>2013</v>
      </c>
      <c r="H263" s="5" t="s">
        <v>1128</v>
      </c>
      <c r="I263" s="3">
        <v>67541</v>
      </c>
      <c r="J263" s="3" t="s">
        <v>205</v>
      </c>
      <c r="N263" s="3" t="s">
        <v>956</v>
      </c>
      <c r="O263" s="3" t="s">
        <v>15</v>
      </c>
      <c r="S263" s="3" t="s">
        <v>953</v>
      </c>
      <c r="T263" s="3">
        <v>30712127240</v>
      </c>
      <c r="U263" s="3" t="s">
        <v>954</v>
      </c>
      <c r="V263" s="3" t="s">
        <v>202</v>
      </c>
      <c r="W263" s="3">
        <v>3364</v>
      </c>
      <c r="X263" s="3" t="s">
        <v>6</v>
      </c>
      <c r="Y263" s="3" t="s">
        <v>7</v>
      </c>
      <c r="Z263" s="3">
        <v>3755</v>
      </c>
      <c r="AA263" s="3">
        <v>460152</v>
      </c>
      <c r="AB263" s="3"/>
      <c r="AC263" s="3">
        <v>9</v>
      </c>
      <c r="AD263" s="3">
        <v>42727</v>
      </c>
      <c r="AE263" s="3">
        <v>153817</v>
      </c>
      <c r="AF263" s="3">
        <v>0</v>
      </c>
      <c r="AG263" s="3">
        <v>190</v>
      </c>
      <c r="AH263" s="3">
        <v>0</v>
      </c>
      <c r="AI263" s="3">
        <v>0</v>
      </c>
      <c r="AJ263" s="3" t="s">
        <v>1213</v>
      </c>
      <c r="AK263" s="3" t="s">
        <v>10</v>
      </c>
    </row>
    <row r="264" spans="2:37" x14ac:dyDescent="0.25">
      <c r="B264">
        <v>2</v>
      </c>
      <c r="C264">
        <v>1</v>
      </c>
      <c r="D264" s="3" t="s">
        <v>1373</v>
      </c>
      <c r="E264" s="3" t="s">
        <v>1614</v>
      </c>
      <c r="F264" s="3" t="s">
        <v>1159</v>
      </c>
      <c r="G264" s="3">
        <v>2013</v>
      </c>
      <c r="H264" s="5" t="s">
        <v>1128</v>
      </c>
      <c r="I264" s="3">
        <v>64695</v>
      </c>
      <c r="J264" s="3" t="s">
        <v>390</v>
      </c>
      <c r="N264" s="3" t="s">
        <v>391</v>
      </c>
      <c r="O264" s="3" t="s">
        <v>15</v>
      </c>
      <c r="S264" s="3" t="s">
        <v>392</v>
      </c>
      <c r="T264" s="3">
        <v>30687935957</v>
      </c>
      <c r="U264" s="3" t="s">
        <v>393</v>
      </c>
      <c r="V264" s="3" t="s">
        <v>331</v>
      </c>
      <c r="W264" s="3">
        <v>3400</v>
      </c>
      <c r="X264" s="3" t="s">
        <v>394</v>
      </c>
      <c r="Y264" s="3" t="s">
        <v>7</v>
      </c>
      <c r="Z264" s="3">
        <v>3974</v>
      </c>
      <c r="AA264" s="3">
        <v>638529</v>
      </c>
      <c r="AB264" s="3" t="s">
        <v>155</v>
      </c>
      <c r="AC264" s="3">
        <v>9</v>
      </c>
      <c r="AD264" s="3">
        <v>48471</v>
      </c>
      <c r="AE264" s="3">
        <v>24236</v>
      </c>
      <c r="AF264" s="3">
        <v>0</v>
      </c>
      <c r="AG264" s="3">
        <v>210</v>
      </c>
      <c r="AH264" s="3">
        <v>0</v>
      </c>
      <c r="AI264" s="3">
        <v>0</v>
      </c>
      <c r="AJ264" s="3" t="s">
        <v>1213</v>
      </c>
      <c r="AK264" s="3" t="s">
        <v>10</v>
      </c>
    </row>
    <row r="265" spans="2:37" x14ac:dyDescent="0.25">
      <c r="B265">
        <v>4</v>
      </c>
      <c r="C265">
        <v>1</v>
      </c>
      <c r="D265" t="s">
        <v>1373</v>
      </c>
      <c r="E265" t="s">
        <v>1615</v>
      </c>
      <c r="F265" t="s">
        <v>1159</v>
      </c>
      <c r="G265">
        <v>2013</v>
      </c>
      <c r="H265" s="1" t="s">
        <v>1128</v>
      </c>
      <c r="I265">
        <v>42338</v>
      </c>
      <c r="J265" t="s">
        <v>191</v>
      </c>
      <c r="K265" s="1">
        <v>0.66666666666666663</v>
      </c>
      <c r="L265">
        <v>423380</v>
      </c>
      <c r="M265">
        <v>1</v>
      </c>
      <c r="N265" t="s">
        <v>902</v>
      </c>
      <c r="O265" t="s">
        <v>2</v>
      </c>
      <c r="P265" t="s">
        <v>899</v>
      </c>
      <c r="Q265">
        <v>11111111</v>
      </c>
      <c r="R265" t="s">
        <v>900</v>
      </c>
      <c r="S265" t="s">
        <v>5</v>
      </c>
      <c r="T265">
        <v>3300</v>
      </c>
      <c r="U265" t="s">
        <v>6</v>
      </c>
      <c r="V265" t="s">
        <v>7</v>
      </c>
      <c r="W265">
        <v>376</v>
      </c>
      <c r="X265">
        <v>4431838</v>
      </c>
      <c r="AB265">
        <v>9</v>
      </c>
      <c r="AC265">
        <v>48471</v>
      </c>
      <c r="AD265">
        <v>169649</v>
      </c>
      <c r="AE265">
        <v>0</v>
      </c>
      <c r="AF265">
        <v>350</v>
      </c>
      <c r="AG265">
        <v>5534451</v>
      </c>
      <c r="AH265" t="s">
        <v>9</v>
      </c>
      <c r="AI265" t="s">
        <v>10</v>
      </c>
    </row>
    <row r="266" spans="2:37" x14ac:dyDescent="0.25">
      <c r="B266">
        <v>2</v>
      </c>
      <c r="C266">
        <v>1</v>
      </c>
      <c r="D266" t="s">
        <v>1451</v>
      </c>
      <c r="E266" t="s">
        <v>1708</v>
      </c>
      <c r="F266" t="s">
        <v>1183</v>
      </c>
      <c r="G266">
        <v>2013</v>
      </c>
      <c r="H266" s="1" t="s">
        <v>1128</v>
      </c>
      <c r="I266">
        <v>23106</v>
      </c>
      <c r="J266" t="s">
        <v>191</v>
      </c>
      <c r="K266" s="1">
        <v>0.52013888888888882</v>
      </c>
      <c r="L266">
        <v>231060</v>
      </c>
      <c r="M266">
        <v>1</v>
      </c>
      <c r="N266" t="s">
        <v>192</v>
      </c>
      <c r="O266" t="s">
        <v>2</v>
      </c>
      <c r="P266" t="s">
        <v>188</v>
      </c>
      <c r="Q266">
        <v>20286756140</v>
      </c>
      <c r="R266" t="s">
        <v>189</v>
      </c>
      <c r="S266" t="s">
        <v>5</v>
      </c>
      <c r="T266">
        <v>3300</v>
      </c>
      <c r="U266" t="s">
        <v>6</v>
      </c>
      <c r="V266" t="s">
        <v>7</v>
      </c>
      <c r="W266">
        <v>376</v>
      </c>
      <c r="X266">
        <v>154630523</v>
      </c>
      <c r="AB266">
        <v>9</v>
      </c>
      <c r="AC266">
        <v>42727</v>
      </c>
      <c r="AD266">
        <v>0</v>
      </c>
      <c r="AE266">
        <v>350000</v>
      </c>
      <c r="AF266">
        <v>0</v>
      </c>
      <c r="AG266">
        <v>0</v>
      </c>
      <c r="AH266" t="s">
        <v>9</v>
      </c>
      <c r="AI266" t="s">
        <v>10</v>
      </c>
    </row>
    <row r="267" spans="2:37" x14ac:dyDescent="0.25">
      <c r="B267">
        <v>2</v>
      </c>
      <c r="C267">
        <v>1</v>
      </c>
      <c r="D267" s="3" t="s">
        <v>1444</v>
      </c>
      <c r="E267" s="3" t="s">
        <v>1699</v>
      </c>
      <c r="F267" s="3" t="s">
        <v>1180</v>
      </c>
      <c r="G267" s="3"/>
      <c r="H267" s="5" t="s">
        <v>1128</v>
      </c>
      <c r="I267" s="3">
        <v>24421</v>
      </c>
      <c r="J267" s="3" t="s">
        <v>227</v>
      </c>
      <c r="N267" s="3" t="s">
        <v>999</v>
      </c>
      <c r="O267" s="3" t="s">
        <v>2</v>
      </c>
      <c r="S267" s="3" t="s">
        <v>1000</v>
      </c>
      <c r="T267" s="3">
        <v>20170394</v>
      </c>
      <c r="U267" s="3" t="s">
        <v>1001</v>
      </c>
      <c r="V267" s="3" t="s">
        <v>5</v>
      </c>
      <c r="W267" s="3">
        <v>3300</v>
      </c>
      <c r="X267" s="3" t="s">
        <v>6</v>
      </c>
      <c r="Y267" s="3" t="s">
        <v>7</v>
      </c>
      <c r="Z267" s="3">
        <v>376</v>
      </c>
      <c r="AA267" s="3">
        <v>154522256</v>
      </c>
      <c r="AB267" s="3" t="s">
        <v>1002</v>
      </c>
      <c r="AC267" s="3">
        <v>9</v>
      </c>
      <c r="AD267" s="3">
        <v>48471</v>
      </c>
      <c r="AE267" s="3">
        <v>87248</v>
      </c>
      <c r="AF267" s="3">
        <v>0</v>
      </c>
      <c r="AG267" s="3">
        <v>220</v>
      </c>
      <c r="AH267" s="3">
        <v>0</v>
      </c>
      <c r="AI267" s="3">
        <v>0</v>
      </c>
      <c r="AJ267" s="3" t="s">
        <v>1213</v>
      </c>
      <c r="AK267" s="3" t="s">
        <v>10</v>
      </c>
    </row>
    <row r="268" spans="2:37" x14ac:dyDescent="0.25">
      <c r="B268">
        <v>2</v>
      </c>
      <c r="C268">
        <v>1</v>
      </c>
      <c r="D268" t="s">
        <v>1444</v>
      </c>
      <c r="E268" t="s">
        <v>1701</v>
      </c>
      <c r="F268" t="s">
        <v>1154</v>
      </c>
      <c r="G268">
        <v>2013</v>
      </c>
      <c r="H268" s="1" t="s">
        <v>1128</v>
      </c>
      <c r="I268">
        <v>49338</v>
      </c>
      <c r="J268" t="s">
        <v>191</v>
      </c>
      <c r="K268" s="1">
        <v>0.6777777777777777</v>
      </c>
      <c r="L268">
        <v>493380</v>
      </c>
      <c r="M268">
        <v>1</v>
      </c>
      <c r="N268" t="s">
        <v>412</v>
      </c>
      <c r="O268" t="s">
        <v>15</v>
      </c>
      <c r="P268" t="s">
        <v>181</v>
      </c>
      <c r="Q268">
        <v>30708379456</v>
      </c>
      <c r="R268" t="s">
        <v>182</v>
      </c>
      <c r="S268" t="s">
        <v>183</v>
      </c>
      <c r="T268">
        <v>3304</v>
      </c>
      <c r="U268" t="s">
        <v>6</v>
      </c>
      <c r="V268" t="s">
        <v>7</v>
      </c>
      <c r="W268">
        <v>376</v>
      </c>
      <c r="X268">
        <v>4481488</v>
      </c>
      <c r="AB268">
        <v>9</v>
      </c>
      <c r="AC268">
        <v>42727</v>
      </c>
      <c r="AD268">
        <v>0</v>
      </c>
      <c r="AE268">
        <v>36000</v>
      </c>
      <c r="AF268">
        <v>0</v>
      </c>
      <c r="AG268">
        <v>1725684</v>
      </c>
      <c r="AH268" t="s">
        <v>9</v>
      </c>
      <c r="AI268" t="s">
        <v>10</v>
      </c>
    </row>
    <row r="269" spans="2:37" x14ac:dyDescent="0.25">
      <c r="B269">
        <v>4</v>
      </c>
      <c r="C269">
        <v>1</v>
      </c>
      <c r="D269" s="3" t="s">
        <v>1386</v>
      </c>
      <c r="E269" s="3" t="s">
        <v>1631</v>
      </c>
      <c r="F269" s="3" t="s">
        <v>1159</v>
      </c>
      <c r="G269" s="3">
        <v>2012</v>
      </c>
      <c r="H269" s="5" t="s">
        <v>1128</v>
      </c>
      <c r="I269" s="3">
        <v>68944</v>
      </c>
      <c r="J269" s="3" t="s">
        <v>222</v>
      </c>
      <c r="N269" s="3" t="s">
        <v>76</v>
      </c>
      <c r="O269" s="3" t="s">
        <v>15</v>
      </c>
      <c r="S269" s="3" t="s">
        <v>223</v>
      </c>
      <c r="T269" s="3">
        <v>30710868928</v>
      </c>
      <c r="U269" s="3" t="s">
        <v>224</v>
      </c>
      <c r="V269" s="3" t="s">
        <v>5</v>
      </c>
      <c r="W269" s="3">
        <v>3300</v>
      </c>
      <c r="X269" s="3" t="s">
        <v>6</v>
      </c>
      <c r="Y269" s="3" t="s">
        <v>7</v>
      </c>
      <c r="Z269" s="3">
        <v>376</v>
      </c>
      <c r="AA269" s="3">
        <v>154685711</v>
      </c>
      <c r="AB269" s="3"/>
      <c r="AC269" s="3">
        <v>9</v>
      </c>
      <c r="AD269" s="3">
        <v>48471</v>
      </c>
      <c r="AE269" s="3">
        <v>92095</v>
      </c>
      <c r="AF269" s="3">
        <v>0</v>
      </c>
      <c r="AG269" s="3">
        <v>360</v>
      </c>
      <c r="AH269" s="3">
        <v>0</v>
      </c>
      <c r="AI269" s="3">
        <v>0</v>
      </c>
      <c r="AJ269" s="3" t="s">
        <v>1213</v>
      </c>
      <c r="AK269" s="3" t="s">
        <v>10</v>
      </c>
    </row>
    <row r="270" spans="2:37" x14ac:dyDescent="0.25">
      <c r="B270">
        <v>2</v>
      </c>
      <c r="C270">
        <v>1</v>
      </c>
      <c r="D270" t="s">
        <v>1386</v>
      </c>
      <c r="E270" t="s">
        <v>1633</v>
      </c>
      <c r="F270" t="s">
        <v>1168</v>
      </c>
      <c r="H270" s="1" t="s">
        <v>1128</v>
      </c>
      <c r="I270">
        <v>71353</v>
      </c>
      <c r="J270" t="s">
        <v>41</v>
      </c>
      <c r="K270" s="1">
        <v>0.47916666666666669</v>
      </c>
      <c r="L270">
        <v>713530</v>
      </c>
      <c r="M270">
        <v>1</v>
      </c>
      <c r="N270" t="s">
        <v>122</v>
      </c>
      <c r="O270" t="s">
        <v>15</v>
      </c>
      <c r="P270" t="s">
        <v>123</v>
      </c>
      <c r="Q270">
        <v>20205249185</v>
      </c>
      <c r="R270" t="s">
        <v>124</v>
      </c>
      <c r="S270" t="s">
        <v>125</v>
      </c>
      <c r="T270">
        <v>3362</v>
      </c>
      <c r="U270" t="s">
        <v>6</v>
      </c>
      <c r="V270" t="s">
        <v>7</v>
      </c>
      <c r="W270">
        <v>3755</v>
      </c>
      <c r="X270">
        <v>15651425</v>
      </c>
      <c r="Z270" t="s">
        <v>126</v>
      </c>
      <c r="AA270" t="s">
        <v>127</v>
      </c>
      <c r="AB270">
        <v>9</v>
      </c>
      <c r="AC270">
        <v>48471</v>
      </c>
      <c r="AD270">
        <v>111483</v>
      </c>
      <c r="AE270">
        <v>0</v>
      </c>
      <c r="AF270">
        <v>230</v>
      </c>
      <c r="AG270">
        <v>202744</v>
      </c>
      <c r="AH270" t="s">
        <v>9</v>
      </c>
      <c r="AI270" t="s">
        <v>10</v>
      </c>
    </row>
    <row r="271" spans="2:37" x14ac:dyDescent="0.25">
      <c r="B271">
        <v>4</v>
      </c>
      <c r="C271">
        <v>1</v>
      </c>
      <c r="D271" s="3" t="s">
        <v>1260</v>
      </c>
      <c r="E271" s="3" t="s">
        <v>1490</v>
      </c>
      <c r="F271" s="3" t="s">
        <v>1145</v>
      </c>
      <c r="G271" s="3">
        <v>2014</v>
      </c>
      <c r="H271" s="5" t="s">
        <v>1128</v>
      </c>
      <c r="I271" s="3">
        <v>7811</v>
      </c>
      <c r="J271" s="3" t="s">
        <v>240</v>
      </c>
      <c r="N271" s="3" t="s">
        <v>346</v>
      </c>
      <c r="O271" s="3" t="s">
        <v>2</v>
      </c>
      <c r="S271" s="3" t="s">
        <v>739</v>
      </c>
      <c r="T271" s="3">
        <v>32165498</v>
      </c>
      <c r="U271" s="3" t="s">
        <v>740</v>
      </c>
      <c r="V271" s="3" t="s">
        <v>5</v>
      </c>
      <c r="W271" s="3">
        <v>3300</v>
      </c>
      <c r="X271" s="3" t="s">
        <v>6</v>
      </c>
      <c r="Y271" s="3" t="s">
        <v>7</v>
      </c>
      <c r="Z271" s="3">
        <v>376</v>
      </c>
      <c r="AA271" s="3">
        <v>154664203</v>
      </c>
      <c r="AB271" s="3"/>
      <c r="AC271" s="3">
        <v>9</v>
      </c>
      <c r="AD271" s="3">
        <v>48471</v>
      </c>
      <c r="AE271" s="3">
        <v>135719</v>
      </c>
      <c r="AF271" s="3">
        <v>0</v>
      </c>
      <c r="AG271" s="3">
        <v>350</v>
      </c>
      <c r="AH271" s="3">
        <v>0</v>
      </c>
      <c r="AI271" s="3">
        <v>0</v>
      </c>
      <c r="AJ271" s="3" t="s">
        <v>1213</v>
      </c>
      <c r="AK271" s="3" t="s">
        <v>10</v>
      </c>
    </row>
    <row r="272" spans="2:37" x14ac:dyDescent="0.25">
      <c r="B272">
        <v>4</v>
      </c>
      <c r="C272">
        <v>1</v>
      </c>
      <c r="D272" t="s">
        <v>1260</v>
      </c>
      <c r="E272" t="s">
        <v>1492</v>
      </c>
      <c r="F272" t="s">
        <v>1146</v>
      </c>
      <c r="H272" s="1" t="s">
        <v>1128</v>
      </c>
      <c r="I272">
        <v>85106</v>
      </c>
      <c r="J272" t="s">
        <v>41</v>
      </c>
      <c r="K272" s="1">
        <v>0.52083333333333337</v>
      </c>
      <c r="L272">
        <v>851060</v>
      </c>
      <c r="M272">
        <v>1</v>
      </c>
      <c r="N272" t="s">
        <v>42</v>
      </c>
      <c r="O272" t="s">
        <v>2</v>
      </c>
      <c r="P272" t="s">
        <v>43</v>
      </c>
      <c r="Q272">
        <v>94016455</v>
      </c>
      <c r="R272" t="s">
        <v>44</v>
      </c>
      <c r="S272" t="s">
        <v>45</v>
      </c>
      <c r="T272">
        <v>3370</v>
      </c>
      <c r="U272" t="s">
        <v>6</v>
      </c>
      <c r="V272" t="s">
        <v>7</v>
      </c>
      <c r="W272">
        <v>3757</v>
      </c>
      <c r="X272">
        <v>15435510</v>
      </c>
      <c r="AB272">
        <v>9</v>
      </c>
      <c r="AC272">
        <v>48471</v>
      </c>
      <c r="AD272">
        <v>140566</v>
      </c>
      <c r="AE272">
        <v>0</v>
      </c>
      <c r="AF272">
        <v>290</v>
      </c>
      <c r="AG272">
        <v>875908</v>
      </c>
      <c r="AH272" t="s">
        <v>9</v>
      </c>
      <c r="AI272" t="s">
        <v>10</v>
      </c>
    </row>
    <row r="273" spans="2:37" x14ac:dyDescent="0.25">
      <c r="B273">
        <v>2</v>
      </c>
      <c r="C273">
        <v>1</v>
      </c>
      <c r="D273" t="s">
        <v>1402</v>
      </c>
      <c r="E273" t="s">
        <v>1651</v>
      </c>
      <c r="F273" t="s">
        <v>1171</v>
      </c>
      <c r="G273">
        <v>2014</v>
      </c>
      <c r="H273" s="1" t="s">
        <v>1128</v>
      </c>
      <c r="I273">
        <v>27568</v>
      </c>
      <c r="J273" t="s">
        <v>41</v>
      </c>
      <c r="K273" s="1">
        <v>0.64166666666666672</v>
      </c>
      <c r="L273">
        <v>275680</v>
      </c>
      <c r="M273">
        <v>1</v>
      </c>
      <c r="N273" t="s">
        <v>425</v>
      </c>
      <c r="O273" t="s">
        <v>15</v>
      </c>
      <c r="P273" t="s">
        <v>181</v>
      </c>
      <c r="Q273">
        <v>30708379456</v>
      </c>
      <c r="R273" t="s">
        <v>182</v>
      </c>
      <c r="S273" t="s">
        <v>183</v>
      </c>
      <c r="T273">
        <v>3304</v>
      </c>
      <c r="U273" t="s">
        <v>6</v>
      </c>
      <c r="V273" t="s">
        <v>7</v>
      </c>
      <c r="W273">
        <v>376</v>
      </c>
      <c r="X273">
        <v>4481488</v>
      </c>
      <c r="AB273">
        <v>9</v>
      </c>
      <c r="AC273">
        <v>42727</v>
      </c>
      <c r="AD273">
        <v>175181</v>
      </c>
      <c r="AE273">
        <v>11011</v>
      </c>
      <c r="AF273">
        <v>410</v>
      </c>
      <c r="AG273">
        <v>716914</v>
      </c>
      <c r="AH273" t="s">
        <v>9</v>
      </c>
      <c r="AI273" t="s">
        <v>10</v>
      </c>
    </row>
    <row r="274" spans="2:37" x14ac:dyDescent="0.25">
      <c r="B274">
        <v>6</v>
      </c>
      <c r="C274">
        <v>1</v>
      </c>
      <c r="D274" s="3" t="s">
        <v>1402</v>
      </c>
      <c r="E274" s="3" t="s">
        <v>1651</v>
      </c>
      <c r="F274" s="3" t="s">
        <v>1171</v>
      </c>
      <c r="G274" s="3">
        <v>2014</v>
      </c>
      <c r="H274" s="5" t="s">
        <v>1128</v>
      </c>
      <c r="I274" s="3">
        <v>27568</v>
      </c>
      <c r="J274" s="3" t="s">
        <v>420</v>
      </c>
      <c r="N274" s="3" t="s">
        <v>21</v>
      </c>
      <c r="O274" s="3" t="s">
        <v>15</v>
      </c>
      <c r="S274" s="3" t="s">
        <v>181</v>
      </c>
      <c r="T274" s="3">
        <v>30708379456</v>
      </c>
      <c r="U274" s="3" t="s">
        <v>182</v>
      </c>
      <c r="V274" s="3" t="s">
        <v>183</v>
      </c>
      <c r="W274" s="3">
        <v>3304</v>
      </c>
      <c r="X274" s="3" t="s">
        <v>6</v>
      </c>
      <c r="Y274" s="3" t="s">
        <v>7</v>
      </c>
      <c r="Z274" s="3">
        <v>376</v>
      </c>
      <c r="AA274" s="3">
        <v>4481488</v>
      </c>
      <c r="AB274" s="3"/>
      <c r="AC274" s="3">
        <v>9</v>
      </c>
      <c r="AD274" s="3">
        <v>42727</v>
      </c>
      <c r="AE274" s="3">
        <v>85454</v>
      </c>
      <c r="AF274" s="3">
        <v>0</v>
      </c>
      <c r="AG274" s="3">
        <v>170</v>
      </c>
      <c r="AH274" s="3">
        <v>0</v>
      </c>
      <c r="AI274" s="3">
        <v>0</v>
      </c>
      <c r="AJ274" s="3" t="s">
        <v>1213</v>
      </c>
      <c r="AK274" s="3" t="s">
        <v>10</v>
      </c>
    </row>
    <row r="275" spans="2:37" x14ac:dyDescent="0.25">
      <c r="B275">
        <v>2</v>
      </c>
      <c r="C275">
        <v>1</v>
      </c>
      <c r="D275" s="3" t="s">
        <v>1376</v>
      </c>
      <c r="E275" s="3" t="s">
        <v>1616</v>
      </c>
      <c r="F275" s="3" t="s">
        <v>1159</v>
      </c>
      <c r="G275" s="3">
        <v>2012</v>
      </c>
      <c r="H275" s="5" t="s">
        <v>1128</v>
      </c>
      <c r="I275" s="3">
        <v>7353</v>
      </c>
      <c r="J275" s="3" t="s">
        <v>390</v>
      </c>
      <c r="N275" s="3" t="s">
        <v>76</v>
      </c>
      <c r="O275" s="3" t="s">
        <v>15</v>
      </c>
      <c r="S275" s="3" t="s">
        <v>1108</v>
      </c>
      <c r="T275" s="3">
        <v>30711862389</v>
      </c>
      <c r="U275" s="3" t="s">
        <v>1109</v>
      </c>
      <c r="V275" s="3" t="s">
        <v>5</v>
      </c>
      <c r="W275" s="3">
        <v>3300</v>
      </c>
      <c r="X275" s="3" t="s">
        <v>6</v>
      </c>
      <c r="Y275" s="3" t="s">
        <v>7</v>
      </c>
      <c r="Z275" s="3">
        <v>376</v>
      </c>
      <c r="AA275" s="3">
        <v>4452367</v>
      </c>
      <c r="AB275" s="3" t="s">
        <v>1110</v>
      </c>
      <c r="AC275" s="3">
        <v>9</v>
      </c>
      <c r="AD275" s="3">
        <v>48471</v>
      </c>
      <c r="AE275" s="3">
        <v>96942</v>
      </c>
      <c r="AF275" s="3">
        <v>0</v>
      </c>
      <c r="AG275" s="3">
        <v>200</v>
      </c>
      <c r="AH275" s="3">
        <v>0</v>
      </c>
      <c r="AI275" s="3">
        <v>0</v>
      </c>
      <c r="AJ275" s="3" t="s">
        <v>1213</v>
      </c>
      <c r="AK275" s="3" t="s">
        <v>10</v>
      </c>
    </row>
    <row r="276" spans="2:37" x14ac:dyDescent="0.25">
      <c r="B276">
        <v>2</v>
      </c>
      <c r="C276">
        <v>1</v>
      </c>
      <c r="D276" t="s">
        <v>1376</v>
      </c>
      <c r="E276" t="s">
        <v>1619</v>
      </c>
      <c r="F276" t="s">
        <v>1167</v>
      </c>
      <c r="H276" s="1" t="s">
        <v>1128</v>
      </c>
      <c r="I276">
        <v>76128</v>
      </c>
      <c r="J276" t="s">
        <v>130</v>
      </c>
      <c r="K276" s="1">
        <v>0.54166666666666663</v>
      </c>
      <c r="L276">
        <v>761280</v>
      </c>
      <c r="M276">
        <v>1</v>
      </c>
      <c r="N276" t="s">
        <v>131</v>
      </c>
      <c r="O276" t="s">
        <v>2</v>
      </c>
      <c r="P276" t="s">
        <v>132</v>
      </c>
      <c r="Q276">
        <v>24663900</v>
      </c>
      <c r="R276" t="s">
        <v>133</v>
      </c>
      <c r="S276" t="s">
        <v>45</v>
      </c>
      <c r="T276">
        <v>3370</v>
      </c>
      <c r="U276" t="s">
        <v>6</v>
      </c>
      <c r="V276" t="s">
        <v>7</v>
      </c>
      <c r="W276">
        <v>3757</v>
      </c>
      <c r="X276">
        <v>15551073</v>
      </c>
      <c r="Z276" t="s">
        <v>134</v>
      </c>
      <c r="AA276" t="s">
        <v>135</v>
      </c>
      <c r="AB276">
        <v>9</v>
      </c>
      <c r="AC276">
        <v>48471</v>
      </c>
      <c r="AD276">
        <v>58165</v>
      </c>
      <c r="AE276">
        <v>0</v>
      </c>
      <c r="AF276">
        <v>120</v>
      </c>
      <c r="AG276">
        <v>368392</v>
      </c>
      <c r="AH276" t="s">
        <v>9</v>
      </c>
      <c r="AI276" t="s">
        <v>10</v>
      </c>
    </row>
    <row r="277" spans="2:37" x14ac:dyDescent="0.25">
      <c r="B277">
        <v>8</v>
      </c>
      <c r="C277">
        <v>1</v>
      </c>
      <c r="D277" s="3" t="s">
        <v>1329</v>
      </c>
      <c r="E277" s="3" t="s">
        <v>1564</v>
      </c>
      <c r="F277" s="3" t="s">
        <v>1159</v>
      </c>
      <c r="G277" s="3">
        <v>2008</v>
      </c>
      <c r="H277" s="5" t="s">
        <v>1128</v>
      </c>
      <c r="I277" s="3">
        <v>99471</v>
      </c>
      <c r="J277" s="3" t="s">
        <v>308</v>
      </c>
      <c r="N277" s="3" t="s">
        <v>1033</v>
      </c>
      <c r="O277" s="3" t="s">
        <v>15</v>
      </c>
      <c r="S277" s="3" t="s">
        <v>1026</v>
      </c>
      <c r="T277" s="3">
        <v>23148989729</v>
      </c>
      <c r="U277" s="3" t="s">
        <v>1027</v>
      </c>
      <c r="V277" s="3" t="s">
        <v>1028</v>
      </c>
      <c r="W277" s="3">
        <v>5730</v>
      </c>
      <c r="X277" s="3" t="s">
        <v>1029</v>
      </c>
      <c r="Y277" s="3" t="s">
        <v>7</v>
      </c>
      <c r="Z277" s="3">
        <v>2657</v>
      </c>
      <c r="AA277" s="3">
        <v>15400643</v>
      </c>
      <c r="AB277" s="3" t="s">
        <v>1030</v>
      </c>
      <c r="AC277" s="3">
        <v>9</v>
      </c>
      <c r="AD277" s="3">
        <v>48471</v>
      </c>
      <c r="AE277" s="3">
        <v>203578</v>
      </c>
      <c r="AF277" s="3">
        <v>0</v>
      </c>
      <c r="AG277" s="3">
        <v>720</v>
      </c>
      <c r="AH277" s="3">
        <v>0</v>
      </c>
      <c r="AI277" s="3">
        <v>0</v>
      </c>
      <c r="AJ277" s="3" t="s">
        <v>1213</v>
      </c>
      <c r="AK277" s="3" t="s">
        <v>10</v>
      </c>
    </row>
    <row r="278" spans="2:37" x14ac:dyDescent="0.25">
      <c r="B278">
        <v>2</v>
      </c>
      <c r="C278">
        <v>1</v>
      </c>
      <c r="D278" t="s">
        <v>1329</v>
      </c>
      <c r="E278" t="s">
        <v>1567</v>
      </c>
      <c r="F278" t="s">
        <v>1159</v>
      </c>
      <c r="G278">
        <v>2008</v>
      </c>
      <c r="H278" s="1" t="s">
        <v>1128</v>
      </c>
      <c r="I278">
        <v>76726</v>
      </c>
      <c r="J278" t="s">
        <v>26</v>
      </c>
      <c r="K278" s="1">
        <v>0.66666666666666663</v>
      </c>
      <c r="L278">
        <v>767260</v>
      </c>
      <c r="M278">
        <v>1</v>
      </c>
      <c r="N278" t="s">
        <v>815</v>
      </c>
      <c r="O278" t="s">
        <v>2</v>
      </c>
      <c r="P278" t="s">
        <v>811</v>
      </c>
      <c r="Q278">
        <v>17090149</v>
      </c>
      <c r="R278" t="s">
        <v>812</v>
      </c>
      <c r="S278" t="s">
        <v>304</v>
      </c>
      <c r="T278">
        <v>3350</v>
      </c>
      <c r="U278" t="s">
        <v>6</v>
      </c>
      <c r="V278" t="s">
        <v>7</v>
      </c>
      <c r="W278">
        <v>3758</v>
      </c>
      <c r="X278">
        <v>423210</v>
      </c>
      <c r="Z278" t="s">
        <v>813</v>
      </c>
      <c r="AA278" t="s">
        <v>791</v>
      </c>
      <c r="AB278">
        <v>9</v>
      </c>
      <c r="AC278">
        <v>42727</v>
      </c>
      <c r="AD278">
        <v>76909</v>
      </c>
      <c r="AE278">
        <v>0</v>
      </c>
      <c r="AF278">
        <v>180</v>
      </c>
      <c r="AG278">
        <v>544608</v>
      </c>
      <c r="AH278" t="s">
        <v>9</v>
      </c>
      <c r="AI278" t="s">
        <v>10</v>
      </c>
    </row>
    <row r="279" spans="2:37" x14ac:dyDescent="0.25">
      <c r="B279">
        <v>6</v>
      </c>
      <c r="C279">
        <v>2</v>
      </c>
      <c r="D279" s="3" t="s">
        <v>1295</v>
      </c>
      <c r="E279" s="3" t="s">
        <v>1528</v>
      </c>
      <c r="F279" s="3" t="s">
        <v>1148</v>
      </c>
      <c r="G279" s="4">
        <v>2013</v>
      </c>
      <c r="H279" s="5" t="s">
        <v>1128</v>
      </c>
      <c r="I279" s="3">
        <v>82774</v>
      </c>
      <c r="J279" s="3" t="s">
        <v>569</v>
      </c>
      <c r="N279" s="3" t="s">
        <v>570</v>
      </c>
      <c r="O279" s="3" t="s">
        <v>15</v>
      </c>
      <c r="S279" s="3" t="s">
        <v>16</v>
      </c>
      <c r="T279" s="3">
        <v>20111877794</v>
      </c>
      <c r="U279" s="3" t="s">
        <v>17</v>
      </c>
      <c r="V279" s="3" t="s">
        <v>5</v>
      </c>
      <c r="W279" s="3">
        <v>3300</v>
      </c>
      <c r="X279" s="3" t="s">
        <v>6</v>
      </c>
      <c r="Y279" s="3" t="s">
        <v>7</v>
      </c>
      <c r="Z279" s="3">
        <v>376</v>
      </c>
      <c r="AA279" s="3">
        <v>459709815</v>
      </c>
      <c r="AB279" s="3"/>
      <c r="AC279" s="3">
        <v>9</v>
      </c>
      <c r="AD279" s="3">
        <v>42727</v>
      </c>
      <c r="AE279" s="3">
        <v>166635</v>
      </c>
      <c r="AF279" s="3">
        <v>0</v>
      </c>
      <c r="AG279" s="3">
        <v>50</v>
      </c>
      <c r="AH279" s="3">
        <v>0</v>
      </c>
      <c r="AI279" s="3">
        <v>0</v>
      </c>
      <c r="AJ279" s="3" t="s">
        <v>1213</v>
      </c>
      <c r="AK279" s="3" t="s">
        <v>10</v>
      </c>
    </row>
    <row r="280" spans="2:37" x14ac:dyDescent="0.25">
      <c r="B280">
        <v>6</v>
      </c>
      <c r="C280">
        <v>2</v>
      </c>
      <c r="D280" t="s">
        <v>1295</v>
      </c>
      <c r="E280" t="s">
        <v>1530</v>
      </c>
      <c r="F280" t="s">
        <v>1149</v>
      </c>
      <c r="G280">
        <v>2013</v>
      </c>
      <c r="H280" s="1" t="s">
        <v>1128</v>
      </c>
      <c r="I280">
        <v>22679</v>
      </c>
      <c r="J280" t="s">
        <v>33</v>
      </c>
      <c r="K280" s="1">
        <v>0.75</v>
      </c>
      <c r="L280">
        <v>226790</v>
      </c>
      <c r="M280">
        <v>1</v>
      </c>
      <c r="N280" t="s">
        <v>301</v>
      </c>
      <c r="O280" t="s">
        <v>15</v>
      </c>
      <c r="P280" t="s">
        <v>302</v>
      </c>
      <c r="Q280">
        <v>30687841081</v>
      </c>
      <c r="R280" t="s">
        <v>303</v>
      </c>
      <c r="S280" t="s">
        <v>304</v>
      </c>
      <c r="T280">
        <v>3350</v>
      </c>
      <c r="U280" t="s">
        <v>6</v>
      </c>
      <c r="V280" t="s">
        <v>7</v>
      </c>
      <c r="W280">
        <v>376</v>
      </c>
      <c r="X280">
        <v>4456516</v>
      </c>
      <c r="AB280">
        <v>9</v>
      </c>
      <c r="AC280">
        <v>42727</v>
      </c>
      <c r="AD280">
        <v>0</v>
      </c>
      <c r="AE280">
        <v>974050</v>
      </c>
      <c r="AF280">
        <v>0</v>
      </c>
      <c r="AG280">
        <v>2267118</v>
      </c>
      <c r="AH280" t="s">
        <v>9</v>
      </c>
      <c r="AI280" t="s">
        <v>10</v>
      </c>
    </row>
    <row r="281" spans="2:37" x14ac:dyDescent="0.25">
      <c r="B281">
        <v>2</v>
      </c>
      <c r="C281">
        <v>1</v>
      </c>
      <c r="D281" t="s">
        <v>1233</v>
      </c>
      <c r="E281" t="s">
        <v>1467</v>
      </c>
      <c r="F281" t="s">
        <v>1139</v>
      </c>
      <c r="H281" s="1" t="s">
        <v>1128</v>
      </c>
      <c r="I281">
        <v>199328</v>
      </c>
      <c r="J281" t="s">
        <v>26</v>
      </c>
      <c r="K281" s="1">
        <v>0.72916666666666663</v>
      </c>
      <c r="L281">
        <v>1993280</v>
      </c>
      <c r="M281">
        <v>1</v>
      </c>
      <c r="N281" t="s">
        <v>27</v>
      </c>
      <c r="O281" t="s">
        <v>15</v>
      </c>
      <c r="P281" t="s">
        <v>28</v>
      </c>
      <c r="Q281">
        <v>30709850470</v>
      </c>
      <c r="R281" t="s">
        <v>29</v>
      </c>
      <c r="S281" t="s">
        <v>5</v>
      </c>
      <c r="T281">
        <v>3300</v>
      </c>
      <c r="U281" t="s">
        <v>6</v>
      </c>
      <c r="V281" t="s">
        <v>7</v>
      </c>
      <c r="W281">
        <v>376</v>
      </c>
      <c r="X281">
        <v>154224543</v>
      </c>
      <c r="Z281" t="s">
        <v>30</v>
      </c>
      <c r="AB281">
        <v>9</v>
      </c>
      <c r="AC281">
        <v>42727</v>
      </c>
      <c r="AD281">
        <v>183726</v>
      </c>
      <c r="AE281">
        <v>0</v>
      </c>
      <c r="AF281">
        <v>430</v>
      </c>
      <c r="AG281">
        <v>4483290</v>
      </c>
      <c r="AH281" t="s">
        <v>9</v>
      </c>
      <c r="AI281" t="s">
        <v>10</v>
      </c>
    </row>
    <row r="282" spans="2:37" x14ac:dyDescent="0.25">
      <c r="B282">
        <v>2</v>
      </c>
      <c r="C282">
        <v>1</v>
      </c>
      <c r="D282" t="s">
        <v>1239</v>
      </c>
      <c r="E282" t="s">
        <v>1473</v>
      </c>
      <c r="F282" t="s">
        <v>1143</v>
      </c>
      <c r="G282">
        <v>2010</v>
      </c>
      <c r="H282" s="1" t="s">
        <v>1128</v>
      </c>
      <c r="I282">
        <v>207196</v>
      </c>
      <c r="J282" t="s">
        <v>34</v>
      </c>
      <c r="K282" s="1">
        <v>0.70833333333333337</v>
      </c>
      <c r="L282">
        <v>2071960</v>
      </c>
      <c r="M282">
        <v>1</v>
      </c>
      <c r="N282" t="s">
        <v>376</v>
      </c>
      <c r="O282" t="s">
        <v>15</v>
      </c>
      <c r="P282" t="s">
        <v>369</v>
      </c>
      <c r="Q282">
        <v>30687917282</v>
      </c>
      <c r="R282" t="s">
        <v>370</v>
      </c>
      <c r="S282" t="s">
        <v>278</v>
      </c>
      <c r="T282">
        <v>3364</v>
      </c>
      <c r="U282" t="s">
        <v>6</v>
      </c>
      <c r="V282" t="s">
        <v>7</v>
      </c>
      <c r="W282">
        <v>3755</v>
      </c>
      <c r="X282">
        <v>460677</v>
      </c>
      <c r="Z282" t="s">
        <v>371</v>
      </c>
      <c r="AA282" t="s">
        <v>372</v>
      </c>
      <c r="AB282">
        <v>9</v>
      </c>
      <c r="AC282">
        <v>48471</v>
      </c>
      <c r="AD282">
        <v>290826</v>
      </c>
      <c r="AE282">
        <v>0</v>
      </c>
      <c r="AF282">
        <v>600</v>
      </c>
      <c r="AG282">
        <v>3449203</v>
      </c>
      <c r="AH282" t="s">
        <v>9</v>
      </c>
      <c r="AI282" t="s">
        <v>10</v>
      </c>
    </row>
    <row r="283" spans="2:37" x14ac:dyDescent="0.25">
      <c r="B283">
        <v>4</v>
      </c>
      <c r="C283">
        <v>1</v>
      </c>
      <c r="D283" s="3" t="s">
        <v>1388</v>
      </c>
      <c r="E283" s="3" t="s">
        <v>1633</v>
      </c>
      <c r="F283" s="3" t="s">
        <v>1159</v>
      </c>
      <c r="G283" s="3">
        <v>2012</v>
      </c>
      <c r="H283" s="5" t="s">
        <v>1128</v>
      </c>
      <c r="I283" s="3">
        <v>71353</v>
      </c>
      <c r="J283" s="3" t="s">
        <v>41</v>
      </c>
      <c r="N283" s="3" t="s">
        <v>122</v>
      </c>
      <c r="O283" s="3" t="s">
        <v>15</v>
      </c>
      <c r="S283" s="3" t="s">
        <v>123</v>
      </c>
      <c r="T283" s="3">
        <v>20205249185</v>
      </c>
      <c r="U283" s="3" t="s">
        <v>124</v>
      </c>
      <c r="V283" s="3" t="s">
        <v>125</v>
      </c>
      <c r="W283" s="3">
        <v>3362</v>
      </c>
      <c r="X283" s="3" t="s">
        <v>6</v>
      </c>
      <c r="Y283" s="3" t="s">
        <v>7</v>
      </c>
      <c r="Z283" s="3">
        <v>3755</v>
      </c>
      <c r="AA283" s="3">
        <v>15651425</v>
      </c>
      <c r="AB283" s="3" t="s">
        <v>126</v>
      </c>
      <c r="AC283" s="3">
        <v>9</v>
      </c>
      <c r="AD283" s="3">
        <v>48471</v>
      </c>
      <c r="AE283" s="3">
        <v>111483</v>
      </c>
      <c r="AF283" s="3">
        <v>0</v>
      </c>
      <c r="AG283" s="3">
        <v>210</v>
      </c>
      <c r="AH283" s="3">
        <v>0</v>
      </c>
      <c r="AI283" s="3">
        <v>0</v>
      </c>
      <c r="AJ283" s="3" t="s">
        <v>1213</v>
      </c>
      <c r="AK283" s="3" t="s">
        <v>10</v>
      </c>
    </row>
    <row r="284" spans="2:37" x14ac:dyDescent="0.25">
      <c r="B284">
        <v>4</v>
      </c>
      <c r="C284">
        <v>1</v>
      </c>
      <c r="D284" t="s">
        <v>1388</v>
      </c>
      <c r="E284" t="s">
        <v>1638</v>
      </c>
      <c r="F284" t="s">
        <v>1169</v>
      </c>
      <c r="H284" s="1" t="s">
        <v>1128</v>
      </c>
      <c r="I284">
        <v>28567</v>
      </c>
      <c r="J284" t="s">
        <v>33</v>
      </c>
      <c r="K284" s="1">
        <v>0.54166666666666663</v>
      </c>
      <c r="L284">
        <v>285670</v>
      </c>
      <c r="M284">
        <v>1</v>
      </c>
      <c r="N284" t="s">
        <v>48</v>
      </c>
      <c r="O284" t="s">
        <v>15</v>
      </c>
      <c r="P284" t="s">
        <v>49</v>
      </c>
      <c r="Q284">
        <v>20085454898</v>
      </c>
      <c r="R284" t="s">
        <v>50</v>
      </c>
      <c r="S284" t="s">
        <v>51</v>
      </c>
      <c r="T284">
        <v>3364</v>
      </c>
      <c r="U284" t="s">
        <v>6</v>
      </c>
      <c r="V284" t="s">
        <v>7</v>
      </c>
      <c r="W284">
        <v>3757</v>
      </c>
      <c r="X284">
        <v>15506321</v>
      </c>
      <c r="AB284">
        <v>9</v>
      </c>
      <c r="AC284">
        <v>48471</v>
      </c>
      <c r="AD284">
        <v>101789</v>
      </c>
      <c r="AE284">
        <v>0</v>
      </c>
      <c r="AF284">
        <v>210</v>
      </c>
      <c r="AG284">
        <v>383955</v>
      </c>
      <c r="AH284" t="s">
        <v>9</v>
      </c>
      <c r="AI284" t="s">
        <v>10</v>
      </c>
    </row>
    <row r="285" spans="2:37" x14ac:dyDescent="0.25">
      <c r="B285">
        <v>6</v>
      </c>
      <c r="C285">
        <v>1</v>
      </c>
      <c r="D285" s="3" t="s">
        <v>1330</v>
      </c>
      <c r="E285" s="3" t="s">
        <v>1567</v>
      </c>
      <c r="F285" s="3" t="s">
        <v>1159</v>
      </c>
      <c r="G285" s="3">
        <v>2008</v>
      </c>
      <c r="H285" s="5" t="s">
        <v>1128</v>
      </c>
      <c r="I285" s="3">
        <v>76726</v>
      </c>
      <c r="J285" s="3" t="s">
        <v>498</v>
      </c>
      <c r="N285" s="3" t="s">
        <v>810</v>
      </c>
      <c r="O285" s="3" t="s">
        <v>2</v>
      </c>
      <c r="S285" s="3" t="s">
        <v>811</v>
      </c>
      <c r="T285" s="3">
        <v>17090149</v>
      </c>
      <c r="U285" s="3" t="s">
        <v>812</v>
      </c>
      <c r="V285" s="3" t="s">
        <v>304</v>
      </c>
      <c r="W285" s="3">
        <v>3350</v>
      </c>
      <c r="X285" s="3" t="s">
        <v>6</v>
      </c>
      <c r="Y285" s="3" t="s">
        <v>7</v>
      </c>
      <c r="Z285" s="3">
        <v>3758</v>
      </c>
      <c r="AA285" s="3">
        <v>423210</v>
      </c>
      <c r="AB285" s="3" t="s">
        <v>813</v>
      </c>
      <c r="AC285" s="3">
        <v>9</v>
      </c>
      <c r="AD285" s="3">
        <v>48471</v>
      </c>
      <c r="AE285" s="3">
        <v>87248</v>
      </c>
      <c r="AF285" s="3">
        <v>0</v>
      </c>
      <c r="AG285" s="3">
        <v>550</v>
      </c>
      <c r="AH285" s="3">
        <v>0</v>
      </c>
      <c r="AI285" s="3">
        <v>0</v>
      </c>
      <c r="AJ285" s="3" t="s">
        <v>1213</v>
      </c>
      <c r="AK285" s="3" t="s">
        <v>10</v>
      </c>
    </row>
    <row r="286" spans="2:37" x14ac:dyDescent="0.25">
      <c r="B286">
        <v>6</v>
      </c>
      <c r="C286">
        <v>1</v>
      </c>
      <c r="D286" t="s">
        <v>1330</v>
      </c>
      <c r="E286" t="s">
        <v>1569</v>
      </c>
      <c r="F286" t="s">
        <v>1160</v>
      </c>
      <c r="H286" s="1" t="s">
        <v>1128</v>
      </c>
      <c r="I286">
        <v>134811</v>
      </c>
      <c r="J286" t="s">
        <v>34</v>
      </c>
      <c r="K286" s="1">
        <v>0.75</v>
      </c>
      <c r="L286">
        <v>1348110</v>
      </c>
      <c r="M286">
        <v>1</v>
      </c>
      <c r="N286" t="s">
        <v>35</v>
      </c>
      <c r="O286" t="s">
        <v>15</v>
      </c>
      <c r="P286" t="s">
        <v>36</v>
      </c>
      <c r="Q286">
        <v>30672358430</v>
      </c>
      <c r="R286" t="s">
        <v>37</v>
      </c>
      <c r="S286" t="s">
        <v>38</v>
      </c>
      <c r="T286">
        <v>3334</v>
      </c>
      <c r="U286" t="s">
        <v>6</v>
      </c>
      <c r="V286" t="s">
        <v>7</v>
      </c>
      <c r="W286">
        <v>3743</v>
      </c>
      <c r="X286">
        <v>491444</v>
      </c>
      <c r="AB286">
        <v>9</v>
      </c>
      <c r="AC286">
        <v>48471</v>
      </c>
      <c r="AD286">
        <v>615582</v>
      </c>
      <c r="AE286">
        <v>617498</v>
      </c>
      <c r="AF286">
        <v>1270</v>
      </c>
      <c r="AG286">
        <v>5098642</v>
      </c>
      <c r="AH286" t="s">
        <v>9</v>
      </c>
      <c r="AI286" t="s">
        <v>10</v>
      </c>
    </row>
    <row r="287" spans="2:37" x14ac:dyDescent="0.25">
      <c r="B287">
        <v>2</v>
      </c>
      <c r="C287">
        <v>1</v>
      </c>
      <c r="D287" s="3" t="s">
        <v>1290</v>
      </c>
      <c r="E287" s="3" t="s">
        <v>1519</v>
      </c>
      <c r="F287" s="3" t="s">
        <v>1147</v>
      </c>
      <c r="G287" s="3">
        <v>2013</v>
      </c>
      <c r="H287" s="5" t="s">
        <v>1128</v>
      </c>
      <c r="I287" s="3">
        <v>23064</v>
      </c>
      <c r="J287" s="3" t="s">
        <v>53</v>
      </c>
      <c r="N287" s="3" t="s">
        <v>48</v>
      </c>
      <c r="O287" s="3" t="s">
        <v>15</v>
      </c>
      <c r="S287" s="3" t="s">
        <v>530</v>
      </c>
      <c r="T287" s="3">
        <v>30519177958</v>
      </c>
      <c r="U287" s="3" t="s">
        <v>531</v>
      </c>
      <c r="V287" s="3" t="s">
        <v>532</v>
      </c>
      <c r="W287" s="3">
        <v>3324</v>
      </c>
      <c r="X287" s="3" t="s">
        <v>6</v>
      </c>
      <c r="Y287" s="3" t="s">
        <v>7</v>
      </c>
      <c r="Z287" s="3">
        <v>376</v>
      </c>
      <c r="AA287" s="3">
        <v>4498001</v>
      </c>
      <c r="AB287" s="3"/>
      <c r="AC287" s="3">
        <v>9</v>
      </c>
      <c r="AD287" s="3">
        <v>48471</v>
      </c>
      <c r="AE287" s="3">
        <v>106636</v>
      </c>
      <c r="AF287" s="3">
        <v>0</v>
      </c>
      <c r="AG287" s="3">
        <v>280</v>
      </c>
      <c r="AH287" s="3">
        <v>0</v>
      </c>
      <c r="AI287" s="3">
        <v>0</v>
      </c>
      <c r="AJ287" s="3" t="s">
        <v>1213</v>
      </c>
      <c r="AK287" s="3" t="s">
        <v>10</v>
      </c>
    </row>
    <row r="288" spans="2:37" x14ac:dyDescent="0.25">
      <c r="B288">
        <v>6</v>
      </c>
      <c r="C288">
        <v>2</v>
      </c>
      <c r="D288" t="s">
        <v>1290</v>
      </c>
      <c r="E288" t="s">
        <v>1525</v>
      </c>
      <c r="F288" t="s">
        <v>1147</v>
      </c>
      <c r="H288" s="1" t="s">
        <v>1128</v>
      </c>
      <c r="I288">
        <v>9111</v>
      </c>
      <c r="J288" t="s">
        <v>34</v>
      </c>
      <c r="K288" s="1">
        <v>0.54166666666666663</v>
      </c>
      <c r="L288">
        <v>91110</v>
      </c>
      <c r="M288">
        <v>1</v>
      </c>
      <c r="N288" t="s">
        <v>96</v>
      </c>
      <c r="O288" t="s">
        <v>2</v>
      </c>
      <c r="P288" t="s">
        <v>97</v>
      </c>
      <c r="Q288">
        <v>10434700</v>
      </c>
      <c r="R288" t="s">
        <v>98</v>
      </c>
      <c r="S288" t="s">
        <v>99</v>
      </c>
      <c r="T288">
        <v>3380</v>
      </c>
      <c r="U288" t="s">
        <v>6</v>
      </c>
      <c r="V288" t="s">
        <v>7</v>
      </c>
      <c r="W288">
        <v>376</v>
      </c>
      <c r="X288">
        <v>154295129</v>
      </c>
      <c r="Z288" t="s">
        <v>100</v>
      </c>
      <c r="AB288">
        <v>9</v>
      </c>
      <c r="AC288">
        <v>48471</v>
      </c>
      <c r="AD288">
        <v>77554</v>
      </c>
      <c r="AE288">
        <v>0</v>
      </c>
      <c r="AF288">
        <v>160</v>
      </c>
      <c r="AG288">
        <v>267871</v>
      </c>
      <c r="AH288" t="s">
        <v>9</v>
      </c>
      <c r="AI288" t="s">
        <v>101</v>
      </c>
    </row>
    <row r="289" spans="2:37" x14ac:dyDescent="0.25">
      <c r="B289">
        <v>2</v>
      </c>
      <c r="C289">
        <v>1</v>
      </c>
      <c r="D289" t="s">
        <v>1243</v>
      </c>
      <c r="E289" t="s">
        <v>1480</v>
      </c>
      <c r="F289" t="s">
        <v>1145</v>
      </c>
      <c r="G289">
        <v>2011</v>
      </c>
      <c r="H289" s="1" t="s">
        <v>1128</v>
      </c>
      <c r="I289">
        <v>77480</v>
      </c>
      <c r="J289" t="s">
        <v>57</v>
      </c>
      <c r="K289" s="1">
        <v>0.75</v>
      </c>
      <c r="L289">
        <v>774800</v>
      </c>
      <c r="M289">
        <v>1</v>
      </c>
      <c r="N289" t="s">
        <v>550</v>
      </c>
      <c r="O289" t="s">
        <v>15</v>
      </c>
      <c r="P289" t="s">
        <v>551</v>
      </c>
      <c r="Q289">
        <v>30547499952</v>
      </c>
      <c r="R289" t="s">
        <v>552</v>
      </c>
      <c r="S289" t="s">
        <v>45</v>
      </c>
      <c r="U289" t="s">
        <v>6</v>
      </c>
      <c r="V289" t="s">
        <v>7</v>
      </c>
      <c r="W289">
        <v>3757</v>
      </c>
      <c r="X289">
        <v>15672040</v>
      </c>
      <c r="AB289">
        <v>9</v>
      </c>
      <c r="AC289">
        <v>48471</v>
      </c>
      <c r="AD289">
        <v>106636</v>
      </c>
      <c r="AE289">
        <v>0</v>
      </c>
      <c r="AF289">
        <v>220</v>
      </c>
      <c r="AG289">
        <v>775970</v>
      </c>
      <c r="AH289" t="s">
        <v>9</v>
      </c>
      <c r="AI289" t="s">
        <v>10</v>
      </c>
    </row>
    <row r="290" spans="2:37" x14ac:dyDescent="0.25">
      <c r="B290">
        <v>4</v>
      </c>
      <c r="C290">
        <v>1</v>
      </c>
      <c r="D290" s="3" t="s">
        <v>1271</v>
      </c>
      <c r="E290" s="3" t="s">
        <v>1497</v>
      </c>
      <c r="F290" s="3" t="s">
        <v>1147</v>
      </c>
      <c r="G290" s="3">
        <v>2010</v>
      </c>
      <c r="H290" s="5" t="s">
        <v>1128</v>
      </c>
      <c r="I290" s="3">
        <v>142987</v>
      </c>
      <c r="J290" s="3" t="s">
        <v>356</v>
      </c>
      <c r="N290" s="3" t="s">
        <v>357</v>
      </c>
      <c r="O290" s="3" t="s">
        <v>15</v>
      </c>
      <c r="S290" s="3" t="s">
        <v>181</v>
      </c>
      <c r="T290" s="3">
        <v>30708379456</v>
      </c>
      <c r="U290" s="3" t="s">
        <v>182</v>
      </c>
      <c r="V290" s="3" t="s">
        <v>183</v>
      </c>
      <c r="W290" s="3">
        <v>3304</v>
      </c>
      <c r="X290" s="3" t="s">
        <v>6</v>
      </c>
      <c r="Y290" s="3" t="s">
        <v>7</v>
      </c>
      <c r="Z290" s="3">
        <v>376</v>
      </c>
      <c r="AA290" s="3">
        <v>4481488</v>
      </c>
      <c r="AB290" s="3"/>
      <c r="AC290" s="3">
        <v>9</v>
      </c>
      <c r="AD290" s="3">
        <v>42727</v>
      </c>
      <c r="AE290" s="3">
        <v>0</v>
      </c>
      <c r="AF290" s="3">
        <v>0</v>
      </c>
      <c r="AG290" s="3">
        <v>200</v>
      </c>
      <c r="AH290" s="3">
        <v>0</v>
      </c>
      <c r="AI290" s="3">
        <v>0</v>
      </c>
      <c r="AJ290" s="3" t="s">
        <v>1213</v>
      </c>
      <c r="AK290" s="3" t="s">
        <v>10</v>
      </c>
    </row>
    <row r="291" spans="2:37" x14ac:dyDescent="0.25">
      <c r="B291">
        <v>4</v>
      </c>
      <c r="C291">
        <v>1</v>
      </c>
      <c r="D291" t="s">
        <v>1271</v>
      </c>
      <c r="E291" t="s">
        <v>1498</v>
      </c>
      <c r="F291" t="s">
        <v>1147</v>
      </c>
      <c r="H291" s="1" t="s">
        <v>1128</v>
      </c>
      <c r="I291">
        <v>56170</v>
      </c>
      <c r="J291" t="s">
        <v>57</v>
      </c>
      <c r="K291" s="1">
        <v>0.66666666666666663</v>
      </c>
      <c r="L291">
        <v>561700</v>
      </c>
      <c r="M291">
        <v>1</v>
      </c>
      <c r="N291" t="s">
        <v>91</v>
      </c>
      <c r="O291" t="s">
        <v>15</v>
      </c>
      <c r="P291" t="s">
        <v>92</v>
      </c>
      <c r="Q291">
        <v>20074860878</v>
      </c>
      <c r="R291" t="s">
        <v>93</v>
      </c>
      <c r="S291" t="s">
        <v>5</v>
      </c>
      <c r="T291">
        <v>3300</v>
      </c>
      <c r="U291" t="s">
        <v>6</v>
      </c>
      <c r="V291" t="s">
        <v>7</v>
      </c>
      <c r="W291">
        <v>376</v>
      </c>
      <c r="X291">
        <v>4454100</v>
      </c>
      <c r="AB291">
        <v>9</v>
      </c>
      <c r="AC291">
        <v>48471</v>
      </c>
      <c r="AD291">
        <v>48471</v>
      </c>
      <c r="AE291">
        <v>0</v>
      </c>
      <c r="AF291">
        <v>100</v>
      </c>
      <c r="AG291">
        <v>0</v>
      </c>
      <c r="AH291" t="s">
        <v>9</v>
      </c>
      <c r="AI291" t="s">
        <v>10</v>
      </c>
    </row>
    <row r="292" spans="2:37" x14ac:dyDescent="0.25">
      <c r="B292">
        <v>2</v>
      </c>
      <c r="C292">
        <v>1</v>
      </c>
      <c r="D292" s="3" t="s">
        <v>1365</v>
      </c>
      <c r="E292" s="3" t="s">
        <v>1607</v>
      </c>
      <c r="F292" s="3" t="s">
        <v>1162</v>
      </c>
      <c r="G292" s="3">
        <v>2010</v>
      </c>
      <c r="H292" s="5" t="s">
        <v>1128</v>
      </c>
      <c r="I292" s="3">
        <v>63042</v>
      </c>
      <c r="J292" s="3" t="s">
        <v>255</v>
      </c>
      <c r="N292" s="3" t="s">
        <v>76</v>
      </c>
      <c r="O292" s="3" t="s">
        <v>2</v>
      </c>
      <c r="S292" s="3" t="s">
        <v>781</v>
      </c>
      <c r="T292" s="3">
        <v>21781639</v>
      </c>
      <c r="U292" s="3" t="s">
        <v>782</v>
      </c>
      <c r="V292" s="3" t="s">
        <v>5</v>
      </c>
      <c r="W292" s="3">
        <v>3300</v>
      </c>
      <c r="X292" s="3" t="s">
        <v>6</v>
      </c>
      <c r="Y292" s="3" t="s">
        <v>7</v>
      </c>
      <c r="Z292" s="3">
        <v>376</v>
      </c>
      <c r="AA292" s="3">
        <v>4429120</v>
      </c>
      <c r="AB292" s="3" t="s">
        <v>783</v>
      </c>
      <c r="AC292" s="3">
        <v>9</v>
      </c>
      <c r="AD292" s="3">
        <v>48471</v>
      </c>
      <c r="AE292" s="3">
        <v>155107</v>
      </c>
      <c r="AF292" s="3">
        <v>0</v>
      </c>
      <c r="AG292" s="3">
        <v>320</v>
      </c>
      <c r="AH292" s="3">
        <v>0</v>
      </c>
      <c r="AI292" s="3">
        <v>0</v>
      </c>
      <c r="AJ292" s="3" t="s">
        <v>1213</v>
      </c>
      <c r="AK292" s="3" t="s">
        <v>10</v>
      </c>
    </row>
    <row r="293" spans="2:37" x14ac:dyDescent="0.25">
      <c r="B293">
        <v>2</v>
      </c>
      <c r="C293">
        <v>1</v>
      </c>
      <c r="D293" t="s">
        <v>1365</v>
      </c>
      <c r="E293" t="s">
        <v>1609</v>
      </c>
      <c r="F293" t="s">
        <v>1164</v>
      </c>
      <c r="H293" s="1" t="s">
        <v>1128</v>
      </c>
      <c r="I293">
        <v>26802</v>
      </c>
      <c r="J293" t="s">
        <v>57</v>
      </c>
      <c r="K293" s="1">
        <v>0.72916666666666663</v>
      </c>
      <c r="L293">
        <v>268020</v>
      </c>
      <c r="M293">
        <v>1</v>
      </c>
      <c r="N293" t="s">
        <v>58</v>
      </c>
      <c r="O293" t="s">
        <v>2</v>
      </c>
      <c r="P293" t="s">
        <v>59</v>
      </c>
      <c r="Q293">
        <v>17675855</v>
      </c>
      <c r="R293" t="s">
        <v>60</v>
      </c>
      <c r="S293" t="s">
        <v>5</v>
      </c>
      <c r="T293">
        <v>3300</v>
      </c>
      <c r="U293" t="s">
        <v>6</v>
      </c>
      <c r="V293" t="s">
        <v>7</v>
      </c>
      <c r="W293">
        <v>376</v>
      </c>
      <c r="X293">
        <v>154517721</v>
      </c>
      <c r="AB293">
        <v>9</v>
      </c>
      <c r="AC293">
        <v>42727</v>
      </c>
      <c r="AD293">
        <v>140999</v>
      </c>
      <c r="AE293">
        <v>0</v>
      </c>
      <c r="AF293">
        <v>330</v>
      </c>
      <c r="AG293">
        <v>279785</v>
      </c>
      <c r="AH293" t="s">
        <v>9</v>
      </c>
      <c r="AI293" t="s">
        <v>10</v>
      </c>
    </row>
    <row r="294" spans="2:37" x14ac:dyDescent="0.25">
      <c r="B294">
        <v>2</v>
      </c>
      <c r="C294">
        <v>1</v>
      </c>
      <c r="D294" s="3" t="s">
        <v>1273</v>
      </c>
      <c r="E294" s="3" t="s">
        <v>1498</v>
      </c>
      <c r="F294" s="3" t="s">
        <v>1147</v>
      </c>
      <c r="G294" s="3">
        <v>2014</v>
      </c>
      <c r="H294" s="5" t="s">
        <v>1128</v>
      </c>
      <c r="I294" s="3">
        <v>56170</v>
      </c>
      <c r="J294" s="3" t="s">
        <v>57</v>
      </c>
      <c r="N294" s="3" t="s">
        <v>91</v>
      </c>
      <c r="O294" s="3" t="s">
        <v>15</v>
      </c>
      <c r="S294" s="3" t="s">
        <v>92</v>
      </c>
      <c r="T294" s="3">
        <v>20074860878</v>
      </c>
      <c r="U294" s="3" t="s">
        <v>93</v>
      </c>
      <c r="V294" s="3" t="s">
        <v>5</v>
      </c>
      <c r="W294" s="3">
        <v>3300</v>
      </c>
      <c r="X294" s="3" t="s">
        <v>6</v>
      </c>
      <c r="Y294" s="3" t="s">
        <v>7</v>
      </c>
      <c r="Z294" s="3">
        <v>376</v>
      </c>
      <c r="AA294" s="3">
        <v>4454100</v>
      </c>
      <c r="AB294" s="3"/>
      <c r="AC294" s="3">
        <v>9</v>
      </c>
      <c r="AD294" s="3">
        <v>48471</v>
      </c>
      <c r="AE294" s="3">
        <v>48471</v>
      </c>
      <c r="AF294" s="3">
        <v>0</v>
      </c>
      <c r="AG294" s="3">
        <v>120</v>
      </c>
      <c r="AH294" s="3">
        <v>0</v>
      </c>
      <c r="AI294" s="3">
        <v>0</v>
      </c>
      <c r="AJ294" s="3" t="s">
        <v>1213</v>
      </c>
      <c r="AK294" s="3" t="s">
        <v>10</v>
      </c>
    </row>
    <row r="295" spans="2:37" x14ac:dyDescent="0.25">
      <c r="B295">
        <v>2</v>
      </c>
      <c r="C295">
        <v>1</v>
      </c>
      <c r="D295" s="3" t="s">
        <v>1261</v>
      </c>
      <c r="E295" s="3" t="s">
        <v>1490</v>
      </c>
      <c r="F295" s="3" t="s">
        <v>1146</v>
      </c>
      <c r="G295" s="4">
        <v>2013</v>
      </c>
      <c r="H295" s="5" t="s">
        <v>1128</v>
      </c>
      <c r="I295" s="3">
        <v>7811</v>
      </c>
      <c r="J295" s="3" t="s">
        <v>480</v>
      </c>
      <c r="N295" s="3" t="s">
        <v>745</v>
      </c>
      <c r="O295" s="3" t="s">
        <v>2</v>
      </c>
      <c r="S295" s="3" t="s">
        <v>739</v>
      </c>
      <c r="T295" s="3">
        <v>32165498</v>
      </c>
      <c r="U295" s="3" t="s">
        <v>740</v>
      </c>
      <c r="V295" s="3" t="s">
        <v>5</v>
      </c>
      <c r="W295" s="3">
        <v>3300</v>
      </c>
      <c r="X295" s="3" t="s">
        <v>6</v>
      </c>
      <c r="Y295" s="3" t="s">
        <v>7</v>
      </c>
      <c r="Z295" s="3">
        <v>376</v>
      </c>
      <c r="AA295" s="3">
        <v>154664203</v>
      </c>
      <c r="AB295" s="3"/>
      <c r="AC295" s="3">
        <v>9</v>
      </c>
      <c r="AD295" s="3">
        <v>42727</v>
      </c>
      <c r="AE295" s="3">
        <v>119636</v>
      </c>
      <c r="AF295" s="3">
        <v>0</v>
      </c>
      <c r="AG295" s="3">
        <v>50</v>
      </c>
      <c r="AH295" s="3">
        <v>0</v>
      </c>
      <c r="AI295" s="3">
        <v>0</v>
      </c>
      <c r="AJ295" s="3" t="s">
        <v>1213</v>
      </c>
      <c r="AK295" s="3" t="s">
        <v>10</v>
      </c>
    </row>
    <row r="296" spans="2:37" x14ac:dyDescent="0.25">
      <c r="B296">
        <v>12</v>
      </c>
      <c r="C296">
        <v>1</v>
      </c>
      <c r="D296" s="3" t="s">
        <v>1298</v>
      </c>
      <c r="E296" s="3" t="s">
        <v>1530</v>
      </c>
      <c r="F296" s="3" t="s">
        <v>1149</v>
      </c>
      <c r="G296" s="3">
        <v>2013</v>
      </c>
      <c r="H296" s="5" t="s">
        <v>1128</v>
      </c>
      <c r="I296" s="3">
        <v>22679</v>
      </c>
      <c r="J296" s="3" t="s">
        <v>306</v>
      </c>
      <c r="N296" s="3" t="s">
        <v>21</v>
      </c>
      <c r="O296" s="3" t="s">
        <v>15</v>
      </c>
      <c r="S296" s="3" t="s">
        <v>302</v>
      </c>
      <c r="T296" s="3">
        <v>30687841081</v>
      </c>
      <c r="U296" s="3" t="s">
        <v>303</v>
      </c>
      <c r="V296" s="3" t="s">
        <v>304</v>
      </c>
      <c r="W296" s="3">
        <v>3350</v>
      </c>
      <c r="X296" s="3" t="s">
        <v>6</v>
      </c>
      <c r="Y296" s="3" t="s">
        <v>7</v>
      </c>
      <c r="Z296" s="3">
        <v>376</v>
      </c>
      <c r="AA296" s="3">
        <v>4456516</v>
      </c>
      <c r="AB296" s="3"/>
      <c r="AC296" s="3">
        <v>9</v>
      </c>
      <c r="AD296" s="3">
        <v>48471</v>
      </c>
      <c r="AE296" s="3">
        <v>92095</v>
      </c>
      <c r="AF296" s="3">
        <v>0</v>
      </c>
      <c r="AG296" s="3">
        <v>190</v>
      </c>
      <c r="AH296" s="3">
        <v>0</v>
      </c>
      <c r="AI296" s="3">
        <v>0</v>
      </c>
      <c r="AJ296" s="3" t="s">
        <v>1213</v>
      </c>
      <c r="AK296" s="3" t="s">
        <v>10</v>
      </c>
    </row>
    <row r="297" spans="2:37" x14ac:dyDescent="0.25">
      <c r="B297">
        <v>2</v>
      </c>
      <c r="C297">
        <v>1</v>
      </c>
      <c r="D297" t="s">
        <v>1298</v>
      </c>
      <c r="E297" t="s">
        <v>1531</v>
      </c>
      <c r="F297" t="s">
        <v>1149</v>
      </c>
      <c r="H297" s="1" t="s">
        <v>1128</v>
      </c>
      <c r="I297">
        <v>24655</v>
      </c>
      <c r="J297" t="s">
        <v>66</v>
      </c>
      <c r="K297" s="1">
        <v>0.54166666666666663</v>
      </c>
      <c r="L297">
        <v>246550</v>
      </c>
      <c r="M297">
        <v>1</v>
      </c>
      <c r="N297" t="s">
        <v>76</v>
      </c>
      <c r="O297" t="s">
        <v>15</v>
      </c>
      <c r="P297" t="s">
        <v>1017</v>
      </c>
      <c r="Q297">
        <v>20143829031</v>
      </c>
      <c r="R297" t="s">
        <v>1018</v>
      </c>
      <c r="S297" t="s">
        <v>79</v>
      </c>
      <c r="T297">
        <v>3360</v>
      </c>
      <c r="U297" t="s">
        <v>6</v>
      </c>
      <c r="V297" t="s">
        <v>7</v>
      </c>
      <c r="W297">
        <v>3755</v>
      </c>
      <c r="X297">
        <v>409940</v>
      </c>
      <c r="AB297">
        <v>9</v>
      </c>
      <c r="AC297">
        <v>48471</v>
      </c>
      <c r="AD297">
        <v>135719</v>
      </c>
      <c r="AE297">
        <v>0</v>
      </c>
      <c r="AF297">
        <v>280</v>
      </c>
      <c r="AG297">
        <v>511200</v>
      </c>
      <c r="AH297" t="s">
        <v>9</v>
      </c>
      <c r="AI297" t="s">
        <v>10</v>
      </c>
    </row>
    <row r="298" spans="2:37" x14ac:dyDescent="0.25">
      <c r="B298">
        <v>4</v>
      </c>
      <c r="C298">
        <v>1</v>
      </c>
      <c r="D298" s="3" t="s">
        <v>1433</v>
      </c>
      <c r="E298" s="3" t="s">
        <v>1686</v>
      </c>
      <c r="F298" s="3" t="s">
        <v>1179</v>
      </c>
      <c r="G298" s="3">
        <v>2014</v>
      </c>
      <c r="H298" s="5" t="s">
        <v>1128</v>
      </c>
      <c r="I298" s="3">
        <v>25166</v>
      </c>
      <c r="J298" s="3" t="s">
        <v>422</v>
      </c>
      <c r="N298" s="3" t="s">
        <v>21</v>
      </c>
      <c r="O298" s="3" t="s">
        <v>15</v>
      </c>
      <c r="S298" s="3" t="s">
        <v>861</v>
      </c>
      <c r="T298" s="3">
        <v>30711981108</v>
      </c>
      <c r="U298" s="3" t="s">
        <v>862</v>
      </c>
      <c r="V298" s="3" t="s">
        <v>5</v>
      </c>
      <c r="W298" s="3">
        <v>3300</v>
      </c>
      <c r="X298" s="3" t="s">
        <v>6</v>
      </c>
      <c r="Y298" s="3" t="s">
        <v>7</v>
      </c>
      <c r="Z298" s="3">
        <v>376</v>
      </c>
      <c r="AA298" s="3">
        <v>4455318</v>
      </c>
      <c r="AB298" s="3" t="s">
        <v>155</v>
      </c>
      <c r="AC298" s="3">
        <v>9</v>
      </c>
      <c r="AD298" s="3">
        <v>42727</v>
      </c>
      <c r="AE298" s="3">
        <v>102545</v>
      </c>
      <c r="AF298" s="3">
        <v>0</v>
      </c>
      <c r="AG298" s="3">
        <v>180</v>
      </c>
      <c r="AH298" s="3">
        <v>0</v>
      </c>
      <c r="AI298" s="3">
        <v>0</v>
      </c>
      <c r="AJ298" s="3" t="s">
        <v>1213</v>
      </c>
      <c r="AK298" s="3" t="s">
        <v>10</v>
      </c>
    </row>
    <row r="299" spans="2:37" x14ac:dyDescent="0.25">
      <c r="B299">
        <v>4</v>
      </c>
      <c r="C299">
        <v>1</v>
      </c>
      <c r="D299" t="s">
        <v>1433</v>
      </c>
      <c r="E299" t="s">
        <v>1687</v>
      </c>
      <c r="F299" t="s">
        <v>1179</v>
      </c>
      <c r="G299">
        <v>2014</v>
      </c>
      <c r="H299" s="1" t="s">
        <v>1128</v>
      </c>
      <c r="I299">
        <v>33297</v>
      </c>
      <c r="J299" t="s">
        <v>66</v>
      </c>
      <c r="K299" s="1">
        <v>0.70833333333333337</v>
      </c>
      <c r="L299">
        <v>332970</v>
      </c>
      <c r="M299">
        <v>1</v>
      </c>
      <c r="N299" t="s">
        <v>325</v>
      </c>
      <c r="O299" t="s">
        <v>15</v>
      </c>
      <c r="P299" t="s">
        <v>322</v>
      </c>
      <c r="Q299">
        <v>20187619913</v>
      </c>
      <c r="R299" t="s">
        <v>323</v>
      </c>
      <c r="S299" t="s">
        <v>5</v>
      </c>
      <c r="T299">
        <v>3300</v>
      </c>
      <c r="U299" t="s">
        <v>6</v>
      </c>
      <c r="V299" t="s">
        <v>7</v>
      </c>
      <c r="W299">
        <v>376</v>
      </c>
      <c r="X299">
        <v>4425000</v>
      </c>
      <c r="AB299">
        <v>9</v>
      </c>
      <c r="AC299">
        <v>48471</v>
      </c>
      <c r="AD299">
        <v>111483</v>
      </c>
      <c r="AE299">
        <v>0</v>
      </c>
      <c r="AF299">
        <v>230</v>
      </c>
      <c r="AG299">
        <v>706964</v>
      </c>
      <c r="AH299" t="s">
        <v>9</v>
      </c>
      <c r="AI299" t="s">
        <v>10</v>
      </c>
    </row>
    <row r="300" spans="2:37" x14ac:dyDescent="0.25">
      <c r="B300">
        <v>2</v>
      </c>
      <c r="C300">
        <v>1</v>
      </c>
      <c r="D300" s="3" t="s">
        <v>1225</v>
      </c>
      <c r="E300" s="3" t="s">
        <v>1453</v>
      </c>
      <c r="F300" s="3" t="s">
        <v>1134</v>
      </c>
      <c r="G300" s="4">
        <v>2012</v>
      </c>
      <c r="H300" s="5" t="s">
        <v>1128</v>
      </c>
      <c r="I300" s="3">
        <v>234906</v>
      </c>
      <c r="J300" s="3" t="s">
        <v>367</v>
      </c>
      <c r="N300" s="3"/>
      <c r="O300" s="3" t="s">
        <v>15</v>
      </c>
      <c r="P300" t="s">
        <v>770</v>
      </c>
      <c r="Q300" s="3">
        <v>20078527987</v>
      </c>
      <c r="R300" s="3" t="s">
        <v>771</v>
      </c>
      <c r="S300" s="3" t="s">
        <v>772</v>
      </c>
      <c r="T300" s="3">
        <v>3500</v>
      </c>
      <c r="U300" s="3" t="s">
        <v>773</v>
      </c>
      <c r="V300" s="3" t="s">
        <v>7</v>
      </c>
      <c r="W300" s="3">
        <v>3624</v>
      </c>
      <c r="X300" s="3">
        <v>15656000</v>
      </c>
      <c r="AB300" s="3" t="s">
        <v>155</v>
      </c>
      <c r="AC300" s="3">
        <v>9</v>
      </c>
      <c r="AD300" s="3">
        <v>48471</v>
      </c>
      <c r="AE300" s="3">
        <v>63012</v>
      </c>
      <c r="AF300" s="3">
        <v>0</v>
      </c>
      <c r="AG300" s="3">
        <v>50</v>
      </c>
      <c r="AH300" s="3">
        <v>0</v>
      </c>
      <c r="AI300" s="3">
        <v>0</v>
      </c>
      <c r="AJ300" s="3" t="s">
        <v>1213</v>
      </c>
      <c r="AK300" s="3" t="s">
        <v>10</v>
      </c>
    </row>
    <row r="301" spans="2:37" x14ac:dyDescent="0.25">
      <c r="B301">
        <v>2</v>
      </c>
      <c r="C301">
        <v>1</v>
      </c>
      <c r="D301" t="s">
        <v>1225</v>
      </c>
      <c r="E301" t="s">
        <v>1458</v>
      </c>
      <c r="F301" t="s">
        <v>1135</v>
      </c>
      <c r="H301" s="1" t="s">
        <v>1128</v>
      </c>
      <c r="I301">
        <v>131715</v>
      </c>
      <c r="J301" t="s">
        <v>66</v>
      </c>
      <c r="K301" s="1">
        <v>0.75</v>
      </c>
      <c r="L301">
        <v>1317150</v>
      </c>
      <c r="M301">
        <v>1</v>
      </c>
      <c r="N301" t="s">
        <v>67</v>
      </c>
      <c r="O301" t="s">
        <v>15</v>
      </c>
      <c r="P301" t="s">
        <v>68</v>
      </c>
      <c r="Q301">
        <v>20071423949</v>
      </c>
      <c r="R301" t="s">
        <v>69</v>
      </c>
      <c r="S301" t="s">
        <v>5</v>
      </c>
      <c r="T301">
        <v>3300</v>
      </c>
      <c r="U301" t="s">
        <v>6</v>
      </c>
      <c r="V301" t="s">
        <v>7</v>
      </c>
      <c r="W301">
        <v>376</v>
      </c>
      <c r="X301">
        <v>154427421</v>
      </c>
      <c r="Z301" t="s">
        <v>70</v>
      </c>
      <c r="AA301" t="s">
        <v>71</v>
      </c>
      <c r="AB301">
        <v>9</v>
      </c>
      <c r="AC301">
        <v>48471</v>
      </c>
      <c r="AD301">
        <v>213272</v>
      </c>
      <c r="AE301">
        <v>0</v>
      </c>
      <c r="AF301">
        <v>440</v>
      </c>
      <c r="AG301">
        <v>468617</v>
      </c>
      <c r="AH301" t="s">
        <v>9</v>
      </c>
      <c r="AI301" t="s">
        <v>10</v>
      </c>
    </row>
    <row r="302" spans="2:37" x14ac:dyDescent="0.25">
      <c r="B302">
        <v>2</v>
      </c>
      <c r="C302">
        <v>1</v>
      </c>
      <c r="D302" s="3" t="s">
        <v>1279</v>
      </c>
      <c r="E302" s="3" t="s">
        <v>1505</v>
      </c>
      <c r="F302" s="3" t="s">
        <v>1147</v>
      </c>
      <c r="G302" s="4">
        <v>2010</v>
      </c>
      <c r="H302" s="5" t="s">
        <v>1128</v>
      </c>
      <c r="I302" s="3">
        <v>93897</v>
      </c>
      <c r="J302" s="3" t="s">
        <v>198</v>
      </c>
      <c r="N302" s="3" t="s">
        <v>199</v>
      </c>
      <c r="O302" s="3" t="s">
        <v>15</v>
      </c>
      <c r="S302" s="3" t="s">
        <v>200</v>
      </c>
      <c r="T302" s="3">
        <v>30708383712</v>
      </c>
      <c r="U302" s="3" t="s">
        <v>201</v>
      </c>
      <c r="V302" s="3" t="s">
        <v>202</v>
      </c>
      <c r="W302" s="3">
        <v>3364</v>
      </c>
      <c r="X302" s="3" t="s">
        <v>6</v>
      </c>
      <c r="Y302" s="3" t="s">
        <v>7</v>
      </c>
      <c r="Z302" s="3">
        <v>3755</v>
      </c>
      <c r="AA302" s="3">
        <v>470179470</v>
      </c>
      <c r="AB302" s="3"/>
      <c r="AC302" s="3">
        <v>9</v>
      </c>
      <c r="AD302" s="3">
        <v>42727</v>
      </c>
      <c r="AE302" s="3">
        <v>64091</v>
      </c>
      <c r="AF302" s="3">
        <v>0</v>
      </c>
      <c r="AG302" s="3">
        <v>230</v>
      </c>
      <c r="AH302" s="3">
        <v>0</v>
      </c>
      <c r="AI302" s="3">
        <v>0</v>
      </c>
      <c r="AJ302" s="3" t="s">
        <v>1213</v>
      </c>
      <c r="AK302" s="3" t="s">
        <v>10</v>
      </c>
    </row>
    <row r="303" spans="2:37" x14ac:dyDescent="0.25">
      <c r="B303">
        <v>4</v>
      </c>
      <c r="C303">
        <v>1</v>
      </c>
      <c r="D303" t="s">
        <v>1279</v>
      </c>
      <c r="E303" t="s">
        <v>1508</v>
      </c>
      <c r="F303" t="s">
        <v>1146</v>
      </c>
      <c r="H303" s="1" t="s">
        <v>1128</v>
      </c>
      <c r="I303">
        <v>29905</v>
      </c>
      <c r="J303" t="s">
        <v>75</v>
      </c>
      <c r="K303" s="1">
        <v>0.70833333333333337</v>
      </c>
      <c r="L303">
        <v>299050</v>
      </c>
      <c r="M303">
        <v>1</v>
      </c>
      <c r="N303" t="s">
        <v>76</v>
      </c>
      <c r="O303" t="s">
        <v>15</v>
      </c>
      <c r="P303" t="s">
        <v>77</v>
      </c>
      <c r="Q303">
        <v>20128983458</v>
      </c>
      <c r="R303" t="s">
        <v>78</v>
      </c>
      <c r="S303" t="s">
        <v>79</v>
      </c>
      <c r="T303">
        <v>3360</v>
      </c>
      <c r="U303" t="s">
        <v>6</v>
      </c>
      <c r="V303" t="s">
        <v>7</v>
      </c>
      <c r="W303">
        <v>3755</v>
      </c>
      <c r="X303">
        <v>15684163</v>
      </c>
      <c r="Z303" t="s">
        <v>80</v>
      </c>
      <c r="AA303" t="s">
        <v>81</v>
      </c>
      <c r="AB303">
        <v>9</v>
      </c>
      <c r="AC303">
        <v>48471</v>
      </c>
      <c r="AD303">
        <v>101789</v>
      </c>
      <c r="AE303">
        <v>0</v>
      </c>
      <c r="AF303">
        <v>210</v>
      </c>
      <c r="AG303">
        <v>563527</v>
      </c>
      <c r="AH303" t="s">
        <v>9</v>
      </c>
      <c r="AI303" t="s">
        <v>10</v>
      </c>
    </row>
    <row r="304" spans="2:37" x14ac:dyDescent="0.25">
      <c r="B304">
        <v>2</v>
      </c>
      <c r="C304">
        <v>1</v>
      </c>
      <c r="D304" t="s">
        <v>1248</v>
      </c>
      <c r="E304" t="s">
        <v>1482</v>
      </c>
      <c r="F304" t="s">
        <v>1142</v>
      </c>
      <c r="G304">
        <v>2011</v>
      </c>
      <c r="H304" s="1" t="s">
        <v>1128</v>
      </c>
      <c r="I304">
        <v>153882</v>
      </c>
      <c r="J304" t="s">
        <v>271</v>
      </c>
      <c r="K304" s="1">
        <v>0.52083333333333337</v>
      </c>
      <c r="L304">
        <v>1538820</v>
      </c>
      <c r="M304">
        <v>1</v>
      </c>
      <c r="N304" t="s">
        <v>76</v>
      </c>
      <c r="O304" t="s">
        <v>15</v>
      </c>
      <c r="P304" t="s">
        <v>263</v>
      </c>
      <c r="Q304">
        <v>27200880485</v>
      </c>
      <c r="R304" t="s">
        <v>264</v>
      </c>
      <c r="S304" t="s">
        <v>265</v>
      </c>
      <c r="T304">
        <v>3580</v>
      </c>
      <c r="U304" t="s">
        <v>266</v>
      </c>
      <c r="V304" t="s">
        <v>7</v>
      </c>
      <c r="W304">
        <v>376</v>
      </c>
      <c r="X304">
        <v>154843854</v>
      </c>
      <c r="Z304" t="s">
        <v>267</v>
      </c>
      <c r="AB304">
        <v>9</v>
      </c>
      <c r="AC304">
        <v>48471</v>
      </c>
      <c r="AD304">
        <v>82401</v>
      </c>
      <c r="AE304">
        <v>0</v>
      </c>
      <c r="AF304">
        <v>170</v>
      </c>
      <c r="AG304">
        <v>856508</v>
      </c>
      <c r="AH304" t="s">
        <v>9</v>
      </c>
      <c r="AI304" t="s">
        <v>10</v>
      </c>
    </row>
    <row r="305" spans="2:37" x14ac:dyDescent="0.25">
      <c r="B305">
        <v>2</v>
      </c>
      <c r="C305">
        <v>1</v>
      </c>
      <c r="D305" s="3" t="s">
        <v>1248</v>
      </c>
      <c r="E305" s="3" t="s">
        <v>1482</v>
      </c>
      <c r="F305" s="3" t="s">
        <v>1142</v>
      </c>
      <c r="G305" s="3">
        <v>2011</v>
      </c>
      <c r="H305" s="5" t="s">
        <v>1128</v>
      </c>
      <c r="I305" s="3">
        <v>153882</v>
      </c>
      <c r="J305" s="3" t="s">
        <v>261</v>
      </c>
      <c r="N305" s="3" t="s">
        <v>262</v>
      </c>
      <c r="O305" s="3" t="s">
        <v>15</v>
      </c>
      <c r="P305" s="3" t="s">
        <v>263</v>
      </c>
      <c r="Q305" s="3">
        <v>27200880485</v>
      </c>
      <c r="R305" s="3" t="s">
        <v>264</v>
      </c>
      <c r="S305" s="3" t="s">
        <v>265</v>
      </c>
      <c r="T305" s="3">
        <v>3580</v>
      </c>
      <c r="U305" s="3" t="s">
        <v>266</v>
      </c>
      <c r="V305" s="3" t="s">
        <v>7</v>
      </c>
      <c r="W305" s="3">
        <v>376</v>
      </c>
      <c r="X305" s="3">
        <v>154843854</v>
      </c>
      <c r="Z305" s="3" t="s">
        <v>267</v>
      </c>
      <c r="AC305" s="3">
        <v>9</v>
      </c>
      <c r="AD305" s="3">
        <v>48471</v>
      </c>
      <c r="AE305" s="3">
        <v>203578</v>
      </c>
      <c r="AF305" s="3">
        <v>0</v>
      </c>
      <c r="AG305" s="3">
        <v>100</v>
      </c>
      <c r="AH305" s="3">
        <v>0</v>
      </c>
      <c r="AI305" s="3">
        <v>0</v>
      </c>
      <c r="AJ305" s="3" t="s">
        <v>1213</v>
      </c>
      <c r="AK305" s="3" t="s">
        <v>10</v>
      </c>
    </row>
    <row r="306" spans="2:37" x14ac:dyDescent="0.25">
      <c r="B306">
        <v>2</v>
      </c>
      <c r="C306">
        <v>1</v>
      </c>
      <c r="D306" s="3" t="s">
        <v>1287</v>
      </c>
      <c r="E306" s="3" t="s">
        <v>1515</v>
      </c>
      <c r="F306" s="3" t="s">
        <v>1147</v>
      </c>
      <c r="G306" s="3">
        <v>2013</v>
      </c>
      <c r="H306" s="5" t="s">
        <v>1128</v>
      </c>
      <c r="I306" s="3">
        <v>20585</v>
      </c>
      <c r="J306" s="3" t="s">
        <v>145</v>
      </c>
      <c r="N306" s="3" t="s">
        <v>521</v>
      </c>
      <c r="O306" s="3" t="s">
        <v>15</v>
      </c>
      <c r="S306" s="3" t="s">
        <v>181</v>
      </c>
      <c r="T306" s="3">
        <v>30708379456</v>
      </c>
      <c r="U306" s="3" t="s">
        <v>182</v>
      </c>
      <c r="V306" s="3" t="s">
        <v>183</v>
      </c>
      <c r="W306" s="3">
        <v>3304</v>
      </c>
      <c r="X306" s="3" t="s">
        <v>6</v>
      </c>
      <c r="Y306" s="3" t="s">
        <v>7</v>
      </c>
      <c r="Z306" s="3">
        <v>376</v>
      </c>
      <c r="AA306" s="3">
        <v>4481488</v>
      </c>
      <c r="AB306" s="3"/>
      <c r="AC306" s="3">
        <v>9</v>
      </c>
      <c r="AD306" s="3">
        <v>42727</v>
      </c>
      <c r="AE306" s="3">
        <v>153817</v>
      </c>
      <c r="AF306" s="3">
        <v>0</v>
      </c>
      <c r="AG306" s="3">
        <v>230</v>
      </c>
      <c r="AH306" s="3">
        <v>0</v>
      </c>
      <c r="AI306" s="3">
        <v>0</v>
      </c>
      <c r="AJ306" s="3" t="s">
        <v>1213</v>
      </c>
      <c r="AK306" s="3" t="s">
        <v>10</v>
      </c>
    </row>
    <row r="307" spans="2:37" x14ac:dyDescent="0.25">
      <c r="B307">
        <v>2</v>
      </c>
      <c r="C307">
        <v>1</v>
      </c>
      <c r="D307" t="s">
        <v>1287</v>
      </c>
      <c r="E307" t="s">
        <v>1517</v>
      </c>
      <c r="F307" t="s">
        <v>1147</v>
      </c>
      <c r="G307">
        <v>2013</v>
      </c>
      <c r="H307" s="1" t="s">
        <v>1128</v>
      </c>
      <c r="I307">
        <v>50829</v>
      </c>
      <c r="J307" t="s">
        <v>234</v>
      </c>
      <c r="K307" s="1">
        <v>0.54166666666666663</v>
      </c>
      <c r="L307">
        <v>508290</v>
      </c>
      <c r="M307">
        <v>1</v>
      </c>
      <c r="N307" t="s">
        <v>76</v>
      </c>
      <c r="O307" t="s">
        <v>2</v>
      </c>
      <c r="P307" t="s">
        <v>235</v>
      </c>
      <c r="Q307">
        <v>20185963</v>
      </c>
      <c r="R307" t="s">
        <v>236</v>
      </c>
      <c r="S307" t="s">
        <v>183</v>
      </c>
      <c r="T307">
        <v>3304</v>
      </c>
      <c r="U307" t="s">
        <v>6</v>
      </c>
      <c r="V307" t="s">
        <v>7</v>
      </c>
      <c r="W307">
        <v>376</v>
      </c>
      <c r="X307">
        <v>154218596</v>
      </c>
      <c r="Z307" t="s">
        <v>237</v>
      </c>
      <c r="AA307" t="s">
        <v>135</v>
      </c>
      <c r="AB307">
        <v>9</v>
      </c>
      <c r="AC307">
        <v>48471</v>
      </c>
      <c r="AD307">
        <v>126025</v>
      </c>
      <c r="AE307">
        <v>0</v>
      </c>
      <c r="AF307">
        <v>260</v>
      </c>
      <c r="AG307">
        <v>366396</v>
      </c>
      <c r="AH307" t="s">
        <v>9</v>
      </c>
      <c r="AI307" t="s">
        <v>10</v>
      </c>
    </row>
    <row r="308" spans="2:37" x14ac:dyDescent="0.25">
      <c r="B308">
        <v>2</v>
      </c>
      <c r="C308">
        <v>1</v>
      </c>
      <c r="D308" s="3" t="s">
        <v>1278</v>
      </c>
      <c r="E308" s="3" t="s">
        <v>1504</v>
      </c>
      <c r="F308" s="3" t="s">
        <v>1147</v>
      </c>
      <c r="G308" s="3">
        <v>2012</v>
      </c>
      <c r="H308" s="5" t="s">
        <v>1128</v>
      </c>
      <c r="I308" s="3">
        <v>87581</v>
      </c>
      <c r="J308" s="3" t="s">
        <v>164</v>
      </c>
      <c r="N308" s="3" t="s">
        <v>733</v>
      </c>
      <c r="O308" s="3" t="s">
        <v>2</v>
      </c>
      <c r="S308" s="3" t="s">
        <v>734</v>
      </c>
      <c r="T308" s="3">
        <v>93921581</v>
      </c>
      <c r="U308" s="3" t="s">
        <v>735</v>
      </c>
      <c r="V308" s="3" t="s">
        <v>5</v>
      </c>
      <c r="W308" s="3">
        <v>3300</v>
      </c>
      <c r="X308" s="3" t="s">
        <v>6</v>
      </c>
      <c r="Y308" s="3" t="s">
        <v>7</v>
      </c>
      <c r="Z308" s="3">
        <v>376</v>
      </c>
      <c r="AA308" s="3">
        <v>154290120</v>
      </c>
      <c r="AB308" s="3"/>
      <c r="AC308" s="3">
        <v>9</v>
      </c>
      <c r="AD308" s="3">
        <v>48471</v>
      </c>
      <c r="AE308" s="3">
        <v>24236</v>
      </c>
      <c r="AF308" s="3">
        <v>0</v>
      </c>
      <c r="AG308" s="3">
        <v>160</v>
      </c>
      <c r="AH308" s="3">
        <v>0</v>
      </c>
      <c r="AI308" s="3">
        <v>0</v>
      </c>
      <c r="AJ308" s="3" t="s">
        <v>1213</v>
      </c>
      <c r="AK308" s="3" t="s">
        <v>10</v>
      </c>
    </row>
    <row r="309" spans="2:37" x14ac:dyDescent="0.25">
      <c r="B309">
        <v>2</v>
      </c>
      <c r="C309">
        <v>1</v>
      </c>
      <c r="D309" t="s">
        <v>1278</v>
      </c>
      <c r="E309" t="s">
        <v>1506</v>
      </c>
      <c r="F309" t="s">
        <v>1147</v>
      </c>
      <c r="H309" s="1" t="s">
        <v>1128</v>
      </c>
      <c r="I309">
        <v>90716</v>
      </c>
      <c r="J309" t="s">
        <v>104</v>
      </c>
      <c r="K309" s="1">
        <v>0.66666666666666663</v>
      </c>
      <c r="L309">
        <v>907160</v>
      </c>
      <c r="M309">
        <v>1</v>
      </c>
      <c r="N309" t="s">
        <v>105</v>
      </c>
      <c r="O309" t="s">
        <v>15</v>
      </c>
      <c r="P309" t="s">
        <v>106</v>
      </c>
      <c r="Q309">
        <v>33710504399</v>
      </c>
      <c r="R309" t="s">
        <v>107</v>
      </c>
      <c r="S309" t="s">
        <v>108</v>
      </c>
      <c r="T309">
        <v>9017</v>
      </c>
      <c r="U309" t="s">
        <v>109</v>
      </c>
      <c r="V309" t="s">
        <v>7</v>
      </c>
      <c r="W309">
        <v>-297</v>
      </c>
      <c r="X309">
        <v>154935299</v>
      </c>
      <c r="Z309" t="s">
        <v>110</v>
      </c>
      <c r="AB309">
        <v>9</v>
      </c>
      <c r="AC309">
        <v>48471</v>
      </c>
      <c r="AD309">
        <v>101789</v>
      </c>
      <c r="AE309">
        <v>0</v>
      </c>
      <c r="AF309">
        <v>210</v>
      </c>
      <c r="AG309">
        <v>565985</v>
      </c>
      <c r="AH309" t="s">
        <v>9</v>
      </c>
      <c r="AI309" t="s">
        <v>10</v>
      </c>
    </row>
    <row r="310" spans="2:37" x14ac:dyDescent="0.25">
      <c r="B310">
        <v>6</v>
      </c>
      <c r="C310">
        <v>2</v>
      </c>
      <c r="D310" s="3" t="s">
        <v>1303</v>
      </c>
      <c r="E310" s="3" t="s">
        <v>1537</v>
      </c>
      <c r="F310" s="3" t="s">
        <v>1150</v>
      </c>
      <c r="G310" s="3">
        <v>2013</v>
      </c>
      <c r="H310" s="5" t="s">
        <v>1128</v>
      </c>
      <c r="I310" s="3">
        <v>34782</v>
      </c>
      <c r="J310" s="3" t="s">
        <v>435</v>
      </c>
      <c r="N310" s="3" t="s">
        <v>685</v>
      </c>
      <c r="O310" s="3" t="s">
        <v>15</v>
      </c>
      <c r="S310" s="3" t="s">
        <v>686</v>
      </c>
      <c r="T310" s="3">
        <v>20107076345</v>
      </c>
      <c r="U310" s="3" t="s">
        <v>687</v>
      </c>
      <c r="V310" s="3" t="s">
        <v>45</v>
      </c>
      <c r="W310" s="3">
        <v>3370</v>
      </c>
      <c r="X310" s="3" t="s">
        <v>6</v>
      </c>
      <c r="Y310" s="3" t="s">
        <v>7</v>
      </c>
      <c r="Z310" s="3">
        <v>376</v>
      </c>
      <c r="AA310" s="3">
        <v>15551003</v>
      </c>
      <c r="AB310" s="3"/>
      <c r="AC310" s="3">
        <v>9</v>
      </c>
      <c r="AD310" s="3">
        <v>42727</v>
      </c>
      <c r="AE310" s="3">
        <v>136726</v>
      </c>
      <c r="AF310" s="3">
        <v>0</v>
      </c>
      <c r="AG310" s="3">
        <v>180</v>
      </c>
      <c r="AH310" s="3">
        <v>0</v>
      </c>
      <c r="AI310" s="3">
        <v>0</v>
      </c>
      <c r="AJ310" s="3" t="s">
        <v>1213</v>
      </c>
      <c r="AK310" s="3" t="s">
        <v>10</v>
      </c>
    </row>
    <row r="311" spans="2:37" x14ac:dyDescent="0.25">
      <c r="B311">
        <v>6</v>
      </c>
      <c r="C311">
        <v>2</v>
      </c>
      <c r="D311" t="s">
        <v>1303</v>
      </c>
      <c r="E311" t="s">
        <v>1539</v>
      </c>
      <c r="F311" t="s">
        <v>1149</v>
      </c>
      <c r="H311" s="1" t="s">
        <v>1128</v>
      </c>
      <c r="I311">
        <v>0</v>
      </c>
      <c r="J311" t="s">
        <v>104</v>
      </c>
      <c r="K311" s="1">
        <v>0.72916666666666663</v>
      </c>
      <c r="L311">
        <v>0</v>
      </c>
      <c r="M311">
        <v>1</v>
      </c>
      <c r="N311" t="s">
        <v>113</v>
      </c>
      <c r="O311" t="s">
        <v>2</v>
      </c>
      <c r="P311" t="s">
        <v>114</v>
      </c>
      <c r="Q311">
        <v>22100716</v>
      </c>
      <c r="R311" t="s">
        <v>115</v>
      </c>
      <c r="S311" t="s">
        <v>116</v>
      </c>
      <c r="T311">
        <v>1642</v>
      </c>
      <c r="U311" t="s">
        <v>117</v>
      </c>
      <c r="V311" t="s">
        <v>7</v>
      </c>
      <c r="W311" t="s">
        <v>118</v>
      </c>
      <c r="X311">
        <v>536183259</v>
      </c>
      <c r="Z311" t="s">
        <v>119</v>
      </c>
      <c r="AB311">
        <v>9</v>
      </c>
      <c r="AC311">
        <v>48471</v>
      </c>
      <c r="AD311">
        <v>256896</v>
      </c>
      <c r="AE311">
        <v>0</v>
      </c>
      <c r="AF311">
        <v>530</v>
      </c>
      <c r="AG311">
        <v>1712151</v>
      </c>
      <c r="AH311" t="s">
        <v>9</v>
      </c>
      <c r="AI311" t="s">
        <v>10</v>
      </c>
    </row>
    <row r="312" spans="2:37" x14ac:dyDescent="0.25">
      <c r="B312">
        <v>2</v>
      </c>
      <c r="C312">
        <v>1</v>
      </c>
      <c r="D312" s="3" t="s">
        <v>1236</v>
      </c>
      <c r="E312" s="3" t="s">
        <v>1468</v>
      </c>
      <c r="F312" s="3" t="s">
        <v>1141</v>
      </c>
      <c r="G312" s="4">
        <v>2011</v>
      </c>
      <c r="H312" s="5" t="s">
        <v>1128</v>
      </c>
      <c r="I312" s="3">
        <v>182502</v>
      </c>
      <c r="J312" s="3" t="s">
        <v>350</v>
      </c>
      <c r="N312" s="3" t="s">
        <v>555</v>
      </c>
      <c r="O312" s="3" t="s">
        <v>15</v>
      </c>
      <c r="P312" s="3" t="s">
        <v>200</v>
      </c>
      <c r="Q312" s="3">
        <v>30708383712</v>
      </c>
      <c r="R312" s="3" t="s">
        <v>201</v>
      </c>
      <c r="S312" s="3" t="s">
        <v>202</v>
      </c>
      <c r="T312" s="3">
        <v>3364</v>
      </c>
      <c r="U312" s="3" t="s">
        <v>6</v>
      </c>
      <c r="V312" s="3" t="s">
        <v>7</v>
      </c>
      <c r="W312" s="3">
        <v>3755</v>
      </c>
      <c r="X312" s="3">
        <v>470179470</v>
      </c>
      <c r="AB312" s="3"/>
      <c r="AC312" s="3">
        <v>9</v>
      </c>
      <c r="AD312" s="3">
        <v>48471</v>
      </c>
      <c r="AE312" s="3">
        <v>208425</v>
      </c>
      <c r="AF312" s="3">
        <v>0</v>
      </c>
      <c r="AG312" s="3">
        <v>120</v>
      </c>
      <c r="AH312" s="3">
        <v>0</v>
      </c>
      <c r="AI312" s="3">
        <v>0</v>
      </c>
      <c r="AJ312" s="3" t="s">
        <v>1213</v>
      </c>
      <c r="AK312" s="3" t="s">
        <v>10</v>
      </c>
    </row>
    <row r="313" spans="2:37" x14ac:dyDescent="0.25">
      <c r="B313">
        <v>2</v>
      </c>
      <c r="C313">
        <v>1</v>
      </c>
      <c r="D313" t="s">
        <v>1236</v>
      </c>
      <c r="E313" t="s">
        <v>1472</v>
      </c>
      <c r="F313" t="s">
        <v>1142</v>
      </c>
      <c r="G313">
        <v>2011</v>
      </c>
      <c r="H313" s="1" t="s">
        <v>1128</v>
      </c>
      <c r="I313">
        <v>140213</v>
      </c>
      <c r="J313" t="s">
        <v>558</v>
      </c>
      <c r="K313" s="1">
        <v>0.75</v>
      </c>
      <c r="L313">
        <v>1402130</v>
      </c>
      <c r="M313">
        <v>1</v>
      </c>
      <c r="N313" t="s">
        <v>21</v>
      </c>
      <c r="O313" t="s">
        <v>15</v>
      </c>
      <c r="P313" t="s">
        <v>559</v>
      </c>
      <c r="Q313">
        <v>20204959774</v>
      </c>
      <c r="R313" t="s">
        <v>560</v>
      </c>
      <c r="S313" t="s">
        <v>202</v>
      </c>
      <c r="T313">
        <v>3364</v>
      </c>
      <c r="U313" t="s">
        <v>6</v>
      </c>
      <c r="V313" t="s">
        <v>7</v>
      </c>
      <c r="W313">
        <v>3755</v>
      </c>
      <c r="X313">
        <v>154709564</v>
      </c>
      <c r="AB313">
        <v>9</v>
      </c>
      <c r="AC313">
        <v>48471</v>
      </c>
      <c r="AD313">
        <v>126025</v>
      </c>
      <c r="AE313">
        <v>0</v>
      </c>
      <c r="AF313">
        <v>260</v>
      </c>
      <c r="AG313">
        <v>832797</v>
      </c>
      <c r="AH313" t="s">
        <v>9</v>
      </c>
      <c r="AI313" t="s">
        <v>10</v>
      </c>
    </row>
    <row r="314" spans="2:37" x14ac:dyDescent="0.25">
      <c r="B314">
        <v>2</v>
      </c>
      <c r="C314">
        <v>1</v>
      </c>
      <c r="D314" t="s">
        <v>1398</v>
      </c>
      <c r="E314" t="s">
        <v>1648</v>
      </c>
      <c r="F314" t="s">
        <v>1170</v>
      </c>
      <c r="G314">
        <v>2008</v>
      </c>
      <c r="H314" s="1" t="s">
        <v>1128</v>
      </c>
      <c r="I314">
        <v>117932</v>
      </c>
      <c r="J314" t="s">
        <v>558</v>
      </c>
      <c r="K314" s="1">
        <v>0.66666666666666663</v>
      </c>
      <c r="L314">
        <v>1179320</v>
      </c>
      <c r="M314">
        <v>1</v>
      </c>
      <c r="N314" t="s">
        <v>63</v>
      </c>
      <c r="O314" t="s">
        <v>15</v>
      </c>
      <c r="P314" t="s">
        <v>620</v>
      </c>
      <c r="Q314">
        <v>20216972725</v>
      </c>
      <c r="R314" t="s">
        <v>621</v>
      </c>
      <c r="S314" t="s">
        <v>99</v>
      </c>
      <c r="T314">
        <v>3380</v>
      </c>
      <c r="U314" t="s">
        <v>6</v>
      </c>
      <c r="V314" t="s">
        <v>7</v>
      </c>
      <c r="W314">
        <v>3751</v>
      </c>
      <c r="X314">
        <v>15543178</v>
      </c>
      <c r="AB314">
        <v>9</v>
      </c>
      <c r="AC314">
        <v>48471</v>
      </c>
      <c r="AD314">
        <v>48471</v>
      </c>
      <c r="AE314">
        <v>0</v>
      </c>
      <c r="AF314">
        <v>100</v>
      </c>
      <c r="AG314">
        <v>0</v>
      </c>
      <c r="AH314" t="s">
        <v>9</v>
      </c>
      <c r="AI314" t="s">
        <v>10</v>
      </c>
    </row>
    <row r="315" spans="2:37" x14ac:dyDescent="0.25">
      <c r="B315">
        <v>2</v>
      </c>
      <c r="C315">
        <v>1</v>
      </c>
      <c r="D315" s="3" t="s">
        <v>1398</v>
      </c>
      <c r="E315" s="3" t="s">
        <v>1648</v>
      </c>
      <c r="F315" s="3" t="s">
        <v>1170</v>
      </c>
      <c r="G315" s="3">
        <v>2008</v>
      </c>
      <c r="H315" s="5" t="s">
        <v>1128</v>
      </c>
      <c r="I315" s="3">
        <v>117932</v>
      </c>
      <c r="J315" s="3" t="s">
        <v>477</v>
      </c>
      <c r="N315" s="3" t="s">
        <v>619</v>
      </c>
      <c r="O315" s="3" t="s">
        <v>15</v>
      </c>
      <c r="S315" s="3" t="s">
        <v>620</v>
      </c>
      <c r="T315" s="3">
        <v>20216972725</v>
      </c>
      <c r="U315" s="3" t="s">
        <v>621</v>
      </c>
      <c r="V315" s="3" t="s">
        <v>99</v>
      </c>
      <c r="W315" s="3">
        <v>3380</v>
      </c>
      <c r="X315" s="3" t="s">
        <v>6</v>
      </c>
      <c r="Y315" s="3" t="s">
        <v>7</v>
      </c>
      <c r="Z315" s="3">
        <v>3751</v>
      </c>
      <c r="AA315" s="3">
        <v>15543178</v>
      </c>
      <c r="AB315" s="3"/>
      <c r="AC315" s="3">
        <v>9</v>
      </c>
      <c r="AD315" s="3">
        <v>48471</v>
      </c>
      <c r="AE315" s="3">
        <v>96942</v>
      </c>
      <c r="AF315" s="3">
        <v>0</v>
      </c>
      <c r="AG315" s="3">
        <v>230</v>
      </c>
      <c r="AH315" s="3">
        <v>0</v>
      </c>
      <c r="AI315" s="3">
        <v>0</v>
      </c>
      <c r="AJ315" s="3" t="s">
        <v>1213</v>
      </c>
      <c r="AK315" s="3" t="s">
        <v>10</v>
      </c>
    </row>
    <row r="316" spans="2:37" x14ac:dyDescent="0.25">
      <c r="B316">
        <v>4</v>
      </c>
      <c r="C316">
        <v>1</v>
      </c>
      <c r="D316" s="3" t="s">
        <v>1448</v>
      </c>
      <c r="E316" s="3" t="s">
        <v>1701</v>
      </c>
      <c r="F316" s="3" t="s">
        <v>1154</v>
      </c>
      <c r="G316" s="3">
        <v>2014</v>
      </c>
      <c r="H316" s="5" t="s">
        <v>1128</v>
      </c>
      <c r="I316" s="3">
        <v>49338</v>
      </c>
      <c r="J316" s="3" t="s">
        <v>416</v>
      </c>
      <c r="N316" s="3" t="s">
        <v>417</v>
      </c>
      <c r="O316" s="3" t="s">
        <v>15</v>
      </c>
      <c r="S316" s="3" t="s">
        <v>181</v>
      </c>
      <c r="T316" s="3">
        <v>30708379456</v>
      </c>
      <c r="U316" s="3" t="s">
        <v>182</v>
      </c>
      <c r="V316" s="3" t="s">
        <v>183</v>
      </c>
      <c r="W316" s="3">
        <v>3304</v>
      </c>
      <c r="X316" s="3" t="s">
        <v>6</v>
      </c>
      <c r="Y316" s="3" t="s">
        <v>7</v>
      </c>
      <c r="Z316" s="3">
        <v>376</v>
      </c>
      <c r="AA316" s="3">
        <v>4481488</v>
      </c>
      <c r="AB316" s="3"/>
      <c r="AC316" s="3">
        <v>9</v>
      </c>
      <c r="AD316" s="3">
        <v>42727</v>
      </c>
      <c r="AE316" s="3">
        <v>102545</v>
      </c>
      <c r="AF316" s="3">
        <v>0</v>
      </c>
      <c r="AG316" s="3">
        <v>180</v>
      </c>
      <c r="AH316" s="3">
        <v>0</v>
      </c>
      <c r="AI316" s="3">
        <v>0</v>
      </c>
      <c r="AJ316" s="3" t="s">
        <v>1213</v>
      </c>
      <c r="AK316" s="3" t="s">
        <v>10</v>
      </c>
    </row>
    <row r="317" spans="2:37" x14ac:dyDescent="0.25">
      <c r="B317">
        <v>2</v>
      </c>
      <c r="C317">
        <v>1</v>
      </c>
      <c r="D317" t="s">
        <v>1448</v>
      </c>
      <c r="E317" t="s">
        <v>1704</v>
      </c>
      <c r="F317" t="s">
        <v>1181</v>
      </c>
      <c r="H317" s="1" t="s">
        <v>1128</v>
      </c>
      <c r="I317">
        <v>4584</v>
      </c>
      <c r="J317" t="s">
        <v>1044</v>
      </c>
      <c r="K317" s="1">
        <v>0.54166666666666663</v>
      </c>
      <c r="L317">
        <v>45840</v>
      </c>
      <c r="M317">
        <v>1</v>
      </c>
      <c r="N317" t="s">
        <v>199</v>
      </c>
      <c r="O317" t="s">
        <v>15</v>
      </c>
      <c r="P317" t="s">
        <v>1045</v>
      </c>
      <c r="Q317">
        <v>30656256512</v>
      </c>
      <c r="R317" t="s">
        <v>1046</v>
      </c>
      <c r="S317" t="s">
        <v>5</v>
      </c>
      <c r="T317">
        <v>3300</v>
      </c>
      <c r="U317" t="s">
        <v>6</v>
      </c>
      <c r="V317" t="s">
        <v>7</v>
      </c>
      <c r="W317">
        <v>376</v>
      </c>
      <c r="X317">
        <v>4451300</v>
      </c>
      <c r="Z317" t="s">
        <v>1047</v>
      </c>
      <c r="AA317" t="s">
        <v>1048</v>
      </c>
      <c r="AB317">
        <v>9</v>
      </c>
      <c r="AC317">
        <v>48471</v>
      </c>
      <c r="AD317">
        <v>53318</v>
      </c>
      <c r="AE317">
        <v>0</v>
      </c>
      <c r="AF317">
        <v>110</v>
      </c>
      <c r="AG317">
        <v>152992</v>
      </c>
      <c r="AH317" t="s">
        <v>9</v>
      </c>
      <c r="AI317" t="s">
        <v>10</v>
      </c>
    </row>
    <row r="318" spans="2:37" x14ac:dyDescent="0.25">
      <c r="B318">
        <v>2</v>
      </c>
      <c r="C318">
        <v>1</v>
      </c>
      <c r="D318" s="3" t="s">
        <v>1305</v>
      </c>
      <c r="E318" s="3" t="s">
        <v>1539</v>
      </c>
      <c r="F318" s="3" t="s">
        <v>1149</v>
      </c>
      <c r="G318" s="3">
        <v>2014</v>
      </c>
      <c r="H318" s="5" t="s">
        <v>1128</v>
      </c>
      <c r="I318" s="3">
        <v>0</v>
      </c>
      <c r="J318" s="3" t="s">
        <v>104</v>
      </c>
      <c r="N318" s="3" t="s">
        <v>113</v>
      </c>
      <c r="O318" s="3" t="s">
        <v>2</v>
      </c>
      <c r="S318" s="3" t="s">
        <v>114</v>
      </c>
      <c r="T318" s="3">
        <v>22100716</v>
      </c>
      <c r="U318" s="3" t="s">
        <v>115</v>
      </c>
      <c r="V318" s="3" t="s">
        <v>116</v>
      </c>
      <c r="W318" s="3">
        <v>1642</v>
      </c>
      <c r="X318" s="3" t="s">
        <v>117</v>
      </c>
      <c r="Y318" s="3" t="s">
        <v>7</v>
      </c>
      <c r="Z318" s="3" t="s">
        <v>118</v>
      </c>
      <c r="AA318" s="3">
        <v>536183259</v>
      </c>
      <c r="AB318" s="3" t="s">
        <v>119</v>
      </c>
      <c r="AC318" s="3">
        <v>9</v>
      </c>
      <c r="AD318" s="3">
        <v>48471</v>
      </c>
      <c r="AE318" s="3">
        <v>256896</v>
      </c>
      <c r="AF318" s="3">
        <v>0</v>
      </c>
      <c r="AG318" s="3">
        <v>100</v>
      </c>
      <c r="AH318" s="3">
        <v>0</v>
      </c>
      <c r="AI318" s="3">
        <v>0</v>
      </c>
      <c r="AJ318" s="3" t="s">
        <v>1213</v>
      </c>
      <c r="AK318" s="3" t="s">
        <v>10</v>
      </c>
    </row>
    <row r="319" spans="2:37" x14ac:dyDescent="0.25">
      <c r="B319">
        <v>2</v>
      </c>
      <c r="C319">
        <v>1</v>
      </c>
      <c r="D319" t="s">
        <v>1305</v>
      </c>
      <c r="E319" t="s">
        <v>1542</v>
      </c>
      <c r="F319" t="s">
        <v>1151</v>
      </c>
      <c r="G319">
        <v>2014</v>
      </c>
      <c r="H319" s="1" t="s">
        <v>1128</v>
      </c>
      <c r="I319">
        <v>25341</v>
      </c>
      <c r="J319" t="s">
        <v>692</v>
      </c>
      <c r="K319" s="1">
        <v>0.54166666666666663</v>
      </c>
      <c r="L319">
        <v>253410</v>
      </c>
      <c r="M319">
        <v>1</v>
      </c>
      <c r="N319" t="s">
        <v>21</v>
      </c>
      <c r="O319" t="s">
        <v>2</v>
      </c>
      <c r="P319" t="s">
        <v>693</v>
      </c>
      <c r="Q319">
        <v>13633687</v>
      </c>
      <c r="R319" t="s">
        <v>694</v>
      </c>
      <c r="S319" t="s">
        <v>5</v>
      </c>
      <c r="T319">
        <v>3300</v>
      </c>
      <c r="U319" t="s">
        <v>6</v>
      </c>
      <c r="V319" t="s">
        <v>7</v>
      </c>
      <c r="W319">
        <v>376</v>
      </c>
      <c r="X319">
        <v>4427014</v>
      </c>
      <c r="Z319" t="s">
        <v>695</v>
      </c>
      <c r="AA319" t="s">
        <v>696</v>
      </c>
      <c r="AB319">
        <v>9</v>
      </c>
      <c r="AC319">
        <v>48471</v>
      </c>
      <c r="AD319">
        <v>140566</v>
      </c>
      <c r="AE319">
        <v>0</v>
      </c>
      <c r="AF319">
        <v>290</v>
      </c>
      <c r="AG319">
        <v>654845</v>
      </c>
      <c r="AH319" t="s">
        <v>9</v>
      </c>
      <c r="AI319" t="s">
        <v>10</v>
      </c>
    </row>
    <row r="320" spans="2:37" x14ac:dyDescent="0.25">
      <c r="B320">
        <v>6</v>
      </c>
      <c r="C320">
        <v>2</v>
      </c>
      <c r="D320" s="3" t="s">
        <v>1326</v>
      </c>
      <c r="E320" s="3" t="s">
        <v>1561</v>
      </c>
      <c r="F320" s="3" t="s">
        <v>1157</v>
      </c>
      <c r="G320" s="3">
        <v>2013</v>
      </c>
      <c r="H320" s="5" t="s">
        <v>1128</v>
      </c>
      <c r="I320" s="3">
        <v>75468</v>
      </c>
      <c r="J320" s="3" t="s">
        <v>401</v>
      </c>
      <c r="N320" s="3" t="s">
        <v>1057</v>
      </c>
      <c r="O320" s="3" t="s">
        <v>2</v>
      </c>
      <c r="S320" s="3" t="s">
        <v>1053</v>
      </c>
      <c r="T320" s="3">
        <v>27208788</v>
      </c>
      <c r="U320" s="3" t="s">
        <v>1054</v>
      </c>
      <c r="V320" s="3" t="s">
        <v>5</v>
      </c>
      <c r="W320" s="3">
        <v>3300</v>
      </c>
      <c r="X320" s="3" t="s">
        <v>6</v>
      </c>
      <c r="Y320" s="3" t="s">
        <v>7</v>
      </c>
      <c r="Z320" s="3">
        <v>376</v>
      </c>
      <c r="AA320" s="3">
        <v>154286042</v>
      </c>
      <c r="AB320" s="3" t="s">
        <v>1055</v>
      </c>
      <c r="AC320" s="3">
        <v>9</v>
      </c>
      <c r="AD320" s="3">
        <v>42727</v>
      </c>
      <c r="AE320" s="3">
        <v>388816</v>
      </c>
      <c r="AF320" s="3">
        <v>0</v>
      </c>
      <c r="AG320" s="3">
        <v>590</v>
      </c>
      <c r="AH320" s="3">
        <v>0</v>
      </c>
      <c r="AI320" s="3">
        <v>0</v>
      </c>
      <c r="AJ320" s="3" t="s">
        <v>1213</v>
      </c>
      <c r="AK320" s="3" t="s">
        <v>10</v>
      </c>
    </row>
    <row r="321" spans="2:37" x14ac:dyDescent="0.25">
      <c r="B321">
        <v>6</v>
      </c>
      <c r="C321">
        <v>2</v>
      </c>
      <c r="D321" s="3" t="s">
        <v>1417</v>
      </c>
      <c r="E321" s="3" t="s">
        <v>1672</v>
      </c>
      <c r="F321" s="3" t="s">
        <v>1162</v>
      </c>
      <c r="G321" s="3">
        <v>2012</v>
      </c>
      <c r="H321" s="5" t="s">
        <v>1128</v>
      </c>
      <c r="I321" s="3">
        <v>19199</v>
      </c>
      <c r="J321" s="3" t="s">
        <v>334</v>
      </c>
      <c r="N321" s="3" t="s">
        <v>21</v>
      </c>
      <c r="O321" s="3" t="s">
        <v>2</v>
      </c>
      <c r="S321" s="3" t="s">
        <v>216</v>
      </c>
      <c r="T321" s="3">
        <v>24573612</v>
      </c>
      <c r="U321" s="3" t="s">
        <v>217</v>
      </c>
      <c r="V321" s="3" t="s">
        <v>5</v>
      </c>
      <c r="W321" s="3">
        <v>3300</v>
      </c>
      <c r="X321" s="3" t="s">
        <v>6</v>
      </c>
      <c r="Y321" s="3" t="s">
        <v>7</v>
      </c>
      <c r="Z321" s="3">
        <v>376</v>
      </c>
      <c r="AA321" s="3">
        <v>154644167</v>
      </c>
      <c r="AB321" s="3"/>
      <c r="AC321" s="3">
        <v>9</v>
      </c>
      <c r="AD321" s="3">
        <v>48471</v>
      </c>
      <c r="AE321" s="3">
        <v>130872</v>
      </c>
      <c r="AF321" s="3">
        <v>0</v>
      </c>
      <c r="AG321" s="3">
        <v>50</v>
      </c>
      <c r="AH321" s="3">
        <v>0</v>
      </c>
      <c r="AI321" s="3">
        <v>0</v>
      </c>
      <c r="AJ321" s="3" t="s">
        <v>1213</v>
      </c>
      <c r="AK321" s="3" t="s">
        <v>10</v>
      </c>
    </row>
    <row r="322" spans="2:37" x14ac:dyDescent="0.25">
      <c r="B322">
        <v>6</v>
      </c>
      <c r="C322">
        <v>1</v>
      </c>
      <c r="D322" t="s">
        <v>1417</v>
      </c>
      <c r="E322" t="s">
        <v>1674</v>
      </c>
      <c r="F322" t="s">
        <v>1175</v>
      </c>
      <c r="H322" s="1" t="s">
        <v>1128</v>
      </c>
      <c r="I322">
        <v>51086</v>
      </c>
      <c r="J322" t="s">
        <v>651</v>
      </c>
      <c r="K322" s="1">
        <v>0.70833333333333337</v>
      </c>
      <c r="L322">
        <v>510860</v>
      </c>
      <c r="M322">
        <v>1</v>
      </c>
      <c r="N322" t="s">
        <v>1036</v>
      </c>
      <c r="O322" t="s">
        <v>15</v>
      </c>
      <c r="P322" t="s">
        <v>1037</v>
      </c>
      <c r="Q322">
        <v>20173640480</v>
      </c>
      <c r="R322" t="s">
        <v>1038</v>
      </c>
      <c r="S322" t="s">
        <v>5</v>
      </c>
      <c r="T322">
        <v>3300</v>
      </c>
      <c r="U322" t="s">
        <v>6</v>
      </c>
      <c r="V322" t="s">
        <v>7</v>
      </c>
      <c r="W322">
        <v>376</v>
      </c>
      <c r="X322">
        <v>154518282</v>
      </c>
      <c r="Z322" t="s">
        <v>1039</v>
      </c>
      <c r="AB322">
        <v>9</v>
      </c>
      <c r="AC322">
        <v>42727</v>
      </c>
      <c r="AD322">
        <v>55545</v>
      </c>
      <c r="AE322">
        <v>0</v>
      </c>
      <c r="AF322">
        <v>130</v>
      </c>
      <c r="AG322">
        <v>454380</v>
      </c>
      <c r="AH322" t="s">
        <v>9</v>
      </c>
      <c r="AI322" t="s">
        <v>10</v>
      </c>
    </row>
    <row r="323" spans="2:37" x14ac:dyDescent="0.25">
      <c r="B323">
        <v>2</v>
      </c>
      <c r="C323">
        <v>1</v>
      </c>
      <c r="D323" s="3" t="s">
        <v>1423</v>
      </c>
      <c r="E323" s="3" t="s">
        <v>1677</v>
      </c>
      <c r="F323" s="3" t="s">
        <v>1175</v>
      </c>
      <c r="G323" s="3"/>
      <c r="H323" s="5" t="s">
        <v>1128</v>
      </c>
      <c r="I323" s="3">
        <v>67541</v>
      </c>
      <c r="J323" s="3" t="s">
        <v>350</v>
      </c>
      <c r="N323" s="3" t="s">
        <v>952</v>
      </c>
      <c r="O323" s="3" t="s">
        <v>2</v>
      </c>
      <c r="S323" s="3" t="s">
        <v>953</v>
      </c>
      <c r="T323" s="3">
        <v>30712127240</v>
      </c>
      <c r="U323" s="3" t="s">
        <v>954</v>
      </c>
      <c r="V323" s="3" t="s">
        <v>202</v>
      </c>
      <c r="W323" s="3">
        <v>3364</v>
      </c>
      <c r="X323" s="3" t="s">
        <v>6</v>
      </c>
      <c r="Y323" s="3" t="s">
        <v>7</v>
      </c>
      <c r="Z323" s="3">
        <v>3755</v>
      </c>
      <c r="AA323" s="3">
        <v>460152</v>
      </c>
      <c r="AB323" s="3"/>
      <c r="AC323" s="3">
        <v>9</v>
      </c>
      <c r="AD323" s="3">
        <v>42727</v>
      </c>
      <c r="AE323" s="3">
        <v>367452</v>
      </c>
      <c r="AF323" s="3">
        <v>0</v>
      </c>
      <c r="AG323" s="3">
        <v>100</v>
      </c>
      <c r="AH323" s="3">
        <v>0</v>
      </c>
      <c r="AI323" s="3">
        <v>0</v>
      </c>
      <c r="AJ323" s="3" t="s">
        <v>1213</v>
      </c>
      <c r="AK323" s="3" t="s">
        <v>10</v>
      </c>
    </row>
    <row r="324" spans="2:37" x14ac:dyDescent="0.25">
      <c r="B324">
        <v>2</v>
      </c>
      <c r="C324">
        <v>1</v>
      </c>
      <c r="D324" s="3" t="s">
        <v>1226</v>
      </c>
      <c r="E324" s="3" t="s">
        <v>1456</v>
      </c>
      <c r="F324" s="3" t="s">
        <v>1135</v>
      </c>
      <c r="G324" s="4">
        <v>2007</v>
      </c>
      <c r="H324" s="5" t="s">
        <v>1128</v>
      </c>
      <c r="I324" s="3">
        <v>142347</v>
      </c>
      <c r="J324" s="3" t="s">
        <v>414</v>
      </c>
      <c r="N324" s="3" t="s">
        <v>76</v>
      </c>
      <c r="O324" s="3" t="s">
        <v>2</v>
      </c>
      <c r="P324" s="3" t="s">
        <v>1068</v>
      </c>
      <c r="Q324" s="3">
        <v>36058154</v>
      </c>
      <c r="R324" s="3" t="s">
        <v>1069</v>
      </c>
      <c r="S324" s="3" t="s">
        <v>5</v>
      </c>
      <c r="T324" s="3">
        <v>3300</v>
      </c>
      <c r="U324" s="3" t="s">
        <v>6</v>
      </c>
      <c r="V324" s="3" t="s">
        <v>7</v>
      </c>
      <c r="W324" s="3">
        <v>376</v>
      </c>
      <c r="X324" s="3">
        <v>4440052</v>
      </c>
      <c r="Y324" s="3" t="s">
        <v>1070</v>
      </c>
      <c r="AC324" s="3">
        <v>9</v>
      </c>
      <c r="AD324" s="3">
        <v>42727</v>
      </c>
      <c r="AE324" s="3">
        <v>98272</v>
      </c>
      <c r="AF324" s="3">
        <v>0</v>
      </c>
      <c r="AG324" s="3">
        <v>430</v>
      </c>
      <c r="AH324" s="3">
        <v>0</v>
      </c>
      <c r="AI324" s="3">
        <v>0</v>
      </c>
      <c r="AJ324" s="3" t="s">
        <v>1213</v>
      </c>
      <c r="AK324" s="3" t="s">
        <v>10</v>
      </c>
    </row>
    <row r="325" spans="2:37" x14ac:dyDescent="0.25">
      <c r="B325">
        <v>2</v>
      </c>
      <c r="C325">
        <v>1</v>
      </c>
      <c r="D325" t="s">
        <v>1226</v>
      </c>
      <c r="E325" t="s">
        <v>1460</v>
      </c>
      <c r="F325" t="s">
        <v>1136</v>
      </c>
      <c r="G325">
        <v>2005</v>
      </c>
      <c r="H325" s="1" t="s">
        <v>1128</v>
      </c>
      <c r="I325">
        <v>121740</v>
      </c>
      <c r="J325" t="s">
        <v>359</v>
      </c>
      <c r="K325" s="1">
        <v>0.54166666666666663</v>
      </c>
      <c r="L325">
        <v>1217400</v>
      </c>
      <c r="M325">
        <v>1</v>
      </c>
      <c r="N325" t="s">
        <v>362</v>
      </c>
      <c r="O325" t="s">
        <v>2</v>
      </c>
      <c r="P325" t="s">
        <v>363</v>
      </c>
      <c r="Q325">
        <v>20050582</v>
      </c>
      <c r="R325" t="s">
        <v>364</v>
      </c>
      <c r="S325" t="s">
        <v>79</v>
      </c>
      <c r="T325">
        <v>3360</v>
      </c>
      <c r="U325" t="s">
        <v>6</v>
      </c>
      <c r="V325" t="s">
        <v>7</v>
      </c>
      <c r="W325">
        <v>3755</v>
      </c>
      <c r="X325">
        <v>15693964</v>
      </c>
      <c r="AB325">
        <v>9</v>
      </c>
      <c r="AC325">
        <v>48471</v>
      </c>
      <c r="AD325">
        <v>82401</v>
      </c>
      <c r="AE325">
        <v>0</v>
      </c>
      <c r="AF325">
        <v>170</v>
      </c>
      <c r="AG325">
        <v>327118</v>
      </c>
      <c r="AH325" t="s">
        <v>9</v>
      </c>
      <c r="AI325" t="s">
        <v>10</v>
      </c>
    </row>
    <row r="326" spans="2:37" x14ac:dyDescent="0.25">
      <c r="B326">
        <v>4</v>
      </c>
      <c r="C326">
        <v>1</v>
      </c>
      <c r="D326" t="s">
        <v>1270</v>
      </c>
      <c r="E326" t="s">
        <v>1497</v>
      </c>
      <c r="F326" t="s">
        <v>1147</v>
      </c>
      <c r="G326">
        <v>2010</v>
      </c>
      <c r="H326" s="1" t="s">
        <v>1128</v>
      </c>
      <c r="I326">
        <v>142987</v>
      </c>
      <c r="J326" t="s">
        <v>359</v>
      </c>
      <c r="K326" s="1">
        <v>0.52986111111111112</v>
      </c>
      <c r="L326">
        <v>1429870</v>
      </c>
      <c r="M326">
        <v>1</v>
      </c>
      <c r="N326" t="s">
        <v>199</v>
      </c>
      <c r="O326" t="s">
        <v>15</v>
      </c>
      <c r="P326" t="s">
        <v>181</v>
      </c>
      <c r="Q326">
        <v>30708379456</v>
      </c>
      <c r="R326" t="s">
        <v>182</v>
      </c>
      <c r="S326" t="s">
        <v>183</v>
      </c>
      <c r="T326">
        <v>3304</v>
      </c>
      <c r="U326" t="s">
        <v>6</v>
      </c>
      <c r="V326" t="s">
        <v>7</v>
      </c>
      <c r="W326">
        <v>376</v>
      </c>
      <c r="X326">
        <v>4481488</v>
      </c>
      <c r="AB326">
        <v>9</v>
      </c>
      <c r="AC326">
        <v>42727</v>
      </c>
      <c r="AD326">
        <v>234999</v>
      </c>
      <c r="AE326">
        <v>316499</v>
      </c>
      <c r="AF326">
        <v>550</v>
      </c>
      <c r="AG326">
        <v>7279704</v>
      </c>
      <c r="AH326" t="s">
        <v>9</v>
      </c>
      <c r="AI326" t="s">
        <v>10</v>
      </c>
    </row>
    <row r="327" spans="2:37" x14ac:dyDescent="0.25">
      <c r="B327">
        <v>4</v>
      </c>
      <c r="C327">
        <v>1</v>
      </c>
      <c r="D327" s="3" t="s">
        <v>1323</v>
      </c>
      <c r="E327" s="3" t="s">
        <v>1560</v>
      </c>
      <c r="F327" s="3" t="s">
        <v>1158</v>
      </c>
      <c r="G327" s="3">
        <v>2012</v>
      </c>
      <c r="H327" s="5" t="s">
        <v>1128</v>
      </c>
      <c r="I327" s="3">
        <v>46917</v>
      </c>
      <c r="J327" s="3" t="s">
        <v>164</v>
      </c>
      <c r="N327" s="3" t="s">
        <v>596</v>
      </c>
      <c r="O327" s="3" t="s">
        <v>15</v>
      </c>
      <c r="S327" s="3" t="s">
        <v>597</v>
      </c>
      <c r="T327" s="3">
        <v>30672463668</v>
      </c>
      <c r="U327" s="3" t="s">
        <v>598</v>
      </c>
      <c r="V327" s="3" t="s">
        <v>99</v>
      </c>
      <c r="W327" s="3">
        <v>3380</v>
      </c>
      <c r="X327" s="3" t="s">
        <v>6</v>
      </c>
      <c r="Y327" s="3" t="s">
        <v>7</v>
      </c>
      <c r="Z327" s="3">
        <v>3751</v>
      </c>
      <c r="AA327" s="3">
        <v>429970</v>
      </c>
      <c r="AB327" s="3"/>
      <c r="AC327" s="3">
        <v>9</v>
      </c>
      <c r="AD327" s="3">
        <v>42727</v>
      </c>
      <c r="AE327" s="3">
        <v>162363</v>
      </c>
      <c r="AF327" s="3">
        <v>0</v>
      </c>
      <c r="AG327" s="3">
        <v>290</v>
      </c>
      <c r="AH327" s="3">
        <v>0</v>
      </c>
      <c r="AI327" s="3">
        <v>0</v>
      </c>
      <c r="AJ327" s="3" t="s">
        <v>1213</v>
      </c>
      <c r="AK327" s="3" t="s">
        <v>10</v>
      </c>
    </row>
    <row r="328" spans="2:37" x14ac:dyDescent="0.25">
      <c r="B328">
        <v>2</v>
      </c>
      <c r="C328">
        <v>1</v>
      </c>
      <c r="D328" t="s">
        <v>1323</v>
      </c>
      <c r="E328" t="s">
        <v>1561</v>
      </c>
      <c r="F328" t="s">
        <v>1157</v>
      </c>
      <c r="H328" s="1" t="s">
        <v>1128</v>
      </c>
      <c r="I328">
        <v>75468</v>
      </c>
      <c r="J328" t="s">
        <v>1051</v>
      </c>
      <c r="K328" s="1">
        <v>0.75</v>
      </c>
      <c r="L328">
        <v>754680</v>
      </c>
      <c r="M328">
        <v>1</v>
      </c>
      <c r="N328" t="s">
        <v>1052</v>
      </c>
      <c r="O328" t="s">
        <v>2</v>
      </c>
      <c r="P328" t="s">
        <v>1053</v>
      </c>
      <c r="Q328">
        <v>27208788</v>
      </c>
      <c r="R328" t="s">
        <v>1054</v>
      </c>
      <c r="S328" t="s">
        <v>5</v>
      </c>
      <c r="T328">
        <v>3300</v>
      </c>
      <c r="U328" t="s">
        <v>6</v>
      </c>
      <c r="V328" t="s">
        <v>7</v>
      </c>
      <c r="W328">
        <v>376</v>
      </c>
      <c r="X328">
        <v>154286042</v>
      </c>
      <c r="Z328" t="s">
        <v>1055</v>
      </c>
      <c r="AA328" t="s">
        <v>821</v>
      </c>
      <c r="AB328">
        <v>9</v>
      </c>
      <c r="AC328">
        <v>42727</v>
      </c>
      <c r="AD328">
        <v>153817</v>
      </c>
      <c r="AE328">
        <v>318501</v>
      </c>
      <c r="AF328">
        <v>360</v>
      </c>
      <c r="AG328">
        <v>822360</v>
      </c>
      <c r="AH328" t="s">
        <v>9</v>
      </c>
      <c r="AI328" t="s">
        <v>10</v>
      </c>
    </row>
    <row r="329" spans="2:37" x14ac:dyDescent="0.25">
      <c r="B329">
        <v>2</v>
      </c>
      <c r="C329">
        <v>1</v>
      </c>
      <c r="D329" s="3" t="s">
        <v>1351</v>
      </c>
      <c r="E329" s="3" t="s">
        <v>1593</v>
      </c>
      <c r="F329" s="3" t="s">
        <v>1162</v>
      </c>
      <c r="G329" s="3"/>
      <c r="H329" s="5" t="s">
        <v>1128</v>
      </c>
      <c r="I329" s="3">
        <v>42734</v>
      </c>
      <c r="J329" s="3" t="s">
        <v>222</v>
      </c>
      <c r="N329" s="3" t="s">
        <v>76</v>
      </c>
      <c r="O329" s="3" t="s">
        <v>2</v>
      </c>
      <c r="S329" s="3" t="s">
        <v>283</v>
      </c>
      <c r="T329" s="3">
        <v>20161215547</v>
      </c>
      <c r="U329" s="3" t="s">
        <v>284</v>
      </c>
      <c r="V329" s="3" t="s">
        <v>5</v>
      </c>
      <c r="W329" s="3">
        <v>3300</v>
      </c>
      <c r="X329" s="3" t="s">
        <v>6</v>
      </c>
      <c r="Y329" s="3" t="s">
        <v>7</v>
      </c>
      <c r="Z329" s="3">
        <v>376</v>
      </c>
      <c r="AA329" s="3">
        <v>154883570</v>
      </c>
      <c r="AB329" s="3" t="s">
        <v>285</v>
      </c>
      <c r="AC329" s="3">
        <v>9</v>
      </c>
      <c r="AD329" s="3">
        <v>48471</v>
      </c>
      <c r="AE329" s="3">
        <v>87248</v>
      </c>
      <c r="AF329" s="3">
        <v>0</v>
      </c>
      <c r="AG329" s="3">
        <v>220</v>
      </c>
      <c r="AH329" s="3">
        <v>0</v>
      </c>
      <c r="AI329" s="3">
        <v>0</v>
      </c>
      <c r="AJ329" s="3" t="s">
        <v>1213</v>
      </c>
      <c r="AK329" s="3" t="s">
        <v>10</v>
      </c>
    </row>
    <row r="330" spans="2:37" x14ac:dyDescent="0.25">
      <c r="B330">
        <v>12</v>
      </c>
      <c r="C330">
        <v>2</v>
      </c>
      <c r="D330" s="3" t="s">
        <v>1327</v>
      </c>
      <c r="E330" s="3" t="s">
        <v>1563</v>
      </c>
      <c r="F330" s="3" t="s">
        <v>1157</v>
      </c>
      <c r="G330" s="3">
        <v>2008</v>
      </c>
      <c r="H330" s="5" t="s">
        <v>1128</v>
      </c>
      <c r="I330" s="3">
        <v>44446</v>
      </c>
      <c r="J330" s="3" t="s">
        <v>164</v>
      </c>
      <c r="N330" s="3" t="s">
        <v>165</v>
      </c>
      <c r="O330" s="3" t="s">
        <v>2</v>
      </c>
      <c r="S330" s="3" t="s">
        <v>166</v>
      </c>
      <c r="T330" s="3">
        <v>24573612</v>
      </c>
      <c r="U330" s="3" t="s">
        <v>167</v>
      </c>
      <c r="V330" s="3" t="s">
        <v>5</v>
      </c>
      <c r="W330" s="3">
        <v>3300</v>
      </c>
      <c r="X330" s="3" t="s">
        <v>6</v>
      </c>
      <c r="Y330" s="3" t="s">
        <v>7</v>
      </c>
      <c r="Z330" s="3">
        <v>376</v>
      </c>
      <c r="AA330" s="3">
        <v>154135335</v>
      </c>
      <c r="AB330" s="3"/>
      <c r="AC330" s="3">
        <v>9</v>
      </c>
      <c r="AD330" s="3">
        <v>48471</v>
      </c>
      <c r="AE330" s="3">
        <v>101789</v>
      </c>
      <c r="AF330" s="3">
        <v>0</v>
      </c>
      <c r="AG330" s="3">
        <v>140</v>
      </c>
      <c r="AH330" s="3">
        <v>0</v>
      </c>
      <c r="AI330" s="3">
        <v>0</v>
      </c>
      <c r="AJ330" s="3" t="s">
        <v>1213</v>
      </c>
      <c r="AK330" s="3" t="s">
        <v>10</v>
      </c>
    </row>
    <row r="331" spans="2:37" x14ac:dyDescent="0.25">
      <c r="B331">
        <v>2</v>
      </c>
      <c r="C331">
        <v>1</v>
      </c>
      <c r="D331" t="s">
        <v>1327</v>
      </c>
      <c r="E331" t="s">
        <v>1564</v>
      </c>
      <c r="F331" t="s">
        <v>1157</v>
      </c>
      <c r="H331" s="1" t="s">
        <v>1128</v>
      </c>
      <c r="I331">
        <v>99471</v>
      </c>
      <c r="J331" t="s">
        <v>308</v>
      </c>
      <c r="K331" s="1">
        <v>0.73958333333333337</v>
      </c>
      <c r="L331">
        <v>994710</v>
      </c>
      <c r="M331">
        <v>1</v>
      </c>
      <c r="N331" t="s">
        <v>1033</v>
      </c>
      <c r="O331" t="s">
        <v>15</v>
      </c>
      <c r="P331" t="s">
        <v>1026</v>
      </c>
      <c r="Q331">
        <v>23148989729</v>
      </c>
      <c r="R331" t="s">
        <v>1027</v>
      </c>
      <c r="S331" t="s">
        <v>1028</v>
      </c>
      <c r="T331">
        <v>5730</v>
      </c>
      <c r="U331" t="s">
        <v>1029</v>
      </c>
      <c r="V331" t="s">
        <v>7</v>
      </c>
      <c r="W331">
        <v>2657</v>
      </c>
      <c r="X331">
        <v>15400643</v>
      </c>
      <c r="Z331" t="s">
        <v>1030</v>
      </c>
      <c r="AA331" t="s">
        <v>1031</v>
      </c>
      <c r="AB331">
        <v>9</v>
      </c>
      <c r="AC331">
        <v>48471</v>
      </c>
      <c r="AD331">
        <v>203578</v>
      </c>
      <c r="AE331">
        <v>0</v>
      </c>
      <c r="AF331">
        <v>420</v>
      </c>
      <c r="AG331">
        <v>78938</v>
      </c>
      <c r="AH331" t="s">
        <v>9</v>
      </c>
      <c r="AI331" t="s">
        <v>10</v>
      </c>
    </row>
    <row r="332" spans="2:37" x14ac:dyDescent="0.25">
      <c r="B332">
        <v>2</v>
      </c>
      <c r="C332">
        <v>1</v>
      </c>
      <c r="D332" s="3" t="s">
        <v>1443</v>
      </c>
      <c r="E332" s="3" t="s">
        <v>1697</v>
      </c>
      <c r="F332" s="3" t="s">
        <v>1180</v>
      </c>
      <c r="G332" s="3"/>
      <c r="H332" s="5" t="s">
        <v>1128</v>
      </c>
      <c r="I332" s="3">
        <v>25793</v>
      </c>
      <c r="J332" s="3" t="s">
        <v>612</v>
      </c>
      <c r="N332" s="3" t="s">
        <v>76</v>
      </c>
      <c r="O332" s="3" t="s">
        <v>2</v>
      </c>
      <c r="S332" s="3" t="s">
        <v>1120</v>
      </c>
      <c r="T332" s="3">
        <v>14459818</v>
      </c>
      <c r="U332" s="3" t="s">
        <v>1121</v>
      </c>
      <c r="V332" s="3" t="s">
        <v>5</v>
      </c>
      <c r="W332" s="3">
        <v>3300</v>
      </c>
      <c r="X332" s="3" t="s">
        <v>6</v>
      </c>
      <c r="Y332" s="3" t="s">
        <v>7</v>
      </c>
      <c r="Z332" s="3">
        <v>376</v>
      </c>
      <c r="AA332" s="3">
        <v>154692309</v>
      </c>
      <c r="AB332" s="3" t="s">
        <v>1122</v>
      </c>
      <c r="AC332" s="3">
        <v>9</v>
      </c>
      <c r="AD332" s="3">
        <v>48471</v>
      </c>
      <c r="AE332" s="3">
        <v>111483</v>
      </c>
      <c r="AF332" s="3">
        <v>0</v>
      </c>
      <c r="AG332" s="3">
        <v>0</v>
      </c>
      <c r="AH332" s="3">
        <v>0</v>
      </c>
      <c r="AI332" s="3">
        <v>0</v>
      </c>
      <c r="AJ332" s="3" t="s">
        <v>1213</v>
      </c>
      <c r="AK332" s="3" t="s">
        <v>10</v>
      </c>
    </row>
    <row r="333" spans="2:37" x14ac:dyDescent="0.25">
      <c r="B333">
        <v>4</v>
      </c>
      <c r="C333">
        <v>1</v>
      </c>
      <c r="D333" t="s">
        <v>1443</v>
      </c>
      <c r="E333" t="s">
        <v>1700</v>
      </c>
      <c r="F333" t="s">
        <v>1180</v>
      </c>
      <c r="H333" s="1" t="s">
        <v>1128</v>
      </c>
      <c r="I333">
        <v>24280</v>
      </c>
      <c r="J333" t="s">
        <v>308</v>
      </c>
      <c r="K333" s="1">
        <v>0.66666666666666663</v>
      </c>
      <c r="L333">
        <v>242800</v>
      </c>
      <c r="M333">
        <v>1</v>
      </c>
      <c r="N333" t="s">
        <v>21</v>
      </c>
      <c r="O333" t="s">
        <v>15</v>
      </c>
      <c r="P333" t="s">
        <v>181</v>
      </c>
      <c r="Q333">
        <v>30708379456</v>
      </c>
      <c r="R333" t="s">
        <v>182</v>
      </c>
      <c r="S333" t="s">
        <v>183</v>
      </c>
      <c r="T333">
        <v>3304</v>
      </c>
      <c r="U333" t="s">
        <v>6</v>
      </c>
      <c r="V333" t="s">
        <v>7</v>
      </c>
      <c r="W333">
        <v>376</v>
      </c>
      <c r="X333">
        <v>4481488</v>
      </c>
      <c r="AB333">
        <v>9</v>
      </c>
      <c r="AC333">
        <v>42727</v>
      </c>
      <c r="AD333">
        <v>76909</v>
      </c>
      <c r="AE333">
        <v>0</v>
      </c>
      <c r="AF333">
        <v>180</v>
      </c>
      <c r="AG333">
        <v>608318</v>
      </c>
      <c r="AH333" t="s">
        <v>9</v>
      </c>
      <c r="AI333" t="s">
        <v>10</v>
      </c>
    </row>
    <row r="334" spans="2:37" x14ac:dyDescent="0.25">
      <c r="B334">
        <v>4</v>
      </c>
      <c r="C334">
        <v>1</v>
      </c>
      <c r="D334" s="3" t="s">
        <v>1377</v>
      </c>
      <c r="E334" s="3" t="s">
        <v>1618</v>
      </c>
      <c r="F334" s="3" t="s">
        <v>1167</v>
      </c>
      <c r="G334" s="3"/>
      <c r="H334" s="5" t="s">
        <v>1128</v>
      </c>
      <c r="I334" s="3">
        <v>43326</v>
      </c>
      <c r="J334" s="3" t="s">
        <v>567</v>
      </c>
      <c r="N334" s="3" t="s">
        <v>680</v>
      </c>
      <c r="O334" s="3" t="s">
        <v>15</v>
      </c>
      <c r="S334" s="3" t="s">
        <v>681</v>
      </c>
      <c r="T334" s="3">
        <v>20288183970</v>
      </c>
      <c r="U334" s="3" t="s">
        <v>682</v>
      </c>
      <c r="V334" s="3" t="s">
        <v>5</v>
      </c>
      <c r="W334" s="3">
        <v>3300</v>
      </c>
      <c r="X334" s="3" t="s">
        <v>6</v>
      </c>
      <c r="Y334" s="3" t="s">
        <v>7</v>
      </c>
      <c r="Z334" s="3">
        <v>376</v>
      </c>
      <c r="AA334" s="3">
        <v>154248790</v>
      </c>
      <c r="AB334" s="3"/>
      <c r="AC334" s="3">
        <v>9</v>
      </c>
      <c r="AD334" s="3">
        <v>42727</v>
      </c>
      <c r="AE334" s="3">
        <v>21364</v>
      </c>
      <c r="AF334" s="3">
        <v>0</v>
      </c>
      <c r="AG334" s="3">
        <v>600</v>
      </c>
      <c r="AH334" s="3">
        <v>0</v>
      </c>
      <c r="AI334" s="3">
        <v>0</v>
      </c>
      <c r="AJ334" s="3" t="s">
        <v>1213</v>
      </c>
      <c r="AK334" s="3" t="s">
        <v>10</v>
      </c>
    </row>
    <row r="335" spans="2:37" x14ac:dyDescent="0.25">
      <c r="B335">
        <v>4</v>
      </c>
      <c r="C335">
        <v>1</v>
      </c>
      <c r="D335" t="s">
        <v>1377</v>
      </c>
      <c r="E335" t="s">
        <v>1622</v>
      </c>
      <c r="F335" t="s">
        <v>1168</v>
      </c>
      <c r="H335" s="1" t="s">
        <v>1128</v>
      </c>
      <c r="I335">
        <v>31485</v>
      </c>
      <c r="J335" t="s">
        <v>308</v>
      </c>
      <c r="K335" s="1">
        <v>0.72916666666666663</v>
      </c>
      <c r="L335">
        <v>314850</v>
      </c>
      <c r="M335">
        <v>1</v>
      </c>
      <c r="N335" t="s">
        <v>21</v>
      </c>
      <c r="O335" t="s">
        <v>15</v>
      </c>
      <c r="P335" t="s">
        <v>1094</v>
      </c>
      <c r="Q335">
        <v>20247239848</v>
      </c>
      <c r="R335" t="s">
        <v>1095</v>
      </c>
      <c r="S335" t="s">
        <v>142</v>
      </c>
      <c r="T335">
        <v>3315</v>
      </c>
      <c r="U335" t="s">
        <v>6</v>
      </c>
      <c r="V335" t="s">
        <v>7</v>
      </c>
      <c r="W335">
        <v>3754</v>
      </c>
      <c r="X335">
        <v>423315</v>
      </c>
      <c r="Z335" t="s">
        <v>1096</v>
      </c>
      <c r="AA335" t="s">
        <v>949</v>
      </c>
      <c r="AB335">
        <v>9</v>
      </c>
      <c r="AC335">
        <v>42727</v>
      </c>
      <c r="AD335">
        <v>123908</v>
      </c>
      <c r="AE335">
        <v>0</v>
      </c>
      <c r="AF335">
        <v>290</v>
      </c>
      <c r="AG335">
        <v>427498</v>
      </c>
      <c r="AH335" t="s">
        <v>9</v>
      </c>
      <c r="AI335" t="s">
        <v>10</v>
      </c>
    </row>
    <row r="336" spans="2:37" x14ac:dyDescent="0.25">
      <c r="B336">
        <v>2</v>
      </c>
      <c r="C336">
        <v>1</v>
      </c>
      <c r="D336" t="s">
        <v>1297</v>
      </c>
      <c r="E336" t="s">
        <v>1530</v>
      </c>
      <c r="F336" t="s">
        <v>1149</v>
      </c>
      <c r="G336">
        <v>2013</v>
      </c>
      <c r="H336" s="1" t="s">
        <v>1128</v>
      </c>
      <c r="I336">
        <v>22679</v>
      </c>
      <c r="J336" t="s">
        <v>308</v>
      </c>
      <c r="K336" s="1">
        <v>0.68125000000000002</v>
      </c>
      <c r="L336">
        <v>226790</v>
      </c>
      <c r="M336">
        <v>1</v>
      </c>
      <c r="N336" t="s">
        <v>309</v>
      </c>
      <c r="O336" t="s">
        <v>15</v>
      </c>
      <c r="P336" t="s">
        <v>302</v>
      </c>
      <c r="Q336">
        <v>30687841081</v>
      </c>
      <c r="R336" t="s">
        <v>303</v>
      </c>
      <c r="S336" t="s">
        <v>304</v>
      </c>
      <c r="T336">
        <v>3350</v>
      </c>
      <c r="U336" t="s">
        <v>6</v>
      </c>
      <c r="V336" t="s">
        <v>7</v>
      </c>
      <c r="W336">
        <v>376</v>
      </c>
      <c r="X336">
        <v>4456516</v>
      </c>
      <c r="AB336">
        <v>9</v>
      </c>
      <c r="AC336">
        <v>42727</v>
      </c>
      <c r="AD336">
        <v>38454</v>
      </c>
      <c r="AE336">
        <v>907500</v>
      </c>
      <c r="AF336">
        <v>90</v>
      </c>
      <c r="AG336">
        <v>949523</v>
      </c>
      <c r="AH336" t="s">
        <v>9</v>
      </c>
      <c r="AI336" t="s">
        <v>10</v>
      </c>
    </row>
    <row r="337" spans="2:37" x14ac:dyDescent="0.25">
      <c r="B337">
        <v>4</v>
      </c>
      <c r="C337">
        <v>1</v>
      </c>
      <c r="D337" s="3" t="s">
        <v>1297</v>
      </c>
      <c r="E337" s="3" t="s">
        <v>1530</v>
      </c>
      <c r="F337" s="3" t="s">
        <v>1149</v>
      </c>
      <c r="G337" s="3">
        <v>2013</v>
      </c>
      <c r="H337" s="5" t="s">
        <v>1128</v>
      </c>
      <c r="I337" s="3">
        <v>22679</v>
      </c>
      <c r="J337" s="3" t="s">
        <v>33</v>
      </c>
      <c r="N337" s="3" t="s">
        <v>301</v>
      </c>
      <c r="O337" s="3" t="s">
        <v>15</v>
      </c>
      <c r="S337" s="3" t="s">
        <v>302</v>
      </c>
      <c r="T337" s="3">
        <v>30687841081</v>
      </c>
      <c r="U337" s="3" t="s">
        <v>303</v>
      </c>
      <c r="V337" s="3" t="s">
        <v>304</v>
      </c>
      <c r="W337" s="3">
        <v>3350</v>
      </c>
      <c r="X337" s="3" t="s">
        <v>6</v>
      </c>
      <c r="Y337" s="3" t="s">
        <v>7</v>
      </c>
      <c r="Z337" s="3">
        <v>376</v>
      </c>
      <c r="AA337" s="3">
        <v>4456516</v>
      </c>
      <c r="AB337" s="3"/>
      <c r="AC337" s="3">
        <v>9</v>
      </c>
      <c r="AD337" s="3">
        <v>42727</v>
      </c>
      <c r="AE337" s="3">
        <v>0</v>
      </c>
      <c r="AF337" s="3">
        <v>0</v>
      </c>
      <c r="AG337" s="3">
        <v>430</v>
      </c>
      <c r="AH337" s="3">
        <v>0</v>
      </c>
      <c r="AI337" s="3">
        <v>0</v>
      </c>
      <c r="AJ337" s="3" t="s">
        <v>1213</v>
      </c>
      <c r="AK337" s="3" t="s">
        <v>10</v>
      </c>
    </row>
    <row r="338" spans="2:37" x14ac:dyDescent="0.25">
      <c r="B338">
        <v>2</v>
      </c>
      <c r="C338">
        <v>1</v>
      </c>
      <c r="D338" t="s">
        <v>1293</v>
      </c>
      <c r="E338" t="s">
        <v>1528</v>
      </c>
      <c r="F338" t="s">
        <v>1147</v>
      </c>
      <c r="G338">
        <v>2014</v>
      </c>
      <c r="H338" s="1" t="s">
        <v>1128</v>
      </c>
      <c r="I338">
        <v>82774</v>
      </c>
      <c r="J338" t="s">
        <v>569</v>
      </c>
      <c r="K338" s="1">
        <v>0.6875</v>
      </c>
      <c r="L338">
        <v>827740</v>
      </c>
      <c r="M338">
        <v>1</v>
      </c>
      <c r="N338" t="s">
        <v>570</v>
      </c>
      <c r="O338" t="s">
        <v>15</v>
      </c>
      <c r="P338" t="s">
        <v>16</v>
      </c>
      <c r="Q338">
        <v>20111877794</v>
      </c>
      <c r="R338" t="s">
        <v>17</v>
      </c>
      <c r="S338" t="s">
        <v>5</v>
      </c>
      <c r="T338">
        <v>3300</v>
      </c>
      <c r="U338" t="s">
        <v>6</v>
      </c>
      <c r="V338" t="s">
        <v>7</v>
      </c>
      <c r="W338">
        <v>376</v>
      </c>
      <c r="X338">
        <v>459709815</v>
      </c>
      <c r="AB338">
        <v>9</v>
      </c>
      <c r="AC338">
        <v>42727</v>
      </c>
      <c r="AD338">
        <v>166635</v>
      </c>
      <c r="AE338">
        <v>0</v>
      </c>
      <c r="AF338">
        <v>390</v>
      </c>
      <c r="AG338">
        <v>473336</v>
      </c>
      <c r="AH338" t="s">
        <v>9</v>
      </c>
      <c r="AI338" t="s">
        <v>10</v>
      </c>
    </row>
    <row r="339" spans="2:37" x14ac:dyDescent="0.25">
      <c r="B339">
        <v>2</v>
      </c>
      <c r="C339">
        <v>1</v>
      </c>
      <c r="D339" s="3" t="s">
        <v>1293</v>
      </c>
      <c r="E339" s="3" t="s">
        <v>1528</v>
      </c>
      <c r="F339" s="3" t="s">
        <v>1147</v>
      </c>
      <c r="G339" s="3">
        <v>2014</v>
      </c>
      <c r="H339" s="5" t="s">
        <v>1128</v>
      </c>
      <c r="I339" s="3">
        <v>82774</v>
      </c>
      <c r="J339" s="3" t="s">
        <v>255</v>
      </c>
      <c r="N339" s="3" t="s">
        <v>565</v>
      </c>
      <c r="O339" s="3" t="s">
        <v>15</v>
      </c>
      <c r="S339" s="3" t="s">
        <v>16</v>
      </c>
      <c r="T339" s="3">
        <v>20111877794</v>
      </c>
      <c r="U339" s="3" t="s">
        <v>17</v>
      </c>
      <c r="V339" s="3" t="s">
        <v>5</v>
      </c>
      <c r="W339" s="3">
        <v>3300</v>
      </c>
      <c r="X339" s="3" t="s">
        <v>6</v>
      </c>
      <c r="Y339" s="3" t="s">
        <v>7</v>
      </c>
      <c r="Z339" s="3">
        <v>376</v>
      </c>
      <c r="AA339" s="3">
        <v>459709815</v>
      </c>
      <c r="AB339" s="3"/>
      <c r="AC339" s="3">
        <v>9</v>
      </c>
      <c r="AD339" s="3">
        <v>48471</v>
      </c>
      <c r="AE339" s="3">
        <v>218120</v>
      </c>
      <c r="AF339" s="3">
        <v>0</v>
      </c>
      <c r="AG339" s="3">
        <v>190</v>
      </c>
      <c r="AH339" s="3">
        <v>0</v>
      </c>
      <c r="AI339" s="3">
        <v>0</v>
      </c>
      <c r="AJ339" s="3" t="s">
        <v>1213</v>
      </c>
      <c r="AK339" s="3" t="s">
        <v>10</v>
      </c>
    </row>
    <row r="340" spans="2:37" x14ac:dyDescent="0.25">
      <c r="B340">
        <v>2</v>
      </c>
      <c r="C340">
        <v>1</v>
      </c>
      <c r="D340" s="3" t="s">
        <v>1412</v>
      </c>
      <c r="E340" s="3" t="s">
        <v>1665</v>
      </c>
      <c r="F340" s="3" t="s">
        <v>1162</v>
      </c>
      <c r="G340" s="3"/>
      <c r="H340" s="5" t="s">
        <v>1128</v>
      </c>
      <c r="I340" s="3">
        <v>70813</v>
      </c>
      <c r="J340" s="3" t="s">
        <v>416</v>
      </c>
      <c r="N340" s="3" t="s">
        <v>21</v>
      </c>
      <c r="O340" s="3" t="s">
        <v>2</v>
      </c>
      <c r="S340" s="3" t="s">
        <v>726</v>
      </c>
      <c r="T340" s="3">
        <v>20058215865</v>
      </c>
      <c r="U340" s="3" t="s">
        <v>727</v>
      </c>
      <c r="V340" s="3" t="s">
        <v>728</v>
      </c>
      <c r="W340" s="3">
        <v>3228</v>
      </c>
      <c r="X340" s="3" t="s">
        <v>729</v>
      </c>
      <c r="Y340" s="3" t="s">
        <v>7</v>
      </c>
      <c r="Z340" s="3">
        <v>345</v>
      </c>
      <c r="AA340" s="3">
        <v>156620964</v>
      </c>
      <c r="AB340" s="3"/>
      <c r="AC340" s="3">
        <v>9</v>
      </c>
      <c r="AD340" s="3">
        <v>48471</v>
      </c>
      <c r="AE340" s="3">
        <v>213272</v>
      </c>
      <c r="AF340" s="3">
        <v>0</v>
      </c>
      <c r="AG340" s="3">
        <v>120</v>
      </c>
      <c r="AH340" s="3">
        <v>0</v>
      </c>
      <c r="AI340" s="3">
        <v>0</v>
      </c>
      <c r="AJ340" s="3" t="s">
        <v>1213</v>
      </c>
      <c r="AK340" s="3" t="s">
        <v>10</v>
      </c>
    </row>
    <row r="341" spans="2:37" x14ac:dyDescent="0.25">
      <c r="B341">
        <v>2</v>
      </c>
      <c r="C341">
        <v>1</v>
      </c>
      <c r="D341" t="s">
        <v>1412</v>
      </c>
      <c r="E341" t="s">
        <v>1666</v>
      </c>
      <c r="F341" t="s">
        <v>1162</v>
      </c>
      <c r="H341" s="1" t="s">
        <v>1128</v>
      </c>
      <c r="I341">
        <v>41839</v>
      </c>
      <c r="J341" t="s">
        <v>447</v>
      </c>
      <c r="K341" s="1">
        <v>0.75</v>
      </c>
      <c r="L341">
        <v>418390</v>
      </c>
      <c r="M341">
        <v>1</v>
      </c>
      <c r="N341" t="s">
        <v>982</v>
      </c>
      <c r="O341" t="s">
        <v>15</v>
      </c>
      <c r="P341" t="s">
        <v>977</v>
      </c>
      <c r="Q341">
        <v>33713586809</v>
      </c>
      <c r="R341" t="s">
        <v>978</v>
      </c>
      <c r="S341" t="s">
        <v>979</v>
      </c>
      <c r="T341">
        <v>3300</v>
      </c>
      <c r="U341" t="s">
        <v>6</v>
      </c>
      <c r="V341" t="s">
        <v>7</v>
      </c>
      <c r="W341">
        <v>376</v>
      </c>
      <c r="X341">
        <v>4437329</v>
      </c>
      <c r="Z341" t="s">
        <v>980</v>
      </c>
      <c r="AA341" t="s">
        <v>342</v>
      </c>
      <c r="AB341">
        <v>9</v>
      </c>
      <c r="AC341">
        <v>42727</v>
      </c>
      <c r="AD341">
        <v>42727</v>
      </c>
      <c r="AE341">
        <v>0</v>
      </c>
      <c r="AF341">
        <v>100</v>
      </c>
      <c r="AG341">
        <v>0</v>
      </c>
      <c r="AH341" t="s">
        <v>9</v>
      </c>
      <c r="AI341" t="s">
        <v>10</v>
      </c>
    </row>
    <row r="342" spans="2:37" x14ac:dyDescent="0.25">
      <c r="B342">
        <v>6</v>
      </c>
      <c r="C342">
        <v>2</v>
      </c>
      <c r="D342" s="3" t="s">
        <v>1438</v>
      </c>
      <c r="E342" s="3" t="s">
        <v>1690</v>
      </c>
      <c r="F342" s="3" t="s">
        <v>1154</v>
      </c>
      <c r="G342" s="3">
        <v>2013</v>
      </c>
      <c r="H342" s="5" t="s">
        <v>1128</v>
      </c>
      <c r="I342" s="3">
        <v>71310</v>
      </c>
      <c r="J342" s="3" t="s">
        <v>640</v>
      </c>
      <c r="N342" s="3" t="s">
        <v>641</v>
      </c>
      <c r="O342" s="3" t="s">
        <v>15</v>
      </c>
      <c r="S342" s="3" t="s">
        <v>181</v>
      </c>
      <c r="T342" s="3">
        <v>30708379456</v>
      </c>
      <c r="U342" s="3" t="s">
        <v>182</v>
      </c>
      <c r="V342" s="3" t="s">
        <v>183</v>
      </c>
      <c r="W342" s="3">
        <v>3304</v>
      </c>
      <c r="X342" s="3" t="s">
        <v>6</v>
      </c>
      <c r="Y342" s="3" t="s">
        <v>7</v>
      </c>
      <c r="Z342" s="3">
        <v>376</v>
      </c>
      <c r="AA342" s="3">
        <v>4481488</v>
      </c>
      <c r="AB342" s="3"/>
      <c r="AC342" s="3">
        <v>9</v>
      </c>
      <c r="AD342" s="3">
        <v>42727</v>
      </c>
      <c r="AE342" s="3">
        <v>149545</v>
      </c>
      <c r="AF342" s="3">
        <v>0</v>
      </c>
      <c r="AG342" s="3">
        <v>50</v>
      </c>
      <c r="AH342" s="3">
        <v>0</v>
      </c>
      <c r="AI342" s="3">
        <v>0</v>
      </c>
      <c r="AJ342" s="3" t="s">
        <v>1213</v>
      </c>
      <c r="AK342" s="3" t="s">
        <v>10</v>
      </c>
    </row>
    <row r="343" spans="2:37" x14ac:dyDescent="0.25">
      <c r="B343">
        <v>6</v>
      </c>
      <c r="C343">
        <v>2</v>
      </c>
      <c r="D343" t="s">
        <v>1438</v>
      </c>
      <c r="E343" t="s">
        <v>1693</v>
      </c>
      <c r="F343" t="s">
        <v>1154</v>
      </c>
      <c r="G343">
        <v>2013</v>
      </c>
      <c r="H343" s="1" t="s">
        <v>1128</v>
      </c>
      <c r="I343">
        <v>17999</v>
      </c>
      <c r="J343" t="s">
        <v>447</v>
      </c>
      <c r="K343" s="1">
        <v>0.72916666666666663</v>
      </c>
      <c r="L343">
        <v>179990</v>
      </c>
      <c r="M343">
        <v>1</v>
      </c>
      <c r="N343" t="s">
        <v>346</v>
      </c>
      <c r="O343" t="s">
        <v>2</v>
      </c>
      <c r="P343" t="s">
        <v>591</v>
      </c>
      <c r="Q343">
        <v>20084073</v>
      </c>
      <c r="R343" t="s">
        <v>592</v>
      </c>
      <c r="S343" t="s">
        <v>5</v>
      </c>
      <c r="T343">
        <v>3300</v>
      </c>
      <c r="U343" t="s">
        <v>6</v>
      </c>
      <c r="V343" t="s">
        <v>7</v>
      </c>
      <c r="W343" t="s">
        <v>593</v>
      </c>
      <c r="X343">
        <v>54658558</v>
      </c>
      <c r="Z343" t="s">
        <v>155</v>
      </c>
      <c r="AA343" t="s">
        <v>156</v>
      </c>
      <c r="AB343">
        <v>9</v>
      </c>
      <c r="AC343">
        <v>48471</v>
      </c>
      <c r="AD343">
        <v>111483</v>
      </c>
      <c r="AE343">
        <v>65000</v>
      </c>
      <c r="AF343">
        <v>230</v>
      </c>
      <c r="AG343">
        <v>423187</v>
      </c>
      <c r="AH343" t="s">
        <v>9</v>
      </c>
      <c r="AI343" t="s">
        <v>10</v>
      </c>
    </row>
    <row r="344" spans="2:37" x14ac:dyDescent="0.25">
      <c r="B344">
        <v>6</v>
      </c>
      <c r="C344">
        <v>2</v>
      </c>
      <c r="D344" s="3" t="s">
        <v>1413</v>
      </c>
      <c r="E344" s="3" t="s">
        <v>1666</v>
      </c>
      <c r="F344" s="3" t="s">
        <v>1162</v>
      </c>
      <c r="G344" s="3"/>
      <c r="H344" s="5" t="s">
        <v>1128</v>
      </c>
      <c r="I344" s="3">
        <v>41839</v>
      </c>
      <c r="J344" s="3" t="s">
        <v>289</v>
      </c>
      <c r="N344" s="3" t="s">
        <v>165</v>
      </c>
      <c r="O344" s="3" t="s">
        <v>2</v>
      </c>
      <c r="S344" s="3" t="s">
        <v>977</v>
      </c>
      <c r="T344" s="3">
        <v>33713586809</v>
      </c>
      <c r="U344" s="3" t="s">
        <v>978</v>
      </c>
      <c r="V344" s="3" t="s">
        <v>979</v>
      </c>
      <c r="W344" s="3">
        <v>3300</v>
      </c>
      <c r="X344" s="3" t="s">
        <v>6</v>
      </c>
      <c r="Y344" s="3" t="s">
        <v>7</v>
      </c>
      <c r="Z344" s="3">
        <v>376</v>
      </c>
      <c r="AA344" s="3">
        <v>4437329</v>
      </c>
      <c r="AB344" s="3" t="s">
        <v>980</v>
      </c>
      <c r="AC344" s="3">
        <v>9</v>
      </c>
      <c r="AD344" s="3">
        <v>48471</v>
      </c>
      <c r="AE344" s="3">
        <v>96942</v>
      </c>
      <c r="AF344" s="3">
        <v>0</v>
      </c>
      <c r="AG344" s="3">
        <v>130</v>
      </c>
      <c r="AH344" s="3">
        <v>0</v>
      </c>
      <c r="AI344" s="3">
        <v>0</v>
      </c>
      <c r="AJ344" s="3" t="s">
        <v>1213</v>
      </c>
      <c r="AK344" s="3" t="s">
        <v>10</v>
      </c>
    </row>
    <row r="345" spans="2:37" x14ac:dyDescent="0.25">
      <c r="B345">
        <v>6</v>
      </c>
      <c r="C345">
        <v>2</v>
      </c>
      <c r="D345" t="s">
        <v>1413</v>
      </c>
      <c r="E345" t="s">
        <v>1668</v>
      </c>
      <c r="F345" t="s">
        <v>1174</v>
      </c>
      <c r="G345">
        <v>2014</v>
      </c>
      <c r="H345" s="1" t="s">
        <v>1128</v>
      </c>
      <c r="I345">
        <v>13265</v>
      </c>
      <c r="J345" t="s">
        <v>447</v>
      </c>
      <c r="K345" s="1">
        <v>0.66666666666666663</v>
      </c>
      <c r="L345">
        <v>132650</v>
      </c>
      <c r="M345">
        <v>1</v>
      </c>
      <c r="N345" t="s">
        <v>199</v>
      </c>
      <c r="O345" t="s">
        <v>15</v>
      </c>
      <c r="P345" t="s">
        <v>448</v>
      </c>
      <c r="Q345">
        <v>20132805564</v>
      </c>
      <c r="R345" t="s">
        <v>449</v>
      </c>
      <c r="S345" t="s">
        <v>142</v>
      </c>
      <c r="T345">
        <v>3315</v>
      </c>
      <c r="U345" t="s">
        <v>6</v>
      </c>
      <c r="V345" t="s">
        <v>7</v>
      </c>
      <c r="W345">
        <v>3754</v>
      </c>
      <c r="X345">
        <v>422091</v>
      </c>
      <c r="AB345">
        <v>9</v>
      </c>
      <c r="AC345">
        <v>48471</v>
      </c>
      <c r="AD345">
        <v>67859</v>
      </c>
      <c r="AE345">
        <v>0</v>
      </c>
      <c r="AF345">
        <v>140</v>
      </c>
      <c r="AG345">
        <v>386864</v>
      </c>
      <c r="AH345" t="s">
        <v>9</v>
      </c>
      <c r="AI345" t="s">
        <v>10</v>
      </c>
    </row>
    <row r="346" spans="2:37" x14ac:dyDescent="0.25">
      <c r="B346">
        <v>4</v>
      </c>
      <c r="C346">
        <v>1</v>
      </c>
      <c r="D346" s="3" t="s">
        <v>1255</v>
      </c>
      <c r="E346" s="3" t="s">
        <v>1486</v>
      </c>
      <c r="F346" s="3" t="s">
        <v>1145</v>
      </c>
      <c r="G346" s="3">
        <v>2014</v>
      </c>
      <c r="H346" s="5" t="s">
        <v>1128</v>
      </c>
      <c r="I346" s="3">
        <v>12314</v>
      </c>
      <c r="J346" s="3" t="s">
        <v>567</v>
      </c>
      <c r="N346" s="3" t="s">
        <v>776</v>
      </c>
      <c r="O346" s="3" t="s">
        <v>15</v>
      </c>
      <c r="P346" s="3" t="s">
        <v>777</v>
      </c>
      <c r="Q346" s="3">
        <v>30707342729</v>
      </c>
      <c r="R346" s="3" t="s">
        <v>778</v>
      </c>
      <c r="S346" s="3" t="s">
        <v>183</v>
      </c>
      <c r="T346" s="3">
        <v>3304</v>
      </c>
      <c r="U346" s="3" t="s">
        <v>6</v>
      </c>
      <c r="V346" s="3" t="s">
        <v>7</v>
      </c>
      <c r="W346" s="3">
        <v>3751</v>
      </c>
      <c r="X346" s="3">
        <v>425990</v>
      </c>
      <c r="AB346" s="3"/>
      <c r="AC346" s="3">
        <v>9</v>
      </c>
      <c r="AD346" s="3">
        <v>48471</v>
      </c>
      <c r="AE346" s="3">
        <v>0</v>
      </c>
      <c r="AF346" s="3">
        <v>0</v>
      </c>
      <c r="AG346" s="3">
        <v>220</v>
      </c>
      <c r="AH346" s="3">
        <v>0</v>
      </c>
      <c r="AI346" s="3">
        <v>0</v>
      </c>
      <c r="AJ346" s="3" t="s">
        <v>1213</v>
      </c>
      <c r="AK346" s="3" t="s">
        <v>10</v>
      </c>
    </row>
    <row r="347" spans="2:37" x14ac:dyDescent="0.25">
      <c r="B347">
        <v>4</v>
      </c>
      <c r="C347">
        <v>1</v>
      </c>
      <c r="D347" t="s">
        <v>1255</v>
      </c>
      <c r="E347" t="s">
        <v>1488</v>
      </c>
      <c r="F347" t="s">
        <v>1145</v>
      </c>
      <c r="H347" s="1" t="s">
        <v>1128</v>
      </c>
      <c r="I347">
        <v>48814</v>
      </c>
      <c r="J347" t="s">
        <v>416</v>
      </c>
      <c r="K347" s="1">
        <v>0.5</v>
      </c>
      <c r="L347">
        <v>488140</v>
      </c>
      <c r="M347">
        <v>1</v>
      </c>
      <c r="N347" t="s">
        <v>199</v>
      </c>
      <c r="O347" t="s">
        <v>15</v>
      </c>
      <c r="P347" t="s">
        <v>1062</v>
      </c>
      <c r="Q347">
        <v>33624853429</v>
      </c>
      <c r="R347" t="s">
        <v>1063</v>
      </c>
      <c r="S347" t="s">
        <v>5</v>
      </c>
      <c r="T347">
        <v>3300</v>
      </c>
      <c r="U347" t="s">
        <v>6</v>
      </c>
      <c r="V347" t="s">
        <v>7</v>
      </c>
      <c r="W347">
        <v>376</v>
      </c>
      <c r="X347">
        <v>4457777</v>
      </c>
      <c r="Z347" t="s">
        <v>1064</v>
      </c>
      <c r="AA347" t="s">
        <v>1065</v>
      </c>
      <c r="AB347">
        <v>9</v>
      </c>
      <c r="AC347">
        <v>48471</v>
      </c>
      <c r="AD347">
        <v>82401</v>
      </c>
      <c r="AE347">
        <v>0</v>
      </c>
      <c r="AF347">
        <v>170</v>
      </c>
      <c r="AG347">
        <v>556806</v>
      </c>
      <c r="AH347" t="s">
        <v>9</v>
      </c>
      <c r="AI347" t="s">
        <v>10</v>
      </c>
    </row>
    <row r="348" spans="2:37" x14ac:dyDescent="0.25">
      <c r="B348">
        <v>4</v>
      </c>
      <c r="C348">
        <v>1</v>
      </c>
      <c r="D348" t="s">
        <v>1446</v>
      </c>
      <c r="E348" t="s">
        <v>1701</v>
      </c>
      <c r="F348" t="s">
        <v>1154</v>
      </c>
      <c r="G348">
        <v>2013</v>
      </c>
      <c r="H348" s="1" t="s">
        <v>1128</v>
      </c>
      <c r="I348">
        <v>49338</v>
      </c>
      <c r="J348" t="s">
        <v>416</v>
      </c>
      <c r="K348" s="1">
        <v>0.73958333333333337</v>
      </c>
      <c r="L348">
        <v>493380</v>
      </c>
      <c r="M348">
        <v>1</v>
      </c>
      <c r="N348" t="s">
        <v>417</v>
      </c>
      <c r="O348" t="s">
        <v>15</v>
      </c>
      <c r="P348" t="s">
        <v>181</v>
      </c>
      <c r="Q348">
        <v>30708379456</v>
      </c>
      <c r="R348" t="s">
        <v>182</v>
      </c>
      <c r="S348" t="s">
        <v>183</v>
      </c>
      <c r="T348">
        <v>3304</v>
      </c>
      <c r="U348" t="s">
        <v>6</v>
      </c>
      <c r="V348" t="s">
        <v>7</v>
      </c>
      <c r="W348">
        <v>376</v>
      </c>
      <c r="X348">
        <v>4481488</v>
      </c>
      <c r="AB348">
        <v>9</v>
      </c>
      <c r="AC348">
        <v>42727</v>
      </c>
      <c r="AD348">
        <v>102545</v>
      </c>
      <c r="AE348">
        <v>0</v>
      </c>
      <c r="AF348">
        <v>240</v>
      </c>
      <c r="AG348">
        <v>869009</v>
      </c>
      <c r="AH348" t="s">
        <v>9</v>
      </c>
      <c r="AI348" t="s">
        <v>10</v>
      </c>
    </row>
    <row r="349" spans="2:37" x14ac:dyDescent="0.25">
      <c r="B349">
        <v>2</v>
      </c>
      <c r="C349">
        <v>1</v>
      </c>
      <c r="D349" s="3" t="s">
        <v>1446</v>
      </c>
      <c r="E349" s="3" t="s">
        <v>1701</v>
      </c>
      <c r="F349" s="3" t="s">
        <v>1154</v>
      </c>
      <c r="G349" s="3">
        <v>2013</v>
      </c>
      <c r="H349" s="5" t="s">
        <v>1128</v>
      </c>
      <c r="I349" s="3">
        <v>49338</v>
      </c>
      <c r="J349" s="3" t="s">
        <v>191</v>
      </c>
      <c r="N349" s="3" t="s">
        <v>412</v>
      </c>
      <c r="O349" s="3" t="s">
        <v>15</v>
      </c>
      <c r="S349" s="3" t="s">
        <v>181</v>
      </c>
      <c r="T349" s="3">
        <v>30708379456</v>
      </c>
      <c r="U349" s="3" t="s">
        <v>182</v>
      </c>
      <c r="V349" s="3" t="s">
        <v>183</v>
      </c>
      <c r="W349" s="3">
        <v>3304</v>
      </c>
      <c r="X349" s="3" t="s">
        <v>6</v>
      </c>
      <c r="Y349" s="3" t="s">
        <v>7</v>
      </c>
      <c r="Z349" s="3">
        <v>376</v>
      </c>
      <c r="AA349" s="3">
        <v>4481488</v>
      </c>
      <c r="AB349" s="3"/>
      <c r="AC349" s="3">
        <v>9</v>
      </c>
      <c r="AD349" s="3">
        <v>42727</v>
      </c>
      <c r="AE349" s="3">
        <v>0</v>
      </c>
      <c r="AF349" s="3">
        <v>0</v>
      </c>
      <c r="AG349" s="3">
        <v>180</v>
      </c>
      <c r="AH349" s="3">
        <v>0</v>
      </c>
      <c r="AI349" s="3">
        <v>0</v>
      </c>
      <c r="AJ349" s="3" t="s">
        <v>1213</v>
      </c>
      <c r="AK349" s="3" t="s">
        <v>10</v>
      </c>
    </row>
    <row r="350" spans="2:37" x14ac:dyDescent="0.25">
      <c r="B350">
        <v>4</v>
      </c>
      <c r="C350">
        <v>1</v>
      </c>
      <c r="D350" s="3" t="s">
        <v>1410</v>
      </c>
      <c r="E350" s="3" t="s">
        <v>1663</v>
      </c>
      <c r="F350" s="3" t="s">
        <v>1174</v>
      </c>
      <c r="G350" s="3">
        <v>2013</v>
      </c>
      <c r="H350" s="5" t="s">
        <v>1128</v>
      </c>
      <c r="I350" s="3">
        <v>29165</v>
      </c>
      <c r="J350" s="3" t="s">
        <v>170</v>
      </c>
      <c r="N350" s="3" t="s">
        <v>171</v>
      </c>
      <c r="O350" s="3" t="s">
        <v>172</v>
      </c>
      <c r="S350" s="3" t="s">
        <v>173</v>
      </c>
      <c r="T350" s="3">
        <v>210312</v>
      </c>
      <c r="U350" s="3" t="s">
        <v>174</v>
      </c>
      <c r="V350" s="3" t="s">
        <v>175</v>
      </c>
      <c r="W350" s="3">
        <v>0</v>
      </c>
      <c r="X350" s="3" t="s">
        <v>176</v>
      </c>
      <c r="Y350" s="3" t="s">
        <v>177</v>
      </c>
      <c r="Z350" s="3">
        <v>-376</v>
      </c>
      <c r="AA350" s="3">
        <v>154565572</v>
      </c>
      <c r="AB350" s="3"/>
      <c r="AC350" s="3"/>
      <c r="AD350" s="3">
        <v>48471</v>
      </c>
      <c r="AE350" s="3">
        <v>72707</v>
      </c>
      <c r="AF350" s="3">
        <v>0</v>
      </c>
      <c r="AG350" s="3">
        <v>370</v>
      </c>
      <c r="AH350" s="3">
        <v>0</v>
      </c>
      <c r="AI350" s="3">
        <v>0</v>
      </c>
      <c r="AJ350" s="3" t="s">
        <v>1213</v>
      </c>
      <c r="AK350" s="3" t="s">
        <v>10</v>
      </c>
    </row>
    <row r="351" spans="2:37" x14ac:dyDescent="0.25">
      <c r="B351">
        <v>2</v>
      </c>
      <c r="C351">
        <v>1</v>
      </c>
      <c r="D351" t="s">
        <v>1410</v>
      </c>
      <c r="E351" t="s">
        <v>1665</v>
      </c>
      <c r="F351" t="s">
        <v>1174</v>
      </c>
      <c r="G351">
        <v>2013</v>
      </c>
      <c r="H351" s="1" t="s">
        <v>1128</v>
      </c>
      <c r="I351">
        <v>70813</v>
      </c>
      <c r="J351" t="s">
        <v>416</v>
      </c>
      <c r="K351" s="1">
        <v>0.64097222222222217</v>
      </c>
      <c r="L351">
        <v>708130</v>
      </c>
      <c r="M351">
        <v>1</v>
      </c>
      <c r="N351" t="s">
        <v>21</v>
      </c>
      <c r="O351" t="s">
        <v>15</v>
      </c>
      <c r="P351" t="s">
        <v>726</v>
      </c>
      <c r="Q351">
        <v>20058215865</v>
      </c>
      <c r="R351" t="s">
        <v>727</v>
      </c>
      <c r="S351" t="s">
        <v>728</v>
      </c>
      <c r="T351">
        <v>3228</v>
      </c>
      <c r="U351" t="s">
        <v>729</v>
      </c>
      <c r="V351" t="s">
        <v>7</v>
      </c>
      <c r="W351">
        <v>345</v>
      </c>
      <c r="X351">
        <v>156620964</v>
      </c>
      <c r="AB351">
        <v>9</v>
      </c>
      <c r="AC351">
        <v>48471</v>
      </c>
      <c r="AD351">
        <v>213272</v>
      </c>
      <c r="AE351">
        <v>0</v>
      </c>
      <c r="AF351">
        <v>440</v>
      </c>
      <c r="AG351">
        <v>233379</v>
      </c>
      <c r="AH351" t="s">
        <v>9</v>
      </c>
      <c r="AI351" t="s">
        <v>10</v>
      </c>
    </row>
    <row r="352" spans="2:37" x14ac:dyDescent="0.25">
      <c r="B352">
        <v>2</v>
      </c>
      <c r="C352">
        <v>1</v>
      </c>
      <c r="D352" t="s">
        <v>1319</v>
      </c>
      <c r="E352" t="s">
        <v>1559</v>
      </c>
      <c r="F352" t="s">
        <v>1157</v>
      </c>
      <c r="G352">
        <v>2008</v>
      </c>
      <c r="H352" s="1" t="s">
        <v>1128</v>
      </c>
      <c r="I352">
        <v>109736</v>
      </c>
      <c r="J352" t="s">
        <v>491</v>
      </c>
      <c r="K352" s="1">
        <v>0.54166666666666663</v>
      </c>
      <c r="L352">
        <v>1097360</v>
      </c>
      <c r="M352">
        <v>1</v>
      </c>
      <c r="N352" t="s">
        <v>492</v>
      </c>
      <c r="O352" t="s">
        <v>15</v>
      </c>
      <c r="P352" t="s">
        <v>485</v>
      </c>
      <c r="Q352">
        <v>20075420235</v>
      </c>
      <c r="R352" t="s">
        <v>486</v>
      </c>
      <c r="S352" t="s">
        <v>304</v>
      </c>
      <c r="T352">
        <v>3350</v>
      </c>
      <c r="U352" t="s">
        <v>6</v>
      </c>
      <c r="V352" t="s">
        <v>7</v>
      </c>
      <c r="W352">
        <v>3758</v>
      </c>
      <c r="X352">
        <v>422726</v>
      </c>
      <c r="AB352">
        <v>9</v>
      </c>
      <c r="AC352">
        <v>48471</v>
      </c>
      <c r="AD352">
        <v>121178</v>
      </c>
      <c r="AE352">
        <v>0</v>
      </c>
      <c r="AF352">
        <v>250</v>
      </c>
      <c r="AG352">
        <v>0</v>
      </c>
      <c r="AH352" t="s">
        <v>9</v>
      </c>
      <c r="AI352" t="s">
        <v>10</v>
      </c>
    </row>
    <row r="353" spans="2:37" x14ac:dyDescent="0.25">
      <c r="B353">
        <v>2</v>
      </c>
      <c r="C353">
        <v>1</v>
      </c>
      <c r="D353" s="3" t="s">
        <v>1319</v>
      </c>
      <c r="E353" s="3" t="s">
        <v>1559</v>
      </c>
      <c r="F353" s="3" t="s">
        <v>1157</v>
      </c>
      <c r="G353" s="3">
        <v>2008</v>
      </c>
      <c r="H353" s="5" t="s">
        <v>1128</v>
      </c>
      <c r="I353" s="3">
        <v>109736</v>
      </c>
      <c r="J353" s="3" t="s">
        <v>211</v>
      </c>
      <c r="N353" s="3" t="s">
        <v>484</v>
      </c>
      <c r="O353" s="3" t="s">
        <v>15</v>
      </c>
      <c r="S353" s="3" t="s">
        <v>485</v>
      </c>
      <c r="T353" s="3">
        <v>20075420235</v>
      </c>
      <c r="U353" s="3" t="s">
        <v>486</v>
      </c>
      <c r="V353" s="3" t="s">
        <v>304</v>
      </c>
      <c r="W353" s="3">
        <v>3350</v>
      </c>
      <c r="X353" s="3" t="s">
        <v>6</v>
      </c>
      <c r="Y353" s="3" t="s">
        <v>7</v>
      </c>
      <c r="Z353" s="3">
        <v>3758</v>
      </c>
      <c r="AA353" s="3">
        <v>422726</v>
      </c>
      <c r="AB353" s="3"/>
      <c r="AC353" s="3">
        <v>9</v>
      </c>
      <c r="AD353" s="3">
        <v>42727</v>
      </c>
      <c r="AE353" s="3">
        <v>51272</v>
      </c>
      <c r="AF353" s="3">
        <v>0</v>
      </c>
      <c r="AG353" s="3">
        <v>280</v>
      </c>
      <c r="AH353" s="3">
        <v>0</v>
      </c>
      <c r="AI353" s="3">
        <v>0</v>
      </c>
      <c r="AJ353" s="3" t="s">
        <v>1213</v>
      </c>
      <c r="AK353" s="3" t="s">
        <v>10</v>
      </c>
    </row>
    <row r="354" spans="2:37" x14ac:dyDescent="0.25">
      <c r="B354">
        <v>6</v>
      </c>
      <c r="C354">
        <v>2</v>
      </c>
      <c r="D354" s="3" t="s">
        <v>1366</v>
      </c>
      <c r="E354" s="3" t="s">
        <v>1607</v>
      </c>
      <c r="F354" s="3" t="s">
        <v>1164</v>
      </c>
      <c r="G354" s="3"/>
      <c r="H354" s="5" t="s">
        <v>1128</v>
      </c>
      <c r="I354" s="3">
        <v>63042</v>
      </c>
      <c r="J354" s="3" t="s">
        <v>345</v>
      </c>
      <c r="N354" s="3" t="s">
        <v>76</v>
      </c>
      <c r="O354" s="3" t="s">
        <v>2</v>
      </c>
      <c r="S354" s="3" t="s">
        <v>781</v>
      </c>
      <c r="T354" s="3">
        <v>21781639</v>
      </c>
      <c r="U354" s="3" t="s">
        <v>782</v>
      </c>
      <c r="V354" s="3" t="s">
        <v>5</v>
      </c>
      <c r="W354" s="3">
        <v>3300</v>
      </c>
      <c r="X354" s="3" t="s">
        <v>6</v>
      </c>
      <c r="Y354" s="3" t="s">
        <v>7</v>
      </c>
      <c r="Z354" s="3">
        <v>376</v>
      </c>
      <c r="AA354" s="3">
        <v>4429120</v>
      </c>
      <c r="AB354" s="3" t="s">
        <v>783</v>
      </c>
      <c r="AC354" s="3">
        <v>9</v>
      </c>
      <c r="AD354" s="3">
        <v>42727</v>
      </c>
      <c r="AE354" s="3">
        <v>0</v>
      </c>
      <c r="AF354" s="3">
        <v>0</v>
      </c>
      <c r="AG354" s="3">
        <v>530</v>
      </c>
      <c r="AH354" s="3">
        <v>0</v>
      </c>
      <c r="AI354" s="3">
        <v>0</v>
      </c>
      <c r="AJ354" s="3" t="s">
        <v>1213</v>
      </c>
      <c r="AK354" s="3" t="s">
        <v>10</v>
      </c>
    </row>
    <row r="355" spans="2:37" x14ac:dyDescent="0.25">
      <c r="B355">
        <v>6</v>
      </c>
      <c r="C355">
        <v>2</v>
      </c>
      <c r="D355" t="s">
        <v>1366</v>
      </c>
      <c r="E355" t="s">
        <v>1609</v>
      </c>
      <c r="F355" t="s">
        <v>1164</v>
      </c>
      <c r="H355" s="1" t="s">
        <v>1128</v>
      </c>
      <c r="I355">
        <v>26802</v>
      </c>
      <c r="J355" t="s">
        <v>62</v>
      </c>
      <c r="K355" s="1">
        <v>0.75</v>
      </c>
      <c r="L355">
        <v>268020</v>
      </c>
      <c r="M355">
        <v>1</v>
      </c>
      <c r="N355" t="s">
        <v>63</v>
      </c>
      <c r="O355" t="s">
        <v>2</v>
      </c>
      <c r="P355" t="s">
        <v>59</v>
      </c>
      <c r="Q355">
        <v>17675855</v>
      </c>
      <c r="R355" t="s">
        <v>60</v>
      </c>
      <c r="S355" t="s">
        <v>5</v>
      </c>
      <c r="T355">
        <v>3300</v>
      </c>
      <c r="U355" t="s">
        <v>6</v>
      </c>
      <c r="V355" t="s">
        <v>7</v>
      </c>
      <c r="W355">
        <v>376</v>
      </c>
      <c r="X355">
        <v>154517721</v>
      </c>
      <c r="AB355">
        <v>9</v>
      </c>
      <c r="AC355">
        <v>48471</v>
      </c>
      <c r="AD355">
        <v>48471</v>
      </c>
      <c r="AE355">
        <v>0</v>
      </c>
      <c r="AF355">
        <v>100</v>
      </c>
      <c r="AG355">
        <v>252427</v>
      </c>
      <c r="AH355" t="s">
        <v>9</v>
      </c>
      <c r="AI355" t="s">
        <v>10</v>
      </c>
    </row>
    <row r="356" spans="2:37" x14ac:dyDescent="0.25">
      <c r="B356">
        <v>2</v>
      </c>
      <c r="C356">
        <v>1</v>
      </c>
      <c r="D356" s="3" t="s">
        <v>1361</v>
      </c>
      <c r="E356" s="3" t="s">
        <v>1603</v>
      </c>
      <c r="F356" s="3" t="s">
        <v>1162</v>
      </c>
      <c r="G356" s="3">
        <v>2013</v>
      </c>
      <c r="H356" s="5" t="s">
        <v>1128</v>
      </c>
      <c r="I356" s="3">
        <v>13417</v>
      </c>
      <c r="J356" s="3" t="s">
        <v>222</v>
      </c>
      <c r="N356" s="3" t="s">
        <v>76</v>
      </c>
      <c r="O356" s="3" t="s">
        <v>2</v>
      </c>
      <c r="S356" s="3" t="s">
        <v>1079</v>
      </c>
      <c r="T356" s="3">
        <v>13376276</v>
      </c>
      <c r="U356" s="3" t="s">
        <v>1080</v>
      </c>
      <c r="V356" s="3" t="s">
        <v>5</v>
      </c>
      <c r="W356" s="3">
        <v>3300</v>
      </c>
      <c r="X356" s="3" t="s">
        <v>6</v>
      </c>
      <c r="Y356" s="3" t="s">
        <v>7</v>
      </c>
      <c r="Z356" s="3">
        <v>376</v>
      </c>
      <c r="AA356" s="3">
        <v>154411472</v>
      </c>
      <c r="AB356" s="3" t="s">
        <v>1081</v>
      </c>
      <c r="AC356" s="3">
        <v>9</v>
      </c>
      <c r="AD356" s="3">
        <v>48471</v>
      </c>
      <c r="AE356" s="3">
        <v>63012</v>
      </c>
      <c r="AF356" s="3">
        <v>0</v>
      </c>
      <c r="AG356" s="3">
        <v>280</v>
      </c>
      <c r="AH356" s="3">
        <v>0</v>
      </c>
      <c r="AI356" s="3">
        <v>0</v>
      </c>
      <c r="AJ356" s="3" t="s">
        <v>1213</v>
      </c>
      <c r="AK356" s="3" t="s">
        <v>10</v>
      </c>
    </row>
    <row r="357" spans="2:37" x14ac:dyDescent="0.25">
      <c r="B357">
        <v>4</v>
      </c>
      <c r="C357">
        <v>1</v>
      </c>
      <c r="D357" s="3" t="s">
        <v>1316</v>
      </c>
      <c r="E357" s="3" t="s">
        <v>1555</v>
      </c>
      <c r="F357" s="3" t="s">
        <v>1156</v>
      </c>
      <c r="G357" s="3">
        <v>2012</v>
      </c>
      <c r="H357" s="5" t="s">
        <v>1128</v>
      </c>
      <c r="I357" s="3">
        <v>43463</v>
      </c>
      <c r="J357" s="3" t="s">
        <v>504</v>
      </c>
      <c r="N357" s="3" t="s">
        <v>843</v>
      </c>
      <c r="O357" s="3" t="s">
        <v>2</v>
      </c>
      <c r="S357" s="3" t="s">
        <v>844</v>
      </c>
      <c r="T357" s="3">
        <v>30361393</v>
      </c>
      <c r="U357" s="3" t="s">
        <v>845</v>
      </c>
      <c r="V357" s="3" t="s">
        <v>79</v>
      </c>
      <c r="W357" s="3">
        <v>3360</v>
      </c>
      <c r="X357" s="3" t="s">
        <v>6</v>
      </c>
      <c r="Y357" s="3" t="s">
        <v>7</v>
      </c>
      <c r="Z357" s="3">
        <v>3755</v>
      </c>
      <c r="AA357" s="3">
        <v>427856</v>
      </c>
      <c r="AB357" s="3"/>
      <c r="AC357" s="3">
        <v>9</v>
      </c>
      <c r="AD357" s="3">
        <v>48471</v>
      </c>
      <c r="AE357" s="3">
        <v>290826</v>
      </c>
      <c r="AF357" s="3">
        <v>0</v>
      </c>
      <c r="AG357" s="3">
        <v>0</v>
      </c>
      <c r="AH357" s="3">
        <v>0</v>
      </c>
      <c r="AI357" s="3">
        <v>0</v>
      </c>
      <c r="AJ357" s="3" t="s">
        <v>1213</v>
      </c>
      <c r="AK357" s="3" t="s">
        <v>10</v>
      </c>
    </row>
    <row r="358" spans="2:37" x14ac:dyDescent="0.25">
      <c r="B358">
        <v>2</v>
      </c>
      <c r="C358">
        <v>1</v>
      </c>
      <c r="D358" t="s">
        <v>1316</v>
      </c>
      <c r="E358" t="s">
        <v>1558</v>
      </c>
      <c r="F358" t="s">
        <v>1157</v>
      </c>
      <c r="H358" s="1" t="s">
        <v>1128</v>
      </c>
      <c r="I358">
        <v>100010</v>
      </c>
      <c r="J358" t="s">
        <v>414</v>
      </c>
      <c r="K358" s="1">
        <v>0.54166666666666663</v>
      </c>
      <c r="L358">
        <v>1000100</v>
      </c>
      <c r="M358">
        <v>1</v>
      </c>
      <c r="N358" t="s">
        <v>1099</v>
      </c>
      <c r="O358" t="s">
        <v>15</v>
      </c>
      <c r="P358" t="s">
        <v>1100</v>
      </c>
      <c r="Q358">
        <v>20140360571</v>
      </c>
      <c r="R358" t="s">
        <v>1101</v>
      </c>
      <c r="S358" t="s">
        <v>304</v>
      </c>
      <c r="T358">
        <v>3350</v>
      </c>
      <c r="U358" t="s">
        <v>6</v>
      </c>
      <c r="V358" t="s">
        <v>7</v>
      </c>
      <c r="W358">
        <v>3758</v>
      </c>
      <c r="X358">
        <v>422691</v>
      </c>
      <c r="AB358">
        <v>9</v>
      </c>
      <c r="AC358">
        <v>42727</v>
      </c>
      <c r="AD358">
        <v>8545</v>
      </c>
      <c r="AE358">
        <v>0</v>
      </c>
      <c r="AF358">
        <v>20</v>
      </c>
      <c r="AG358">
        <v>0</v>
      </c>
      <c r="AH358" t="s">
        <v>9</v>
      </c>
      <c r="AI358" t="s">
        <v>10</v>
      </c>
    </row>
    <row r="359" spans="2:37" x14ac:dyDescent="0.25">
      <c r="B359">
        <v>2</v>
      </c>
      <c r="C359">
        <v>1</v>
      </c>
      <c r="D359" s="3" t="s">
        <v>1223</v>
      </c>
      <c r="E359" s="3" t="s">
        <v>1224</v>
      </c>
      <c r="F359" s="3" t="s">
        <v>1133</v>
      </c>
      <c r="G359" s="3">
        <v>2000</v>
      </c>
      <c r="H359" s="5" t="s">
        <v>1128</v>
      </c>
      <c r="I359" s="3">
        <v>173366</v>
      </c>
      <c r="J359" s="3" t="s">
        <v>13</v>
      </c>
      <c r="N359" s="3" t="s">
        <v>14</v>
      </c>
      <c r="O359" s="3" t="s">
        <v>15</v>
      </c>
      <c r="P359" s="3" t="s">
        <v>16</v>
      </c>
      <c r="Q359" s="3">
        <v>20111877794</v>
      </c>
      <c r="R359" s="3" t="s">
        <v>17</v>
      </c>
      <c r="S359" s="3" t="s">
        <v>5</v>
      </c>
      <c r="T359" s="3">
        <v>3300</v>
      </c>
      <c r="U359" s="3" t="s">
        <v>6</v>
      </c>
      <c r="V359" s="3" t="s">
        <v>7</v>
      </c>
      <c r="Z359" s="3">
        <v>376</v>
      </c>
      <c r="AA359" s="3">
        <v>459709815</v>
      </c>
      <c r="AB359" s="3"/>
      <c r="AC359" s="3">
        <v>9</v>
      </c>
      <c r="AD359" s="3">
        <v>42727</v>
      </c>
      <c r="AE359" s="3">
        <v>115363</v>
      </c>
      <c r="AF359" s="3">
        <v>0</v>
      </c>
      <c r="AG359" s="3">
        <v>230</v>
      </c>
      <c r="AH359" s="3">
        <v>0</v>
      </c>
      <c r="AI359" s="3">
        <v>0</v>
      </c>
      <c r="AJ359" s="3" t="s">
        <v>1213</v>
      </c>
      <c r="AK359" s="3" t="s">
        <v>10</v>
      </c>
    </row>
    <row r="360" spans="2:37" x14ac:dyDescent="0.25">
      <c r="B360">
        <v>2</v>
      </c>
      <c r="C360">
        <v>1</v>
      </c>
      <c r="D360" t="s">
        <v>1223</v>
      </c>
      <c r="E360" t="s">
        <v>1456</v>
      </c>
      <c r="F360" t="s">
        <v>1134</v>
      </c>
      <c r="H360" s="1" t="s">
        <v>1128</v>
      </c>
      <c r="I360">
        <v>142347</v>
      </c>
      <c r="J360" t="s">
        <v>414</v>
      </c>
      <c r="K360" s="1">
        <v>0.72916666666666663</v>
      </c>
      <c r="L360">
        <v>1423470</v>
      </c>
      <c r="M360">
        <v>1</v>
      </c>
      <c r="N360" t="s">
        <v>76</v>
      </c>
      <c r="O360" t="s">
        <v>2</v>
      </c>
      <c r="P360" t="s">
        <v>1068</v>
      </c>
      <c r="Q360">
        <v>36058154</v>
      </c>
      <c r="R360" t="s">
        <v>1069</v>
      </c>
      <c r="S360" t="s">
        <v>5</v>
      </c>
      <c r="T360">
        <v>3300</v>
      </c>
      <c r="U360" t="s">
        <v>6</v>
      </c>
      <c r="V360" t="s">
        <v>7</v>
      </c>
      <c r="W360">
        <v>376</v>
      </c>
      <c r="X360">
        <v>4440052</v>
      </c>
      <c r="Z360" t="s">
        <v>1070</v>
      </c>
      <c r="AA360" t="s">
        <v>1031</v>
      </c>
      <c r="AB360">
        <v>9</v>
      </c>
      <c r="AC360">
        <v>42727</v>
      </c>
      <c r="AD360">
        <v>98272</v>
      </c>
      <c r="AE360">
        <v>0</v>
      </c>
      <c r="AF360">
        <v>230</v>
      </c>
      <c r="AG360">
        <v>254554</v>
      </c>
      <c r="AH360" t="s">
        <v>9</v>
      </c>
      <c r="AI360" t="s">
        <v>10</v>
      </c>
    </row>
    <row r="361" spans="2:37" x14ac:dyDescent="0.25">
      <c r="B361">
        <v>4</v>
      </c>
      <c r="C361">
        <v>1</v>
      </c>
      <c r="D361" s="3" t="s">
        <v>1445</v>
      </c>
      <c r="E361" s="3" t="s">
        <v>1700</v>
      </c>
      <c r="F361" s="3" t="s">
        <v>1154</v>
      </c>
      <c r="G361" s="3">
        <v>2013</v>
      </c>
      <c r="H361" s="5" t="s">
        <v>1128</v>
      </c>
      <c r="I361" s="3">
        <v>24280</v>
      </c>
      <c r="J361" s="3" t="s">
        <v>308</v>
      </c>
      <c r="N361" s="3" t="s">
        <v>21</v>
      </c>
      <c r="O361" s="3" t="s">
        <v>15</v>
      </c>
      <c r="S361" s="3" t="s">
        <v>181</v>
      </c>
      <c r="T361" s="3">
        <v>30708379456</v>
      </c>
      <c r="U361" s="3" t="s">
        <v>182</v>
      </c>
      <c r="V361" s="3" t="s">
        <v>183</v>
      </c>
      <c r="W361" s="3">
        <v>3304</v>
      </c>
      <c r="X361" s="3" t="s">
        <v>6</v>
      </c>
      <c r="Y361" s="3" t="s">
        <v>7</v>
      </c>
      <c r="Z361" s="3">
        <v>376</v>
      </c>
      <c r="AA361" s="3">
        <v>4481488</v>
      </c>
      <c r="AB361" s="3"/>
      <c r="AC361" s="3">
        <v>9</v>
      </c>
      <c r="AD361" s="3">
        <v>42727</v>
      </c>
      <c r="AE361" s="3">
        <v>76909</v>
      </c>
      <c r="AF361" s="3">
        <v>0</v>
      </c>
      <c r="AG361" s="3">
        <v>240</v>
      </c>
      <c r="AH361" s="3">
        <v>0</v>
      </c>
      <c r="AI361" s="3">
        <v>0</v>
      </c>
      <c r="AJ361" s="3" t="s">
        <v>1213</v>
      </c>
      <c r="AK361" s="3" t="s">
        <v>10</v>
      </c>
    </row>
    <row r="362" spans="2:37" x14ac:dyDescent="0.25">
      <c r="B362">
        <v>2</v>
      </c>
      <c r="C362">
        <v>1</v>
      </c>
      <c r="D362" t="s">
        <v>1445</v>
      </c>
      <c r="E362" t="s">
        <v>1701</v>
      </c>
      <c r="F362" t="s">
        <v>1154</v>
      </c>
      <c r="G362">
        <v>2013</v>
      </c>
      <c r="H362" s="1" t="s">
        <v>1128</v>
      </c>
      <c r="I362">
        <v>49338</v>
      </c>
      <c r="J362" t="s">
        <v>414</v>
      </c>
      <c r="K362" s="1">
        <v>0.54166666666666663</v>
      </c>
      <c r="L362">
        <v>493380</v>
      </c>
      <c r="M362">
        <v>1</v>
      </c>
      <c r="N362" t="s">
        <v>76</v>
      </c>
      <c r="O362" t="s">
        <v>15</v>
      </c>
      <c r="P362" t="s">
        <v>181</v>
      </c>
      <c r="Q362">
        <v>30708379456</v>
      </c>
      <c r="R362" t="s">
        <v>182</v>
      </c>
      <c r="S362" t="s">
        <v>183</v>
      </c>
      <c r="T362">
        <v>3304</v>
      </c>
      <c r="U362" t="s">
        <v>6</v>
      </c>
      <c r="V362" t="s">
        <v>7</v>
      </c>
      <c r="W362">
        <v>376</v>
      </c>
      <c r="X362">
        <v>4481488</v>
      </c>
      <c r="AB362">
        <v>9</v>
      </c>
      <c r="AC362">
        <v>42727</v>
      </c>
      <c r="AD362">
        <v>81181</v>
      </c>
      <c r="AE362">
        <v>0</v>
      </c>
      <c r="AF362">
        <v>190</v>
      </c>
      <c r="AG362">
        <v>382414</v>
      </c>
      <c r="AH362" t="s">
        <v>9</v>
      </c>
      <c r="AI362" t="s">
        <v>10</v>
      </c>
    </row>
    <row r="363" spans="2:37" x14ac:dyDescent="0.25">
      <c r="B363">
        <v>4</v>
      </c>
      <c r="C363">
        <v>1</v>
      </c>
      <c r="D363" s="3" t="s">
        <v>1332</v>
      </c>
      <c r="E363" s="3" t="s">
        <v>1569</v>
      </c>
      <c r="F363" s="3" t="s">
        <v>1159</v>
      </c>
      <c r="G363" s="3">
        <v>2008</v>
      </c>
      <c r="H363" s="5" t="s">
        <v>1128</v>
      </c>
      <c r="I363" s="3">
        <v>134811</v>
      </c>
      <c r="J363" s="3" t="s">
        <v>34</v>
      </c>
      <c r="N363" s="3" t="s">
        <v>35</v>
      </c>
      <c r="O363" s="3" t="s">
        <v>15</v>
      </c>
      <c r="S363" s="3" t="s">
        <v>36</v>
      </c>
      <c r="T363" s="3">
        <v>30672358430</v>
      </c>
      <c r="U363" s="3" t="s">
        <v>37</v>
      </c>
      <c r="V363" s="3" t="s">
        <v>38</v>
      </c>
      <c r="W363" s="3">
        <v>3334</v>
      </c>
      <c r="X363" s="3" t="s">
        <v>6</v>
      </c>
      <c r="Y363" s="3" t="s">
        <v>7</v>
      </c>
      <c r="Z363" s="3">
        <v>3743</v>
      </c>
      <c r="AA363" s="3">
        <v>491444</v>
      </c>
      <c r="AB363" s="3"/>
      <c r="AC363" s="3">
        <v>9</v>
      </c>
      <c r="AD363" s="3">
        <v>48471</v>
      </c>
      <c r="AE363" s="3">
        <v>615582</v>
      </c>
      <c r="AF363" s="3">
        <v>0</v>
      </c>
      <c r="AG363" s="3">
        <v>0</v>
      </c>
      <c r="AH363" s="3">
        <v>0</v>
      </c>
      <c r="AI363" s="3">
        <v>0</v>
      </c>
      <c r="AJ363" s="3" t="s">
        <v>1213</v>
      </c>
      <c r="AK363" s="3" t="s">
        <v>10</v>
      </c>
    </row>
    <row r="364" spans="2:37" x14ac:dyDescent="0.25">
      <c r="B364">
        <v>2</v>
      </c>
      <c r="C364">
        <v>1</v>
      </c>
      <c r="D364" s="3" t="s">
        <v>1408</v>
      </c>
      <c r="E364" s="3" t="s">
        <v>1656</v>
      </c>
      <c r="F364" s="3" t="s">
        <v>1164</v>
      </c>
      <c r="G364" s="3">
        <v>2012</v>
      </c>
      <c r="H364" s="5" t="s">
        <v>1128</v>
      </c>
      <c r="I364" s="3">
        <v>19459</v>
      </c>
      <c r="J364" s="3" t="s">
        <v>498</v>
      </c>
      <c r="N364" s="3" t="s">
        <v>76</v>
      </c>
      <c r="O364" s="3" t="s">
        <v>2</v>
      </c>
      <c r="S364" s="3" t="s">
        <v>573</v>
      </c>
      <c r="T364" s="3">
        <v>14082888</v>
      </c>
      <c r="U364" s="3" t="s">
        <v>574</v>
      </c>
      <c r="V364" s="3" t="s">
        <v>575</v>
      </c>
      <c r="W364" s="3">
        <v>3357</v>
      </c>
      <c r="X364" s="3" t="s">
        <v>6</v>
      </c>
      <c r="Y364" s="3" t="s">
        <v>7</v>
      </c>
      <c r="Z364" s="3">
        <v>3757</v>
      </c>
      <c r="AA364" s="3">
        <v>15408549</v>
      </c>
      <c r="AB364" s="3" t="s">
        <v>576</v>
      </c>
      <c r="AC364" s="3">
        <v>9</v>
      </c>
      <c r="AD364" s="3">
        <v>48471</v>
      </c>
      <c r="AE364" s="3">
        <v>116330</v>
      </c>
      <c r="AF364" s="3">
        <v>0</v>
      </c>
      <c r="AG364" s="3">
        <v>150</v>
      </c>
      <c r="AH364" s="3">
        <v>0</v>
      </c>
      <c r="AI364" s="3">
        <v>0</v>
      </c>
      <c r="AJ364" s="3" t="s">
        <v>1213</v>
      </c>
      <c r="AK364" s="3" t="s">
        <v>10</v>
      </c>
    </row>
    <row r="365" spans="2:37" x14ac:dyDescent="0.25">
      <c r="B365">
        <v>2</v>
      </c>
      <c r="C365">
        <v>1</v>
      </c>
      <c r="D365" t="s">
        <v>1408</v>
      </c>
      <c r="E365" t="s">
        <v>1663</v>
      </c>
      <c r="F365" t="s">
        <v>1162</v>
      </c>
      <c r="G365">
        <v>2013</v>
      </c>
      <c r="H365" s="1" t="s">
        <v>1128</v>
      </c>
      <c r="I365">
        <v>29165</v>
      </c>
      <c r="J365" t="s">
        <v>170</v>
      </c>
      <c r="K365" s="1">
        <v>0.54166666666666663</v>
      </c>
      <c r="L365">
        <v>291650</v>
      </c>
      <c r="M365">
        <v>1</v>
      </c>
      <c r="N365" t="s">
        <v>171</v>
      </c>
      <c r="O365" t="s">
        <v>172</v>
      </c>
      <c r="P365" t="s">
        <v>173</v>
      </c>
      <c r="Q365">
        <v>210312</v>
      </c>
      <c r="R365" t="s">
        <v>174</v>
      </c>
      <c r="S365" t="s">
        <v>175</v>
      </c>
      <c r="T365">
        <v>0</v>
      </c>
      <c r="U365" t="s">
        <v>176</v>
      </c>
      <c r="V365" t="s">
        <v>177</v>
      </c>
      <c r="W365">
        <v>-376</v>
      </c>
      <c r="X365">
        <v>154565572</v>
      </c>
      <c r="AA365">
        <v>9</v>
      </c>
      <c r="AC365">
        <v>48471</v>
      </c>
      <c r="AD365">
        <v>72707</v>
      </c>
      <c r="AE365">
        <v>0</v>
      </c>
      <c r="AF365">
        <v>150</v>
      </c>
      <c r="AG365">
        <v>250109</v>
      </c>
      <c r="AH365" t="s">
        <v>9</v>
      </c>
      <c r="AI365" t="s">
        <v>10</v>
      </c>
    </row>
    <row r="366" spans="2:37" x14ac:dyDescent="0.25">
      <c r="B366">
        <v>2</v>
      </c>
      <c r="C366">
        <v>1</v>
      </c>
      <c r="D366" t="s">
        <v>1217</v>
      </c>
      <c r="E366" t="s">
        <v>1220</v>
      </c>
      <c r="F366" t="s">
        <v>1130</v>
      </c>
      <c r="H366" s="1" t="s">
        <v>1128</v>
      </c>
      <c r="I366">
        <v>197335</v>
      </c>
      <c r="J366" t="s">
        <v>170</v>
      </c>
      <c r="K366" s="1">
        <v>0.5</v>
      </c>
      <c r="L366">
        <v>1973350</v>
      </c>
      <c r="M366">
        <v>1</v>
      </c>
      <c r="N366" t="s">
        <v>1073</v>
      </c>
      <c r="O366" t="s">
        <v>15</v>
      </c>
      <c r="P366" t="s">
        <v>1074</v>
      </c>
      <c r="Q366">
        <v>30707912533</v>
      </c>
      <c r="R366" t="s">
        <v>1075</v>
      </c>
      <c r="S366" t="s">
        <v>5</v>
      </c>
      <c r="T366">
        <v>3300</v>
      </c>
      <c r="U366" t="s">
        <v>6</v>
      </c>
      <c r="V366" t="s">
        <v>7</v>
      </c>
      <c r="W366">
        <v>376</v>
      </c>
      <c r="X366">
        <v>154100524</v>
      </c>
      <c r="Z366" t="s">
        <v>1076</v>
      </c>
      <c r="AB366">
        <v>9</v>
      </c>
      <c r="AC366">
        <v>48471</v>
      </c>
      <c r="AD366">
        <v>24236</v>
      </c>
      <c r="AE366">
        <v>0</v>
      </c>
      <c r="AF366">
        <v>50</v>
      </c>
      <c r="AG366">
        <v>278342</v>
      </c>
      <c r="AH366" t="s">
        <v>9</v>
      </c>
      <c r="AI366" t="s">
        <v>10</v>
      </c>
    </row>
    <row r="367" spans="2:37" x14ac:dyDescent="0.25">
      <c r="B367">
        <v>2</v>
      </c>
      <c r="C367">
        <v>1</v>
      </c>
      <c r="D367" s="3" t="s">
        <v>1249</v>
      </c>
      <c r="E367" s="3" t="s">
        <v>1482</v>
      </c>
      <c r="F367" s="3" t="s">
        <v>1142</v>
      </c>
      <c r="G367" s="3">
        <v>2011</v>
      </c>
      <c r="H367" s="5" t="s">
        <v>1128</v>
      </c>
      <c r="I367" s="3">
        <v>153882</v>
      </c>
      <c r="J367" s="3" t="s">
        <v>269</v>
      </c>
      <c r="N367" s="3" t="s">
        <v>21</v>
      </c>
      <c r="O367" s="3" t="s">
        <v>15</v>
      </c>
      <c r="P367" s="3" t="s">
        <v>263</v>
      </c>
      <c r="Q367" s="3">
        <v>27200880485</v>
      </c>
      <c r="R367" s="3" t="s">
        <v>264</v>
      </c>
      <c r="S367" s="3" t="s">
        <v>265</v>
      </c>
      <c r="T367" s="3">
        <v>3580</v>
      </c>
      <c r="U367" s="3" t="s">
        <v>266</v>
      </c>
      <c r="V367" s="3" t="s">
        <v>7</v>
      </c>
      <c r="W367" s="3">
        <v>376</v>
      </c>
      <c r="X367" s="3">
        <v>154843854</v>
      </c>
      <c r="Z367" s="3" t="s">
        <v>267</v>
      </c>
      <c r="AC367" s="3">
        <v>9</v>
      </c>
      <c r="AD367" s="3">
        <v>48471</v>
      </c>
      <c r="AE367" s="3">
        <v>111483</v>
      </c>
      <c r="AF367" s="3">
        <v>0</v>
      </c>
      <c r="AG367" s="3">
        <v>150</v>
      </c>
      <c r="AH367" s="3">
        <v>0</v>
      </c>
      <c r="AI367" s="3">
        <v>0</v>
      </c>
      <c r="AJ367" s="3" t="s">
        <v>1213</v>
      </c>
      <c r="AK367" s="3" t="s">
        <v>10</v>
      </c>
    </row>
    <row r="368" spans="2:37" x14ac:dyDescent="0.25">
      <c r="B368">
        <v>6</v>
      </c>
      <c r="C368">
        <v>1</v>
      </c>
      <c r="D368" t="s">
        <v>1249</v>
      </c>
      <c r="E368" t="s">
        <v>1484</v>
      </c>
      <c r="F368" t="s">
        <v>1145</v>
      </c>
      <c r="G368">
        <v>2010</v>
      </c>
      <c r="H368" s="1" t="s">
        <v>1128</v>
      </c>
      <c r="I368">
        <v>43608</v>
      </c>
      <c r="J368" t="s">
        <v>794</v>
      </c>
      <c r="K368" s="1">
        <v>0.54166666666666663</v>
      </c>
      <c r="L368">
        <v>436080</v>
      </c>
      <c r="M368">
        <v>1</v>
      </c>
      <c r="N368" t="s">
        <v>795</v>
      </c>
      <c r="O368" t="s">
        <v>15</v>
      </c>
      <c r="P368" t="s">
        <v>398</v>
      </c>
      <c r="Q368">
        <v>27187004239</v>
      </c>
      <c r="R368" t="s">
        <v>399</v>
      </c>
      <c r="S368" t="s">
        <v>45</v>
      </c>
      <c r="T368">
        <v>3370</v>
      </c>
      <c r="U368" t="s">
        <v>6</v>
      </c>
      <c r="V368" t="s">
        <v>7</v>
      </c>
      <c r="W368">
        <v>3757</v>
      </c>
      <c r="X368">
        <v>15672283</v>
      </c>
      <c r="AB368">
        <v>9</v>
      </c>
      <c r="AC368">
        <v>48471</v>
      </c>
      <c r="AD368">
        <v>82401</v>
      </c>
      <c r="AE368">
        <v>0</v>
      </c>
      <c r="AF368">
        <v>170</v>
      </c>
      <c r="AG368">
        <v>625998</v>
      </c>
      <c r="AH368" t="s">
        <v>9</v>
      </c>
      <c r="AI368" t="s">
        <v>10</v>
      </c>
    </row>
    <row r="369" spans="2:37" x14ac:dyDescent="0.25">
      <c r="B369">
        <v>2</v>
      </c>
      <c r="C369">
        <v>1</v>
      </c>
      <c r="D369" s="3" t="s">
        <v>1343</v>
      </c>
      <c r="E369" s="3" t="s">
        <v>1585</v>
      </c>
      <c r="F369" s="3" t="s">
        <v>1161</v>
      </c>
      <c r="G369" s="3">
        <v>2013</v>
      </c>
      <c r="H369" s="5" t="s">
        <v>1128</v>
      </c>
      <c r="I369" s="3">
        <v>10178</v>
      </c>
      <c r="J369" s="3" t="s">
        <v>312</v>
      </c>
      <c r="N369" s="3" t="s">
        <v>940</v>
      </c>
      <c r="O369" s="3" t="s">
        <v>15</v>
      </c>
      <c r="S369" s="3" t="s">
        <v>1021</v>
      </c>
      <c r="T369" s="3">
        <v>30672366557</v>
      </c>
      <c r="U369" s="3" t="s">
        <v>1022</v>
      </c>
      <c r="V369" s="3" t="s">
        <v>5</v>
      </c>
      <c r="W369" s="3">
        <v>3300</v>
      </c>
      <c r="X369" s="3" t="s">
        <v>6</v>
      </c>
      <c r="Y369" s="3" t="s">
        <v>7</v>
      </c>
      <c r="Z369" s="3">
        <v>376</v>
      </c>
      <c r="AA369" s="3">
        <v>442721443</v>
      </c>
      <c r="AB369" s="3"/>
      <c r="AC369" s="3">
        <v>9</v>
      </c>
      <c r="AD369" s="3">
        <v>48471</v>
      </c>
      <c r="AE369" s="3">
        <v>111483</v>
      </c>
      <c r="AF369" s="3">
        <v>0</v>
      </c>
      <c r="AG369" s="3">
        <v>350</v>
      </c>
      <c r="AH369" s="3">
        <v>0</v>
      </c>
      <c r="AI369" s="3">
        <v>0</v>
      </c>
      <c r="AJ369" s="3" t="s">
        <v>1213</v>
      </c>
      <c r="AK369" s="3" t="s">
        <v>10</v>
      </c>
    </row>
    <row r="370" spans="2:37" x14ac:dyDescent="0.25">
      <c r="B370">
        <v>2</v>
      </c>
      <c r="C370">
        <v>1</v>
      </c>
      <c r="D370" t="s">
        <v>1343</v>
      </c>
      <c r="E370" t="s">
        <v>1587</v>
      </c>
      <c r="F370" t="s">
        <v>1161</v>
      </c>
      <c r="H370" s="1" t="s">
        <v>1128</v>
      </c>
      <c r="I370">
        <v>15286</v>
      </c>
      <c r="J370" t="s">
        <v>794</v>
      </c>
      <c r="K370" s="1">
        <v>0.66666666666666663</v>
      </c>
      <c r="L370">
        <v>152860</v>
      </c>
      <c r="M370">
        <v>1</v>
      </c>
      <c r="N370" t="s">
        <v>76</v>
      </c>
      <c r="O370" t="s">
        <v>15</v>
      </c>
      <c r="P370" t="s">
        <v>1084</v>
      </c>
      <c r="Q370">
        <v>20079724557</v>
      </c>
      <c r="R370" t="s">
        <v>1085</v>
      </c>
      <c r="S370" t="s">
        <v>5</v>
      </c>
      <c r="T370">
        <v>3300</v>
      </c>
      <c r="U370" t="s">
        <v>6</v>
      </c>
      <c r="V370" t="s">
        <v>7</v>
      </c>
      <c r="W370">
        <v>376</v>
      </c>
      <c r="X370">
        <v>154396196</v>
      </c>
      <c r="Z370" t="s">
        <v>1086</v>
      </c>
      <c r="AB370">
        <v>9</v>
      </c>
      <c r="AC370">
        <v>48471</v>
      </c>
      <c r="AD370">
        <v>111483</v>
      </c>
      <c r="AE370">
        <v>0</v>
      </c>
      <c r="AF370">
        <v>230</v>
      </c>
      <c r="AG370">
        <v>276167</v>
      </c>
      <c r="AH370" t="s">
        <v>9</v>
      </c>
      <c r="AI370" t="s">
        <v>10</v>
      </c>
    </row>
    <row r="371" spans="2:37" x14ac:dyDescent="0.25">
      <c r="B371">
        <v>2</v>
      </c>
      <c r="C371">
        <v>1</v>
      </c>
      <c r="D371" t="s">
        <v>1359</v>
      </c>
      <c r="E371" t="s">
        <v>1603</v>
      </c>
      <c r="F371" t="s">
        <v>1161</v>
      </c>
      <c r="H371" s="1" t="s">
        <v>1128</v>
      </c>
      <c r="I371">
        <v>13417</v>
      </c>
      <c r="J371" t="s">
        <v>222</v>
      </c>
      <c r="K371" s="1">
        <v>0.54166666666666663</v>
      </c>
      <c r="L371">
        <v>134170</v>
      </c>
      <c r="M371">
        <v>1</v>
      </c>
      <c r="N371" t="s">
        <v>76</v>
      </c>
      <c r="O371" t="s">
        <v>2</v>
      </c>
      <c r="P371" t="s">
        <v>1079</v>
      </c>
      <c r="Q371">
        <v>13376276</v>
      </c>
      <c r="R371" t="s">
        <v>1080</v>
      </c>
      <c r="S371" t="s">
        <v>5</v>
      </c>
      <c r="T371">
        <v>3300</v>
      </c>
      <c r="U371" t="s">
        <v>6</v>
      </c>
      <c r="V371" t="s">
        <v>7</v>
      </c>
      <c r="W371">
        <v>376</v>
      </c>
      <c r="X371">
        <v>154411472</v>
      </c>
      <c r="Z371" t="s">
        <v>1081</v>
      </c>
      <c r="AB371">
        <v>9</v>
      </c>
      <c r="AC371">
        <v>48471</v>
      </c>
      <c r="AD371">
        <v>63012</v>
      </c>
      <c r="AE371">
        <v>0</v>
      </c>
      <c r="AF371">
        <v>130</v>
      </c>
      <c r="AG371">
        <v>372037</v>
      </c>
      <c r="AH371" t="s">
        <v>9</v>
      </c>
      <c r="AI371" t="s">
        <v>10</v>
      </c>
    </row>
    <row r="372" spans="2:37" x14ac:dyDescent="0.25">
      <c r="B372">
        <v>2</v>
      </c>
      <c r="C372">
        <v>1</v>
      </c>
      <c r="D372" s="3" t="s">
        <v>1349</v>
      </c>
      <c r="E372" s="3" t="s">
        <v>1592</v>
      </c>
      <c r="F372" s="3" t="s">
        <v>1163</v>
      </c>
      <c r="G372" s="3">
        <v>2013</v>
      </c>
      <c r="H372" s="5" t="s">
        <v>1128</v>
      </c>
      <c r="I372" s="3">
        <v>55539</v>
      </c>
      <c r="J372" s="3" t="s">
        <v>205</v>
      </c>
      <c r="N372" s="3" t="s">
        <v>219</v>
      </c>
      <c r="O372" s="3" t="s">
        <v>2</v>
      </c>
      <c r="S372" s="3" t="s">
        <v>216</v>
      </c>
      <c r="T372" s="3">
        <v>24573612</v>
      </c>
      <c r="U372" s="3" t="s">
        <v>217</v>
      </c>
      <c r="V372" s="3" t="s">
        <v>5</v>
      </c>
      <c r="W372" s="3">
        <v>3300</v>
      </c>
      <c r="X372" s="3" t="s">
        <v>6</v>
      </c>
      <c r="Y372" s="3" t="s">
        <v>7</v>
      </c>
      <c r="Z372" s="3">
        <v>376</v>
      </c>
      <c r="AA372" s="3">
        <v>154644167</v>
      </c>
      <c r="AB372" s="3"/>
      <c r="AC372" s="3">
        <v>9</v>
      </c>
      <c r="AD372" s="3">
        <v>42727</v>
      </c>
      <c r="AE372" s="3">
        <v>29909</v>
      </c>
      <c r="AF372" s="3">
        <v>0</v>
      </c>
      <c r="AG372" s="3">
        <v>250</v>
      </c>
      <c r="AH372" s="3">
        <v>0</v>
      </c>
      <c r="AI372" s="3">
        <v>0</v>
      </c>
      <c r="AJ372" s="3" t="s">
        <v>1213</v>
      </c>
      <c r="AK372" s="3" t="s">
        <v>10</v>
      </c>
    </row>
    <row r="373" spans="2:37" x14ac:dyDescent="0.25">
      <c r="B373">
        <v>6</v>
      </c>
      <c r="C373">
        <v>1</v>
      </c>
      <c r="D373" t="s">
        <v>1349</v>
      </c>
      <c r="E373" t="s">
        <v>1593</v>
      </c>
      <c r="F373" t="s">
        <v>1163</v>
      </c>
      <c r="G373">
        <v>2013</v>
      </c>
      <c r="H373" s="1" t="s">
        <v>1128</v>
      </c>
      <c r="I373">
        <v>42734</v>
      </c>
      <c r="J373" t="s">
        <v>222</v>
      </c>
      <c r="K373" s="1">
        <v>0.54166666666666663</v>
      </c>
      <c r="L373">
        <v>427340</v>
      </c>
      <c r="M373">
        <v>1</v>
      </c>
      <c r="N373" t="s">
        <v>76</v>
      </c>
      <c r="O373" t="s">
        <v>2</v>
      </c>
      <c r="P373" t="s">
        <v>283</v>
      </c>
      <c r="Q373">
        <v>20161215547</v>
      </c>
      <c r="R373" t="s">
        <v>284</v>
      </c>
      <c r="S373" t="s">
        <v>5</v>
      </c>
      <c r="T373">
        <v>3300</v>
      </c>
      <c r="U373" t="s">
        <v>6</v>
      </c>
      <c r="V373" t="s">
        <v>7</v>
      </c>
      <c r="W373">
        <v>376</v>
      </c>
      <c r="X373">
        <v>154883570</v>
      </c>
      <c r="Z373" t="s">
        <v>285</v>
      </c>
      <c r="AB373">
        <v>9</v>
      </c>
      <c r="AC373">
        <v>48471</v>
      </c>
      <c r="AD373">
        <v>87248</v>
      </c>
      <c r="AE373">
        <v>0</v>
      </c>
      <c r="AF373">
        <v>180</v>
      </c>
      <c r="AG373">
        <v>240055</v>
      </c>
      <c r="AH373" t="s">
        <v>9</v>
      </c>
      <c r="AI373" t="s">
        <v>101</v>
      </c>
    </row>
    <row r="374" spans="2:37" x14ac:dyDescent="0.25">
      <c r="B374">
        <v>4</v>
      </c>
      <c r="C374">
        <v>1</v>
      </c>
      <c r="D374" s="3" t="s">
        <v>1384</v>
      </c>
      <c r="E374" s="3" t="s">
        <v>1628</v>
      </c>
      <c r="F374" s="3" t="s">
        <v>1159</v>
      </c>
      <c r="G374" s="3"/>
      <c r="H374" s="5" t="s">
        <v>1128</v>
      </c>
      <c r="I374" s="3">
        <v>19797</v>
      </c>
      <c r="J374" s="3" t="s">
        <v>295</v>
      </c>
      <c r="N374" s="3" t="s">
        <v>296</v>
      </c>
      <c r="O374" s="3" t="s">
        <v>2</v>
      </c>
      <c r="S374" s="3" t="s">
        <v>297</v>
      </c>
      <c r="T374" s="3">
        <v>20116098734</v>
      </c>
      <c r="U374" s="3" t="s">
        <v>298</v>
      </c>
      <c r="V374" s="3" t="s">
        <v>79</v>
      </c>
      <c r="W374" s="3">
        <v>3360</v>
      </c>
      <c r="X374" s="3" t="s">
        <v>6</v>
      </c>
      <c r="Y374" s="3" t="s">
        <v>7</v>
      </c>
      <c r="Z374" s="3">
        <v>7355</v>
      </c>
      <c r="AA374" s="3">
        <v>420273</v>
      </c>
      <c r="AB374" s="3" t="s">
        <v>155</v>
      </c>
      <c r="AC374" s="3">
        <v>9</v>
      </c>
      <c r="AD374" s="3">
        <v>48471</v>
      </c>
      <c r="AE374" s="3">
        <v>116330</v>
      </c>
      <c r="AF374" s="3">
        <v>0</v>
      </c>
      <c r="AG374" s="3">
        <v>380</v>
      </c>
      <c r="AH374" s="3">
        <v>0</v>
      </c>
      <c r="AI374" s="3">
        <v>0</v>
      </c>
      <c r="AJ374" s="3" t="s">
        <v>1213</v>
      </c>
      <c r="AK374" s="3" t="s">
        <v>10</v>
      </c>
    </row>
    <row r="375" spans="2:37" x14ac:dyDescent="0.25">
      <c r="B375">
        <v>2</v>
      </c>
      <c r="C375">
        <v>1</v>
      </c>
      <c r="D375" t="s">
        <v>1384</v>
      </c>
      <c r="E375" t="s">
        <v>1631</v>
      </c>
      <c r="F375" t="s">
        <v>1168</v>
      </c>
      <c r="G375">
        <v>2013</v>
      </c>
      <c r="H375" s="1" t="s">
        <v>1128</v>
      </c>
      <c r="I375">
        <v>68944</v>
      </c>
      <c r="J375" t="s">
        <v>222</v>
      </c>
      <c r="K375" s="1">
        <v>0.72916666666666663</v>
      </c>
      <c r="L375">
        <v>689440</v>
      </c>
      <c r="M375">
        <v>1</v>
      </c>
      <c r="N375" t="s">
        <v>76</v>
      </c>
      <c r="O375" t="s">
        <v>15</v>
      </c>
      <c r="P375" t="s">
        <v>223</v>
      </c>
      <c r="Q375">
        <v>30710868928</v>
      </c>
      <c r="R375" t="s">
        <v>224</v>
      </c>
      <c r="S375" t="s">
        <v>5</v>
      </c>
      <c r="T375">
        <v>3300</v>
      </c>
      <c r="U375" t="s">
        <v>6</v>
      </c>
      <c r="V375" t="s">
        <v>7</v>
      </c>
      <c r="W375">
        <v>376</v>
      </c>
      <c r="X375">
        <v>154685711</v>
      </c>
      <c r="AB375">
        <v>9</v>
      </c>
      <c r="AC375">
        <v>48471</v>
      </c>
      <c r="AD375">
        <v>92095</v>
      </c>
      <c r="AE375">
        <v>0</v>
      </c>
      <c r="AF375">
        <v>190</v>
      </c>
      <c r="AG375">
        <v>260011</v>
      </c>
      <c r="AH375" t="s">
        <v>9</v>
      </c>
      <c r="AI375" t="s">
        <v>10</v>
      </c>
    </row>
    <row r="376" spans="2:37" x14ac:dyDescent="0.25">
      <c r="B376">
        <v>2</v>
      </c>
      <c r="C376">
        <v>1</v>
      </c>
      <c r="D376" s="3" t="s">
        <v>1268</v>
      </c>
      <c r="E376" s="3" t="s">
        <v>1497</v>
      </c>
      <c r="F376" s="3" t="s">
        <v>1147</v>
      </c>
      <c r="G376" s="3">
        <v>2010</v>
      </c>
      <c r="H376" s="5" t="s">
        <v>1128</v>
      </c>
      <c r="I376" s="3">
        <v>142987</v>
      </c>
      <c r="J376" s="3" t="s">
        <v>145</v>
      </c>
      <c r="N376" s="3" t="s">
        <v>348</v>
      </c>
      <c r="O376" s="3" t="s">
        <v>15</v>
      </c>
      <c r="S376" s="3" t="s">
        <v>181</v>
      </c>
      <c r="T376" s="3">
        <v>30708379456</v>
      </c>
      <c r="U376" s="3" t="s">
        <v>182</v>
      </c>
      <c r="V376" s="3" t="s">
        <v>183</v>
      </c>
      <c r="W376" s="3">
        <v>3304</v>
      </c>
      <c r="X376" s="3" t="s">
        <v>6</v>
      </c>
      <c r="Y376" s="3" t="s">
        <v>7</v>
      </c>
      <c r="Z376" s="3">
        <v>376</v>
      </c>
      <c r="AA376" s="3">
        <v>4481488</v>
      </c>
      <c r="AB376" s="3"/>
      <c r="AC376" s="3">
        <v>9</v>
      </c>
      <c r="AD376" s="3">
        <v>42727</v>
      </c>
      <c r="AE376" s="3">
        <v>42727</v>
      </c>
      <c r="AF376" s="3">
        <v>0</v>
      </c>
      <c r="AG376" s="3">
        <v>210</v>
      </c>
      <c r="AH376" s="3">
        <v>0</v>
      </c>
      <c r="AI376" s="3">
        <v>0</v>
      </c>
      <c r="AJ376" s="3" t="s">
        <v>1213</v>
      </c>
      <c r="AK376" s="3" t="s">
        <v>10</v>
      </c>
    </row>
    <row r="377" spans="2:37" x14ac:dyDescent="0.25">
      <c r="B377">
        <v>2</v>
      </c>
      <c r="C377">
        <v>1</v>
      </c>
      <c r="D377" s="3" t="s">
        <v>1339</v>
      </c>
      <c r="E377" s="3" t="s">
        <v>1577</v>
      </c>
      <c r="F377" s="3" t="s">
        <v>1134</v>
      </c>
      <c r="G377" s="3">
        <v>2010</v>
      </c>
      <c r="H377" s="5" t="s">
        <v>1128</v>
      </c>
      <c r="I377" s="3">
        <v>152262</v>
      </c>
      <c r="J377" s="3" t="s">
        <v>274</v>
      </c>
      <c r="N377" s="3" t="s">
        <v>937</v>
      </c>
      <c r="O377" s="3" t="s">
        <v>15</v>
      </c>
      <c r="S377" s="3" t="s">
        <v>934</v>
      </c>
      <c r="T377" s="3">
        <v>30708800836</v>
      </c>
      <c r="U377" s="3" t="s">
        <v>935</v>
      </c>
      <c r="V377" s="3" t="s">
        <v>5</v>
      </c>
      <c r="W377" s="3">
        <v>3300</v>
      </c>
      <c r="X377" s="3" t="s">
        <v>6</v>
      </c>
      <c r="Y377" s="3" t="s">
        <v>7</v>
      </c>
      <c r="Z377" s="3">
        <v>376</v>
      </c>
      <c r="AA377" s="3">
        <v>459000</v>
      </c>
      <c r="AB377" s="3"/>
      <c r="AC377" s="3">
        <v>9</v>
      </c>
      <c r="AD377" s="3">
        <v>42727</v>
      </c>
      <c r="AE377" s="3">
        <v>106818</v>
      </c>
      <c r="AF377" s="3">
        <v>0</v>
      </c>
      <c r="AG377" s="3">
        <v>50</v>
      </c>
      <c r="AH377" s="3">
        <v>0</v>
      </c>
      <c r="AI377" s="3">
        <v>0</v>
      </c>
      <c r="AJ377" s="3" t="s">
        <v>1213</v>
      </c>
      <c r="AK377" s="3" t="s">
        <v>10</v>
      </c>
    </row>
    <row r="378" spans="2:37" x14ac:dyDescent="0.25">
      <c r="B378">
        <v>4</v>
      </c>
      <c r="C378">
        <v>1</v>
      </c>
      <c r="D378" t="s">
        <v>1339</v>
      </c>
      <c r="E378" t="s">
        <v>1580</v>
      </c>
      <c r="F378" t="s">
        <v>1134</v>
      </c>
      <c r="G378">
        <v>2010</v>
      </c>
      <c r="H378" s="1" t="s">
        <v>1128</v>
      </c>
      <c r="I378">
        <v>94403</v>
      </c>
      <c r="J378" t="s">
        <v>353</v>
      </c>
      <c r="K378" s="1">
        <v>0.54166666666666663</v>
      </c>
      <c r="L378">
        <v>944030</v>
      </c>
      <c r="M378">
        <v>1</v>
      </c>
      <c r="N378" t="s">
        <v>379</v>
      </c>
      <c r="O378" t="s">
        <v>380</v>
      </c>
      <c r="P378" t="s">
        <v>381</v>
      </c>
      <c r="Q378">
        <v>2622735</v>
      </c>
      <c r="R378" t="s">
        <v>382</v>
      </c>
      <c r="S378" t="s">
        <v>383</v>
      </c>
      <c r="T378">
        <v>300</v>
      </c>
      <c r="U378" t="s">
        <v>384</v>
      </c>
      <c r="V378" t="s">
        <v>385</v>
      </c>
      <c r="W378">
        <v>376</v>
      </c>
      <c r="X378">
        <v>154210336</v>
      </c>
      <c r="Y378" t="s">
        <v>386</v>
      </c>
      <c r="Z378" t="s">
        <v>387</v>
      </c>
      <c r="AA378">
        <v>0</v>
      </c>
      <c r="AB378">
        <v>9</v>
      </c>
      <c r="AC378">
        <v>48471</v>
      </c>
      <c r="AD378">
        <v>82401</v>
      </c>
      <c r="AE378">
        <v>0</v>
      </c>
      <c r="AF378">
        <v>170</v>
      </c>
      <c r="AG378">
        <v>225696</v>
      </c>
      <c r="AH378" t="s">
        <v>9</v>
      </c>
      <c r="AI378" t="s">
        <v>10</v>
      </c>
    </row>
    <row r="379" spans="2:37" x14ac:dyDescent="0.25">
      <c r="B379">
        <v>4</v>
      </c>
      <c r="C379">
        <v>1</v>
      </c>
      <c r="D379" t="s">
        <v>1324</v>
      </c>
      <c r="E379" t="s">
        <v>1561</v>
      </c>
      <c r="F379" t="s">
        <v>1157</v>
      </c>
      <c r="H379" s="1" t="s">
        <v>1128</v>
      </c>
      <c r="I379">
        <v>75468</v>
      </c>
      <c r="J379" t="s">
        <v>401</v>
      </c>
      <c r="K379" s="1">
        <v>0.75</v>
      </c>
      <c r="L379">
        <v>754680</v>
      </c>
      <c r="M379">
        <v>1</v>
      </c>
      <c r="N379" t="s">
        <v>1057</v>
      </c>
      <c r="O379" t="s">
        <v>2</v>
      </c>
      <c r="P379" t="s">
        <v>1053</v>
      </c>
      <c r="Q379">
        <v>27208788</v>
      </c>
      <c r="R379" t="s">
        <v>1054</v>
      </c>
      <c r="S379" t="s">
        <v>5</v>
      </c>
      <c r="T379">
        <v>3300</v>
      </c>
      <c r="U379" t="s">
        <v>6</v>
      </c>
      <c r="V379" t="s">
        <v>7</v>
      </c>
      <c r="W379">
        <v>376</v>
      </c>
      <c r="X379">
        <v>154286042</v>
      </c>
      <c r="Z379" t="s">
        <v>1055</v>
      </c>
      <c r="AA379" t="s">
        <v>821</v>
      </c>
      <c r="AB379">
        <v>9</v>
      </c>
      <c r="AC379">
        <v>42727</v>
      </c>
      <c r="AD379">
        <v>388816</v>
      </c>
      <c r="AE379">
        <v>39325</v>
      </c>
      <c r="AF379">
        <v>910</v>
      </c>
      <c r="AG379">
        <v>2157382</v>
      </c>
      <c r="AH379" t="s">
        <v>9</v>
      </c>
      <c r="AI379" t="s">
        <v>10</v>
      </c>
    </row>
    <row r="380" spans="2:37" x14ac:dyDescent="0.25">
      <c r="B380">
        <v>2</v>
      </c>
      <c r="C380">
        <v>1</v>
      </c>
      <c r="D380" s="3" t="s">
        <v>1428</v>
      </c>
      <c r="E380" s="3" t="s">
        <v>1681</v>
      </c>
      <c r="F380" s="3" t="s">
        <v>1179</v>
      </c>
      <c r="G380" s="3">
        <v>2010</v>
      </c>
      <c r="H380" s="5" t="s">
        <v>1128</v>
      </c>
      <c r="I380" s="3">
        <v>27721</v>
      </c>
      <c r="J380" s="3" t="s">
        <v>151</v>
      </c>
      <c r="N380" s="3" t="s">
        <v>945</v>
      </c>
      <c r="O380" s="3" t="s">
        <v>15</v>
      </c>
      <c r="S380" s="3" t="s">
        <v>946</v>
      </c>
      <c r="T380" s="3">
        <v>30631626609</v>
      </c>
      <c r="U380" s="3" t="s">
        <v>947</v>
      </c>
      <c r="V380" s="3" t="s">
        <v>5</v>
      </c>
      <c r="W380" s="3">
        <v>3300</v>
      </c>
      <c r="X380" s="3" t="s">
        <v>6</v>
      </c>
      <c r="Y380" s="3" t="s">
        <v>7</v>
      </c>
      <c r="Z380" s="3">
        <v>376</v>
      </c>
      <c r="AA380" s="3">
        <v>4439694</v>
      </c>
      <c r="AB380" s="3" t="s">
        <v>948</v>
      </c>
      <c r="AC380" s="3">
        <v>9</v>
      </c>
      <c r="AD380" s="3">
        <v>48471</v>
      </c>
      <c r="AE380" s="3">
        <v>130872</v>
      </c>
      <c r="AF380" s="3">
        <v>0</v>
      </c>
      <c r="AG380" s="3">
        <v>330</v>
      </c>
      <c r="AH380" s="3">
        <v>0</v>
      </c>
      <c r="AI380" s="3">
        <v>0</v>
      </c>
      <c r="AJ380" s="3" t="s">
        <v>1213</v>
      </c>
      <c r="AK380" s="3" t="s">
        <v>10</v>
      </c>
    </row>
    <row r="381" spans="2:37" x14ac:dyDescent="0.25">
      <c r="B381">
        <v>2</v>
      </c>
      <c r="C381">
        <v>1</v>
      </c>
      <c r="D381" t="s">
        <v>1428</v>
      </c>
      <c r="E381" t="s">
        <v>1683</v>
      </c>
      <c r="F381" t="s">
        <v>1179</v>
      </c>
      <c r="G381">
        <v>2010</v>
      </c>
      <c r="H381" s="1" t="s">
        <v>1128</v>
      </c>
      <c r="I381">
        <v>95710</v>
      </c>
      <c r="J381" t="s">
        <v>402</v>
      </c>
      <c r="K381" s="1">
        <v>0.66666666666666663</v>
      </c>
      <c r="L381">
        <v>957100</v>
      </c>
      <c r="M381">
        <v>1</v>
      </c>
      <c r="N381" t="s">
        <v>403</v>
      </c>
      <c r="O381" t="s">
        <v>15</v>
      </c>
      <c r="P381" t="s">
        <v>398</v>
      </c>
      <c r="Q381">
        <v>27187004239</v>
      </c>
      <c r="R381" t="s">
        <v>399</v>
      </c>
      <c r="S381" t="s">
        <v>45</v>
      </c>
      <c r="T381">
        <v>3370</v>
      </c>
      <c r="U381" t="s">
        <v>6</v>
      </c>
      <c r="V381" t="s">
        <v>7</v>
      </c>
      <c r="W381">
        <v>3757</v>
      </c>
      <c r="X381">
        <v>15672283</v>
      </c>
      <c r="AB381">
        <v>9</v>
      </c>
      <c r="AC381">
        <v>42727</v>
      </c>
      <c r="AD381">
        <v>0</v>
      </c>
      <c r="AE381">
        <v>349993</v>
      </c>
      <c r="AF381">
        <v>0</v>
      </c>
      <c r="AG381">
        <v>1728536</v>
      </c>
      <c r="AH381" t="s">
        <v>9</v>
      </c>
      <c r="AI381" t="s">
        <v>10</v>
      </c>
    </row>
    <row r="382" spans="2:37" x14ac:dyDescent="0.25">
      <c r="B382">
        <v>12</v>
      </c>
      <c r="C382">
        <v>2</v>
      </c>
      <c r="D382" s="3" t="s">
        <v>1440</v>
      </c>
      <c r="E382" s="3" t="s">
        <v>1693</v>
      </c>
      <c r="F382" s="3" t="s">
        <v>1154</v>
      </c>
      <c r="G382" s="3">
        <v>2014</v>
      </c>
      <c r="H382" s="5" t="s">
        <v>1128</v>
      </c>
      <c r="I382" s="3">
        <v>17999</v>
      </c>
      <c r="J382" s="3" t="s">
        <v>447</v>
      </c>
      <c r="N382" s="3" t="s">
        <v>346</v>
      </c>
      <c r="O382" s="3" t="s">
        <v>2</v>
      </c>
      <c r="S382" s="3" t="s">
        <v>591</v>
      </c>
      <c r="T382" s="3">
        <v>20084073</v>
      </c>
      <c r="U382" s="3" t="s">
        <v>592</v>
      </c>
      <c r="V382" s="3" t="s">
        <v>5</v>
      </c>
      <c r="W382" s="3">
        <v>3300</v>
      </c>
      <c r="X382" s="3" t="s">
        <v>6</v>
      </c>
      <c r="Y382" s="3" t="s">
        <v>7</v>
      </c>
      <c r="Z382" s="3" t="s">
        <v>593</v>
      </c>
      <c r="AA382" s="3">
        <v>54658558</v>
      </c>
      <c r="AB382" s="3" t="s">
        <v>155</v>
      </c>
      <c r="AC382" s="3">
        <v>9</v>
      </c>
      <c r="AD382" s="3">
        <v>48471</v>
      </c>
      <c r="AE382" s="3">
        <v>111483</v>
      </c>
      <c r="AF382" s="3">
        <v>0</v>
      </c>
      <c r="AG382" s="3">
        <v>290</v>
      </c>
      <c r="AH382" s="3">
        <v>0</v>
      </c>
      <c r="AI382" s="3">
        <v>0</v>
      </c>
      <c r="AJ382" s="3" t="s">
        <v>1213</v>
      </c>
      <c r="AK382" s="3" t="s">
        <v>10</v>
      </c>
    </row>
    <row r="383" spans="2:37" x14ac:dyDescent="0.25">
      <c r="B383">
        <v>4</v>
      </c>
      <c r="C383">
        <v>1</v>
      </c>
      <c r="D383" s="3" t="s">
        <v>1358</v>
      </c>
      <c r="E383" s="3" t="s">
        <v>1600</v>
      </c>
      <c r="F383" s="3" t="s">
        <v>1164</v>
      </c>
      <c r="G383" s="3"/>
      <c r="H383" s="5" t="s">
        <v>1128</v>
      </c>
      <c r="I383" s="3">
        <v>74523</v>
      </c>
      <c r="J383" s="3" t="s">
        <v>295</v>
      </c>
      <c r="N383" s="3" t="s">
        <v>657</v>
      </c>
      <c r="O383" s="3" t="s">
        <v>15</v>
      </c>
      <c r="S383" s="3" t="s">
        <v>658</v>
      </c>
      <c r="T383" s="3">
        <v>30632188680</v>
      </c>
      <c r="U383" s="3" t="s">
        <v>659</v>
      </c>
      <c r="V383" s="3" t="s">
        <v>79</v>
      </c>
      <c r="W383" s="3">
        <v>3360</v>
      </c>
      <c r="X383" s="3" t="s">
        <v>6</v>
      </c>
      <c r="Y383" s="3" t="s">
        <v>7</v>
      </c>
      <c r="Z383" s="3">
        <v>3755</v>
      </c>
      <c r="AA383" s="3">
        <v>48504948</v>
      </c>
      <c r="AB383" s="3"/>
      <c r="AC383" s="3">
        <v>9</v>
      </c>
      <c r="AD383" s="3">
        <v>48471</v>
      </c>
      <c r="AE383" s="3">
        <v>106636</v>
      </c>
      <c r="AF383" s="3">
        <v>0</v>
      </c>
      <c r="AG383" s="3">
        <v>90</v>
      </c>
      <c r="AH383" s="3">
        <v>0</v>
      </c>
      <c r="AI383" s="3">
        <v>0</v>
      </c>
      <c r="AJ383" s="3" t="s">
        <v>1213</v>
      </c>
      <c r="AK383" s="3" t="s">
        <v>10</v>
      </c>
    </row>
    <row r="384" spans="2:37" x14ac:dyDescent="0.25">
      <c r="B384">
        <v>2</v>
      </c>
      <c r="C384">
        <v>1</v>
      </c>
      <c r="D384" s="3" t="s">
        <v>1436</v>
      </c>
      <c r="E384" s="3" t="s">
        <v>1688</v>
      </c>
      <c r="F384" s="3" t="s">
        <v>1180</v>
      </c>
      <c r="G384" s="3">
        <v>2013</v>
      </c>
      <c r="H384" s="5" t="s">
        <v>1128</v>
      </c>
      <c r="I384" s="3">
        <v>41924</v>
      </c>
      <c r="J384" s="3" t="s">
        <v>274</v>
      </c>
      <c r="N384" s="3" t="s">
        <v>275</v>
      </c>
      <c r="O384" s="3" t="s">
        <v>15</v>
      </c>
      <c r="S384" s="3" t="s">
        <v>276</v>
      </c>
      <c r="T384" s="3">
        <v>20128483277</v>
      </c>
      <c r="U384" s="3" t="s">
        <v>277</v>
      </c>
      <c r="V384" s="3" t="s">
        <v>278</v>
      </c>
      <c r="W384" s="3">
        <v>3364</v>
      </c>
      <c r="X384" s="3" t="s">
        <v>6</v>
      </c>
      <c r="Y384" s="3" t="s">
        <v>7</v>
      </c>
      <c r="Z384" s="3">
        <v>3755</v>
      </c>
      <c r="AA384" s="3">
        <v>15683547</v>
      </c>
      <c r="AB384" s="3"/>
      <c r="AC384" s="3">
        <v>9</v>
      </c>
      <c r="AD384" s="3">
        <v>42727</v>
      </c>
      <c r="AE384" s="3">
        <v>29909</v>
      </c>
      <c r="AF384" s="3">
        <v>0</v>
      </c>
      <c r="AG384" s="3">
        <v>230</v>
      </c>
      <c r="AH384" s="3">
        <v>0</v>
      </c>
      <c r="AI384" s="3">
        <v>0</v>
      </c>
      <c r="AJ384" s="3" t="s">
        <v>1213</v>
      </c>
      <c r="AK384" s="3" t="s">
        <v>10</v>
      </c>
    </row>
    <row r="385" spans="2:37" x14ac:dyDescent="0.25">
      <c r="B385">
        <v>4</v>
      </c>
      <c r="C385">
        <v>1</v>
      </c>
      <c r="D385" t="s">
        <v>1436</v>
      </c>
      <c r="E385" t="s">
        <v>1690</v>
      </c>
      <c r="F385" t="s">
        <v>1180</v>
      </c>
      <c r="G385">
        <v>2013</v>
      </c>
      <c r="H385" s="1" t="s">
        <v>1128</v>
      </c>
      <c r="I385">
        <v>71310</v>
      </c>
      <c r="J385" t="s">
        <v>640</v>
      </c>
      <c r="K385" s="1">
        <v>0.75</v>
      </c>
      <c r="L385">
        <v>713100</v>
      </c>
      <c r="M385">
        <v>1</v>
      </c>
      <c r="N385" t="s">
        <v>641</v>
      </c>
      <c r="O385" t="s">
        <v>15</v>
      </c>
      <c r="P385" t="s">
        <v>181</v>
      </c>
      <c r="Q385">
        <v>30708379456</v>
      </c>
      <c r="R385" t="s">
        <v>182</v>
      </c>
      <c r="S385" t="s">
        <v>183</v>
      </c>
      <c r="T385">
        <v>3304</v>
      </c>
      <c r="U385" t="s">
        <v>6</v>
      </c>
      <c r="V385" t="s">
        <v>7</v>
      </c>
      <c r="W385">
        <v>376</v>
      </c>
      <c r="X385">
        <v>4481488</v>
      </c>
      <c r="AB385">
        <v>9</v>
      </c>
      <c r="AC385">
        <v>42727</v>
      </c>
      <c r="AD385">
        <v>149545</v>
      </c>
      <c r="AE385">
        <v>0</v>
      </c>
      <c r="AF385">
        <v>350</v>
      </c>
      <c r="AG385">
        <v>459251</v>
      </c>
      <c r="AH385" t="s">
        <v>9</v>
      </c>
      <c r="AI385" t="s">
        <v>10</v>
      </c>
    </row>
    <row r="386" spans="2:37" x14ac:dyDescent="0.25">
      <c r="B386">
        <v>4</v>
      </c>
      <c r="C386">
        <v>1</v>
      </c>
      <c r="D386" s="3" t="s">
        <v>1264</v>
      </c>
      <c r="E386" s="3" t="s">
        <v>1494</v>
      </c>
      <c r="F386" s="3" t="s">
        <v>1147</v>
      </c>
      <c r="G386" s="3">
        <v>2010</v>
      </c>
      <c r="H386" s="5" t="s">
        <v>1128</v>
      </c>
      <c r="I386" s="3">
        <v>84585</v>
      </c>
      <c r="J386" s="3" t="s">
        <v>240</v>
      </c>
      <c r="N386" s="3" t="s">
        <v>241</v>
      </c>
      <c r="O386" s="3" t="s">
        <v>15</v>
      </c>
      <c r="S386" s="3" t="s">
        <v>242</v>
      </c>
      <c r="T386" s="3">
        <v>30653854346</v>
      </c>
      <c r="U386" s="3" t="s">
        <v>243</v>
      </c>
      <c r="V386" s="3" t="s">
        <v>5</v>
      </c>
      <c r="W386" s="3">
        <v>3300</v>
      </c>
      <c r="X386" s="3" t="s">
        <v>6</v>
      </c>
      <c r="Y386" s="3" t="s">
        <v>7</v>
      </c>
      <c r="Z386" s="3">
        <v>376</v>
      </c>
      <c r="AA386" s="3">
        <v>4457800</v>
      </c>
      <c r="AB386" s="3"/>
      <c r="AC386" s="3">
        <v>9</v>
      </c>
      <c r="AD386" s="3">
        <v>42727</v>
      </c>
      <c r="AE386" s="3">
        <v>81181</v>
      </c>
      <c r="AF386" s="3">
        <v>0</v>
      </c>
      <c r="AG386" s="3">
        <v>0</v>
      </c>
      <c r="AH386" s="3">
        <v>0</v>
      </c>
      <c r="AI386" s="3">
        <v>0</v>
      </c>
      <c r="AJ386" s="3" t="s">
        <v>1213</v>
      </c>
      <c r="AK386" s="3" t="s">
        <v>10</v>
      </c>
    </row>
    <row r="387" spans="2:37" x14ac:dyDescent="0.25">
      <c r="B387">
        <v>2</v>
      </c>
      <c r="C387">
        <v>1</v>
      </c>
      <c r="D387" t="s">
        <v>1264</v>
      </c>
      <c r="E387" t="s">
        <v>1495</v>
      </c>
      <c r="F387" t="s">
        <v>1146</v>
      </c>
      <c r="H387" s="1" t="s">
        <v>1128</v>
      </c>
      <c r="I387">
        <v>42662</v>
      </c>
      <c r="J387" t="s">
        <v>600</v>
      </c>
      <c r="K387" s="1">
        <v>0.3756944444444445</v>
      </c>
      <c r="L387">
        <v>426620</v>
      </c>
      <c r="M387">
        <v>1</v>
      </c>
      <c r="N387" t="s">
        <v>199</v>
      </c>
      <c r="O387" t="s">
        <v>15</v>
      </c>
      <c r="P387" t="s">
        <v>1104</v>
      </c>
      <c r="Q387">
        <v>30521857370</v>
      </c>
      <c r="R387" t="s">
        <v>1105</v>
      </c>
      <c r="S387" t="s">
        <v>911</v>
      </c>
      <c r="T387">
        <v>3230</v>
      </c>
      <c r="U387" t="s">
        <v>88</v>
      </c>
      <c r="V387" t="s">
        <v>7</v>
      </c>
      <c r="W387">
        <v>3772</v>
      </c>
      <c r="X387">
        <v>15561996</v>
      </c>
      <c r="AB387">
        <v>9</v>
      </c>
      <c r="AC387">
        <v>48471</v>
      </c>
      <c r="AD387">
        <v>67859</v>
      </c>
      <c r="AE387">
        <v>0</v>
      </c>
      <c r="AF387">
        <v>140</v>
      </c>
      <c r="AG387">
        <v>327118</v>
      </c>
      <c r="AH387" t="s">
        <v>9</v>
      </c>
      <c r="AI387" t="s">
        <v>10</v>
      </c>
    </row>
    <row r="388" spans="2:37" x14ac:dyDescent="0.25">
      <c r="B388">
        <v>2</v>
      </c>
      <c r="C388">
        <v>1</v>
      </c>
      <c r="D388" s="3" t="s">
        <v>1447</v>
      </c>
      <c r="E388" s="3" t="s">
        <v>1701</v>
      </c>
      <c r="F388" s="3" t="s">
        <v>1154</v>
      </c>
      <c r="G388" s="3">
        <v>2013</v>
      </c>
      <c r="H388" s="5" t="s">
        <v>1128</v>
      </c>
      <c r="I388" s="3">
        <v>49338</v>
      </c>
      <c r="J388" s="3" t="s">
        <v>414</v>
      </c>
      <c r="N388" s="3" t="s">
        <v>76</v>
      </c>
      <c r="O388" s="3" t="s">
        <v>15</v>
      </c>
      <c r="S388" s="3" t="s">
        <v>181</v>
      </c>
      <c r="T388" s="3">
        <v>30708379456</v>
      </c>
      <c r="U388" s="3" t="s">
        <v>182</v>
      </c>
      <c r="V388" s="3" t="s">
        <v>183</v>
      </c>
      <c r="W388" s="3">
        <v>3304</v>
      </c>
      <c r="X388" s="3" t="s">
        <v>6</v>
      </c>
      <c r="Y388" s="3" t="s">
        <v>7</v>
      </c>
      <c r="Z388" s="3">
        <v>376</v>
      </c>
      <c r="AA388" s="3">
        <v>4481488</v>
      </c>
      <c r="AB388" s="3"/>
      <c r="AC388" s="3">
        <v>9</v>
      </c>
      <c r="AD388" s="3">
        <v>42727</v>
      </c>
      <c r="AE388" s="3">
        <v>81181</v>
      </c>
      <c r="AF388" s="3">
        <v>0</v>
      </c>
      <c r="AG388" s="3">
        <v>190</v>
      </c>
      <c r="AH388" s="3">
        <v>0</v>
      </c>
      <c r="AI388" s="3">
        <v>0</v>
      </c>
      <c r="AJ388" s="3" t="s">
        <v>1213</v>
      </c>
      <c r="AK388" s="3" t="s">
        <v>10</v>
      </c>
    </row>
    <row r="389" spans="2:37" x14ac:dyDescent="0.25">
      <c r="B389">
        <v>4</v>
      </c>
      <c r="C389">
        <v>1</v>
      </c>
      <c r="D389" t="s">
        <v>1447</v>
      </c>
      <c r="E389" t="s">
        <v>1702</v>
      </c>
      <c r="F389" t="s">
        <v>1154</v>
      </c>
      <c r="G389">
        <v>2014</v>
      </c>
      <c r="H389" s="1" t="s">
        <v>1128</v>
      </c>
      <c r="I389">
        <v>13828</v>
      </c>
      <c r="J389" t="s">
        <v>494</v>
      </c>
      <c r="K389" s="1">
        <v>0.35000000000000003</v>
      </c>
      <c r="L389">
        <v>138280</v>
      </c>
      <c r="M389">
        <v>1</v>
      </c>
      <c r="N389" t="s">
        <v>751</v>
      </c>
      <c r="O389" t="s">
        <v>2</v>
      </c>
      <c r="P389" t="s">
        <v>752</v>
      </c>
      <c r="Q389">
        <v>16079748</v>
      </c>
      <c r="R389" t="s">
        <v>753</v>
      </c>
      <c r="S389" t="s">
        <v>142</v>
      </c>
      <c r="T389">
        <v>3315</v>
      </c>
      <c r="U389" t="s">
        <v>6</v>
      </c>
      <c r="V389" t="s">
        <v>7</v>
      </c>
      <c r="W389">
        <v>3755</v>
      </c>
      <c r="X389">
        <v>15652054</v>
      </c>
      <c r="Z389" t="s">
        <v>754</v>
      </c>
      <c r="AA389" t="s">
        <v>755</v>
      </c>
      <c r="AB389">
        <v>9</v>
      </c>
      <c r="AC389">
        <v>42727</v>
      </c>
      <c r="AD389">
        <v>0</v>
      </c>
      <c r="AE389">
        <v>0</v>
      </c>
      <c r="AF389">
        <v>0</v>
      </c>
      <c r="AG389">
        <v>0</v>
      </c>
      <c r="AH389" t="s">
        <v>9</v>
      </c>
      <c r="AI389" t="s">
        <v>10</v>
      </c>
    </row>
    <row r="390" spans="2:37" x14ac:dyDescent="0.25">
      <c r="B390">
        <v>4</v>
      </c>
      <c r="C390">
        <v>1</v>
      </c>
      <c r="D390" t="s">
        <v>1352</v>
      </c>
      <c r="E390" t="s">
        <v>1594</v>
      </c>
      <c r="F390" t="s">
        <v>1162</v>
      </c>
      <c r="H390" s="1" t="s">
        <v>1128</v>
      </c>
      <c r="I390">
        <v>35769</v>
      </c>
      <c r="J390" t="s">
        <v>494</v>
      </c>
      <c r="K390" s="1">
        <v>0.4375</v>
      </c>
      <c r="L390">
        <v>357690</v>
      </c>
      <c r="M390">
        <v>1</v>
      </c>
      <c r="N390" t="s">
        <v>930</v>
      </c>
      <c r="O390" t="s">
        <v>2</v>
      </c>
      <c r="P390" t="s">
        <v>923</v>
      </c>
      <c r="Q390">
        <v>13884064</v>
      </c>
      <c r="R390" t="s">
        <v>924</v>
      </c>
      <c r="S390" t="s">
        <v>5</v>
      </c>
      <c r="T390">
        <v>3300</v>
      </c>
      <c r="U390" t="s">
        <v>6</v>
      </c>
      <c r="V390" t="s">
        <v>7</v>
      </c>
      <c r="W390">
        <v>-376</v>
      </c>
      <c r="X390">
        <v>4432972</v>
      </c>
      <c r="Z390" t="s">
        <v>925</v>
      </c>
      <c r="AA390" t="s">
        <v>926</v>
      </c>
      <c r="AB390">
        <v>9</v>
      </c>
      <c r="AC390">
        <v>48471</v>
      </c>
      <c r="AD390">
        <v>87248</v>
      </c>
      <c r="AE390">
        <v>0</v>
      </c>
      <c r="AF390">
        <v>180</v>
      </c>
      <c r="AG390">
        <v>239012</v>
      </c>
      <c r="AH390" t="s">
        <v>9</v>
      </c>
      <c r="AI390" t="s">
        <v>10</v>
      </c>
    </row>
    <row r="391" spans="2:37" x14ac:dyDescent="0.25">
      <c r="B391">
        <v>4</v>
      </c>
      <c r="C391">
        <v>1</v>
      </c>
      <c r="D391" s="3" t="s">
        <v>1352</v>
      </c>
      <c r="E391" s="3" t="s">
        <v>1594</v>
      </c>
      <c r="F391" s="3" t="s">
        <v>1162</v>
      </c>
      <c r="G391" s="3"/>
      <c r="H391" s="5" t="s">
        <v>1128</v>
      </c>
      <c r="I391" s="3">
        <v>35769</v>
      </c>
      <c r="J391" s="3" t="s">
        <v>205</v>
      </c>
      <c r="N391" s="3" t="s">
        <v>922</v>
      </c>
      <c r="O391" s="3" t="s">
        <v>2</v>
      </c>
      <c r="S391" s="3" t="s">
        <v>923</v>
      </c>
      <c r="T391" s="3">
        <v>13884064</v>
      </c>
      <c r="U391" s="3" t="s">
        <v>924</v>
      </c>
      <c r="V391" s="3" t="s">
        <v>5</v>
      </c>
      <c r="W391" s="3">
        <v>3300</v>
      </c>
      <c r="X391" s="3" t="s">
        <v>6</v>
      </c>
      <c r="Y391" s="3" t="s">
        <v>7</v>
      </c>
      <c r="Z391" s="3">
        <v>-376</v>
      </c>
      <c r="AA391" s="3">
        <v>4432972</v>
      </c>
      <c r="AB391" s="3" t="s">
        <v>925</v>
      </c>
      <c r="AC391" s="3">
        <v>9</v>
      </c>
      <c r="AD391" s="3">
        <v>42727</v>
      </c>
      <c r="AE391" s="3">
        <v>55545</v>
      </c>
      <c r="AF391" s="3">
        <v>0</v>
      </c>
      <c r="AG391" s="3">
        <v>50</v>
      </c>
      <c r="AH391" s="3">
        <v>0</v>
      </c>
      <c r="AI391" s="3">
        <v>0</v>
      </c>
      <c r="AJ391" s="3" t="s">
        <v>1213</v>
      </c>
      <c r="AK391" s="3" t="s">
        <v>10</v>
      </c>
    </row>
    <row r="392" spans="2:37" x14ac:dyDescent="0.25">
      <c r="B392">
        <v>4</v>
      </c>
      <c r="C392">
        <v>1</v>
      </c>
      <c r="D392" s="3" t="s">
        <v>1371</v>
      </c>
      <c r="E392" s="3" t="s">
        <v>1612</v>
      </c>
      <c r="F392" s="3" t="s">
        <v>1161</v>
      </c>
      <c r="G392" s="3">
        <v>2011</v>
      </c>
      <c r="H392" s="5" t="s">
        <v>1128</v>
      </c>
      <c r="I392" s="3">
        <v>68032</v>
      </c>
      <c r="J392" s="3" t="s">
        <v>205</v>
      </c>
      <c r="N392" s="3" t="s">
        <v>919</v>
      </c>
      <c r="O392" s="3" t="s">
        <v>15</v>
      </c>
      <c r="S392" s="3" t="s">
        <v>916</v>
      </c>
      <c r="T392" s="3">
        <v>30645622169</v>
      </c>
      <c r="U392" s="3" t="s">
        <v>917</v>
      </c>
      <c r="V392" s="3" t="s">
        <v>675</v>
      </c>
      <c r="W392" s="3">
        <v>3302</v>
      </c>
      <c r="X392" s="3" t="s">
        <v>88</v>
      </c>
      <c r="Y392" s="3" t="s">
        <v>7</v>
      </c>
      <c r="Z392" s="3">
        <v>3786</v>
      </c>
      <c r="AA392" s="3">
        <v>420349</v>
      </c>
      <c r="AB392" s="3"/>
      <c r="AC392" s="3">
        <v>9</v>
      </c>
      <c r="AD392" s="3">
        <v>42727</v>
      </c>
      <c r="AE392" s="3">
        <v>64091</v>
      </c>
      <c r="AF392" s="3">
        <v>0</v>
      </c>
      <c r="AG392" s="3">
        <v>20</v>
      </c>
      <c r="AH392" s="3">
        <v>0</v>
      </c>
      <c r="AI392" s="3">
        <v>0</v>
      </c>
      <c r="AJ392" s="3" t="s">
        <v>1213</v>
      </c>
      <c r="AK392" s="3" t="s">
        <v>10</v>
      </c>
    </row>
    <row r="393" spans="2:37" x14ac:dyDescent="0.25">
      <c r="B393">
        <v>2</v>
      </c>
      <c r="C393">
        <v>1</v>
      </c>
      <c r="D393" t="s">
        <v>1371</v>
      </c>
      <c r="E393" t="s">
        <v>1614</v>
      </c>
      <c r="F393" t="s">
        <v>1159</v>
      </c>
      <c r="G393">
        <v>2011</v>
      </c>
      <c r="H393" s="1" t="s">
        <v>1128</v>
      </c>
      <c r="I393">
        <v>64695</v>
      </c>
      <c r="J393" t="s">
        <v>390</v>
      </c>
      <c r="K393" s="1">
        <v>0.54166666666666663</v>
      </c>
      <c r="L393">
        <v>646950</v>
      </c>
      <c r="M393">
        <v>1</v>
      </c>
      <c r="N393" t="s">
        <v>391</v>
      </c>
      <c r="O393" t="s">
        <v>15</v>
      </c>
      <c r="P393" t="s">
        <v>392</v>
      </c>
      <c r="Q393">
        <v>30687935957</v>
      </c>
      <c r="R393" t="s">
        <v>393</v>
      </c>
      <c r="S393" t="s">
        <v>331</v>
      </c>
      <c r="T393">
        <v>3400</v>
      </c>
      <c r="U393" t="s">
        <v>394</v>
      </c>
      <c r="V393" t="s">
        <v>7</v>
      </c>
      <c r="W393">
        <v>3974</v>
      </c>
      <c r="X393">
        <v>638529</v>
      </c>
      <c r="Z393" t="s">
        <v>155</v>
      </c>
      <c r="AA393" t="s">
        <v>156</v>
      </c>
      <c r="AB393">
        <v>9</v>
      </c>
      <c r="AC393">
        <v>48471</v>
      </c>
      <c r="AD393">
        <v>24236</v>
      </c>
      <c r="AE393">
        <v>0</v>
      </c>
      <c r="AF393">
        <v>50</v>
      </c>
      <c r="AG393">
        <v>344960</v>
      </c>
      <c r="AH393" t="s">
        <v>9</v>
      </c>
      <c r="AI393" t="s">
        <v>10</v>
      </c>
    </row>
    <row r="394" spans="2:37" x14ac:dyDescent="0.25">
      <c r="B394">
        <v>6</v>
      </c>
      <c r="C394">
        <v>1</v>
      </c>
      <c r="D394" s="3" t="s">
        <v>1374</v>
      </c>
      <c r="E394" s="3" t="s">
        <v>1615</v>
      </c>
      <c r="F394" s="3" t="s">
        <v>1159</v>
      </c>
      <c r="G394" s="3">
        <v>2013</v>
      </c>
      <c r="H394" s="5" t="s">
        <v>1128</v>
      </c>
      <c r="I394" s="3">
        <v>42338</v>
      </c>
      <c r="J394" s="3" t="s">
        <v>465</v>
      </c>
      <c r="N394" s="3" t="s">
        <v>346</v>
      </c>
      <c r="O394" s="3" t="s">
        <v>2</v>
      </c>
      <c r="S394" s="3" t="s">
        <v>899</v>
      </c>
      <c r="T394" s="3">
        <v>11111111</v>
      </c>
      <c r="U394" s="3" t="s">
        <v>900</v>
      </c>
      <c r="V394" s="3" t="s">
        <v>5</v>
      </c>
      <c r="W394" s="3">
        <v>3300</v>
      </c>
      <c r="X394" s="3" t="s">
        <v>6</v>
      </c>
      <c r="Y394" s="3" t="s">
        <v>7</v>
      </c>
      <c r="Z394" s="3">
        <v>376</v>
      </c>
      <c r="AA394" s="3">
        <v>4431838</v>
      </c>
      <c r="AB394" s="3"/>
      <c r="AC394" s="3">
        <v>9</v>
      </c>
      <c r="AD394" s="3">
        <v>48471</v>
      </c>
      <c r="AE394" s="3">
        <v>111483</v>
      </c>
      <c r="AF394" s="3">
        <v>0</v>
      </c>
      <c r="AG394" s="3">
        <v>190</v>
      </c>
      <c r="AH394" s="3">
        <v>0</v>
      </c>
      <c r="AI394" s="3">
        <v>0</v>
      </c>
      <c r="AJ394" s="3" t="s">
        <v>1213</v>
      </c>
      <c r="AK394" s="3" t="s">
        <v>10</v>
      </c>
    </row>
    <row r="395" spans="2:37" x14ac:dyDescent="0.25">
      <c r="B395">
        <v>2</v>
      </c>
      <c r="C395">
        <v>1</v>
      </c>
      <c r="D395" t="s">
        <v>1374</v>
      </c>
      <c r="E395" t="s">
        <v>1616</v>
      </c>
      <c r="F395" t="s">
        <v>1167</v>
      </c>
      <c r="H395" s="1" t="s">
        <v>1128</v>
      </c>
      <c r="I395">
        <v>7353</v>
      </c>
      <c r="J395" t="s">
        <v>390</v>
      </c>
      <c r="K395" s="1">
        <v>0.72916666666666663</v>
      </c>
      <c r="L395">
        <v>73530</v>
      </c>
      <c r="M395">
        <v>1</v>
      </c>
      <c r="N395" t="s">
        <v>76</v>
      </c>
      <c r="O395" t="s">
        <v>15</v>
      </c>
      <c r="P395" t="s">
        <v>1108</v>
      </c>
      <c r="Q395">
        <v>30711862389</v>
      </c>
      <c r="R395" t="s">
        <v>1109</v>
      </c>
      <c r="S395" t="s">
        <v>5</v>
      </c>
      <c r="T395">
        <v>3300</v>
      </c>
      <c r="U395" t="s">
        <v>6</v>
      </c>
      <c r="V395" t="s">
        <v>7</v>
      </c>
      <c r="W395">
        <v>376</v>
      </c>
      <c r="X395">
        <v>4452367</v>
      </c>
      <c r="Z395" t="s">
        <v>1110</v>
      </c>
      <c r="AA395" t="s">
        <v>791</v>
      </c>
      <c r="AB395">
        <v>9</v>
      </c>
      <c r="AC395">
        <v>48471</v>
      </c>
      <c r="AD395">
        <v>96942</v>
      </c>
      <c r="AE395">
        <v>0</v>
      </c>
      <c r="AF395">
        <v>200</v>
      </c>
      <c r="AG395">
        <v>427498</v>
      </c>
      <c r="AH395" t="s">
        <v>9</v>
      </c>
      <c r="AI395" t="s">
        <v>10</v>
      </c>
    </row>
    <row r="396" spans="2:37" x14ac:dyDescent="0.25">
      <c r="B396">
        <v>6</v>
      </c>
      <c r="C396">
        <v>2</v>
      </c>
      <c r="D396" s="3" t="s">
        <v>1441</v>
      </c>
      <c r="E396" s="3" t="s">
        <v>1695</v>
      </c>
      <c r="F396" s="3" t="s">
        <v>1154</v>
      </c>
      <c r="G396" s="3">
        <v>2014</v>
      </c>
      <c r="H396" s="5" t="s">
        <v>1128</v>
      </c>
      <c r="I396" s="3">
        <v>16693</v>
      </c>
      <c r="J396" s="3" t="s">
        <v>504</v>
      </c>
      <c r="N396" s="3" t="s">
        <v>505</v>
      </c>
      <c r="O396" s="3" t="s">
        <v>2</v>
      </c>
      <c r="S396" s="3" t="s">
        <v>506</v>
      </c>
      <c r="T396" s="3">
        <v>11850345</v>
      </c>
      <c r="U396" s="3" t="s">
        <v>507</v>
      </c>
      <c r="V396" s="3" t="s">
        <v>5</v>
      </c>
      <c r="W396" s="3">
        <v>3300</v>
      </c>
      <c r="X396" s="3" t="s">
        <v>6</v>
      </c>
      <c r="Y396" s="3" t="s">
        <v>7</v>
      </c>
      <c r="Z396" s="3">
        <v>-376</v>
      </c>
      <c r="AA396" s="3">
        <v>4562966</v>
      </c>
      <c r="AB396" s="3"/>
      <c r="AC396" s="3">
        <v>9</v>
      </c>
      <c r="AD396" s="3">
        <v>42727</v>
      </c>
      <c r="AE396" s="3">
        <v>8545</v>
      </c>
      <c r="AF396" s="3">
        <v>0</v>
      </c>
      <c r="AG396" s="3">
        <v>160</v>
      </c>
      <c r="AH396" s="3">
        <v>0</v>
      </c>
      <c r="AI396" s="3">
        <v>0</v>
      </c>
      <c r="AJ396" s="3" t="s">
        <v>1213</v>
      </c>
      <c r="AK396" s="3" t="s">
        <v>10</v>
      </c>
    </row>
    <row r="397" spans="2:37" x14ac:dyDescent="0.25">
      <c r="B397">
        <v>6</v>
      </c>
      <c r="C397">
        <v>2</v>
      </c>
      <c r="D397" t="s">
        <v>1441</v>
      </c>
      <c r="E397" t="s">
        <v>1697</v>
      </c>
      <c r="F397" t="s">
        <v>1154</v>
      </c>
      <c r="H397" s="1" t="s">
        <v>1128</v>
      </c>
      <c r="I397">
        <v>25793</v>
      </c>
      <c r="J397" t="s">
        <v>612</v>
      </c>
      <c r="K397" s="1">
        <v>0.52083333333333337</v>
      </c>
      <c r="L397">
        <v>257930</v>
      </c>
      <c r="M397">
        <v>1</v>
      </c>
      <c r="N397" t="s">
        <v>76</v>
      </c>
      <c r="O397" t="s">
        <v>2</v>
      </c>
      <c r="P397" t="s">
        <v>1120</v>
      </c>
      <c r="Q397">
        <v>14459818</v>
      </c>
      <c r="R397" t="s">
        <v>1121</v>
      </c>
      <c r="S397" t="s">
        <v>5</v>
      </c>
      <c r="T397">
        <v>3300</v>
      </c>
      <c r="U397" t="s">
        <v>6</v>
      </c>
      <c r="V397" t="s">
        <v>7</v>
      </c>
      <c r="W397">
        <v>376</v>
      </c>
      <c r="X397">
        <v>154692309</v>
      </c>
      <c r="Z397" t="s">
        <v>1122</v>
      </c>
      <c r="AA397" t="s">
        <v>1123</v>
      </c>
      <c r="AB397">
        <v>9</v>
      </c>
      <c r="AC397">
        <v>48471</v>
      </c>
      <c r="AD397">
        <v>111483</v>
      </c>
      <c r="AE397">
        <v>0</v>
      </c>
      <c r="AF397">
        <v>230</v>
      </c>
      <c r="AG397">
        <v>419048</v>
      </c>
      <c r="AH397" t="s">
        <v>9</v>
      </c>
      <c r="AI397" t="s">
        <v>10</v>
      </c>
    </row>
    <row r="398" spans="2:37" x14ac:dyDescent="0.25">
      <c r="B398">
        <v>4</v>
      </c>
      <c r="C398">
        <v>1</v>
      </c>
      <c r="D398" s="3" t="s">
        <v>1250</v>
      </c>
      <c r="E398" s="3" t="s">
        <v>1482</v>
      </c>
      <c r="F398" s="3" t="s">
        <v>1145</v>
      </c>
      <c r="G398" s="3">
        <v>2010</v>
      </c>
      <c r="H398" s="5" t="s">
        <v>1128</v>
      </c>
      <c r="I398" s="3">
        <v>153882</v>
      </c>
      <c r="J398" s="3" t="s">
        <v>271</v>
      </c>
      <c r="N398" s="3" t="s">
        <v>76</v>
      </c>
      <c r="O398" s="3" t="s">
        <v>15</v>
      </c>
      <c r="P398" s="3" t="s">
        <v>263</v>
      </c>
      <c r="Q398" s="3">
        <v>27200880485</v>
      </c>
      <c r="R398" s="3" t="s">
        <v>264</v>
      </c>
      <c r="S398" s="3" t="s">
        <v>265</v>
      </c>
      <c r="T398" s="3">
        <v>3580</v>
      </c>
      <c r="U398" s="3" t="s">
        <v>266</v>
      </c>
      <c r="V398" s="3" t="s">
        <v>7</v>
      </c>
      <c r="W398" s="3">
        <v>376</v>
      </c>
      <c r="X398" s="3">
        <v>154843854</v>
      </c>
      <c r="Z398" s="3" t="s">
        <v>267</v>
      </c>
      <c r="AC398" s="3">
        <v>9</v>
      </c>
      <c r="AD398" s="3">
        <v>48471</v>
      </c>
      <c r="AE398" s="3">
        <v>82401</v>
      </c>
      <c r="AF398" s="3">
        <v>0</v>
      </c>
      <c r="AG398" s="3">
        <v>190</v>
      </c>
      <c r="AH398" s="3">
        <v>0</v>
      </c>
      <c r="AI398" s="3">
        <v>0</v>
      </c>
      <c r="AJ398" s="3" t="s">
        <v>1213</v>
      </c>
      <c r="AK398" s="3" t="s">
        <v>10</v>
      </c>
    </row>
    <row r="399" spans="2:37" x14ac:dyDescent="0.25">
      <c r="B399">
        <v>2</v>
      </c>
      <c r="C399">
        <v>1</v>
      </c>
      <c r="D399" t="s">
        <v>1250</v>
      </c>
      <c r="E399" t="s">
        <v>1484</v>
      </c>
      <c r="F399" t="s">
        <v>1145</v>
      </c>
      <c r="G399">
        <v>2010</v>
      </c>
      <c r="H399" s="1" t="s">
        <v>1128</v>
      </c>
      <c r="I399">
        <v>43608</v>
      </c>
      <c r="J399" t="s">
        <v>612</v>
      </c>
      <c r="K399" s="1">
        <v>0.36249999999999999</v>
      </c>
      <c r="L399">
        <v>436080</v>
      </c>
      <c r="M399">
        <v>1</v>
      </c>
      <c r="N399" t="s">
        <v>797</v>
      </c>
      <c r="O399" t="s">
        <v>15</v>
      </c>
      <c r="P399" t="s">
        <v>398</v>
      </c>
      <c r="Q399">
        <v>27187004239</v>
      </c>
      <c r="R399" t="s">
        <v>399</v>
      </c>
      <c r="S399" t="s">
        <v>45</v>
      </c>
      <c r="T399">
        <v>3370</v>
      </c>
      <c r="U399" t="s">
        <v>6</v>
      </c>
      <c r="V399" t="s">
        <v>7</v>
      </c>
      <c r="W399">
        <v>3757</v>
      </c>
      <c r="X399">
        <v>15672283</v>
      </c>
      <c r="AB399">
        <v>9</v>
      </c>
      <c r="AC399">
        <v>48471</v>
      </c>
      <c r="AD399">
        <v>184190</v>
      </c>
      <c r="AE399">
        <v>32500</v>
      </c>
      <c r="AF399">
        <v>380</v>
      </c>
      <c r="AG399">
        <v>1729912</v>
      </c>
      <c r="AH399" t="s">
        <v>9</v>
      </c>
      <c r="AI399" t="s">
        <v>10</v>
      </c>
    </row>
    <row r="400" spans="2:37" x14ac:dyDescent="0.25">
      <c r="B400">
        <v>4</v>
      </c>
      <c r="C400">
        <v>1</v>
      </c>
      <c r="D400" s="3" t="s">
        <v>1313</v>
      </c>
      <c r="E400" s="3" t="s">
        <v>1552</v>
      </c>
      <c r="F400" s="3" t="s">
        <v>1155</v>
      </c>
      <c r="G400" s="3">
        <v>2011</v>
      </c>
      <c r="H400" s="5" t="s">
        <v>1128</v>
      </c>
      <c r="I400" s="3">
        <v>19432</v>
      </c>
      <c r="J400" s="3" t="s">
        <v>458</v>
      </c>
      <c r="N400" s="3" t="s">
        <v>966</v>
      </c>
      <c r="O400" s="3" t="s">
        <v>2</v>
      </c>
      <c r="S400" s="3" t="s">
        <v>967</v>
      </c>
      <c r="T400" s="3">
        <v>14207914</v>
      </c>
      <c r="U400" s="3" t="s">
        <v>968</v>
      </c>
      <c r="V400" s="3" t="s">
        <v>202</v>
      </c>
      <c r="W400" s="3">
        <v>3364</v>
      </c>
      <c r="X400" s="3" t="s">
        <v>6</v>
      </c>
      <c r="Y400" s="3" t="s">
        <v>7</v>
      </c>
      <c r="Z400" s="3">
        <v>3758</v>
      </c>
      <c r="AA400" s="3">
        <v>15521414</v>
      </c>
      <c r="AB400" s="3"/>
      <c r="AC400" s="3">
        <v>9</v>
      </c>
      <c r="AD400" s="3">
        <v>48471</v>
      </c>
      <c r="AE400" s="3">
        <v>92095</v>
      </c>
      <c r="AF400" s="3">
        <v>0</v>
      </c>
      <c r="AG400" s="3">
        <v>380</v>
      </c>
      <c r="AH400" s="3">
        <v>0</v>
      </c>
      <c r="AI400" s="3">
        <v>0</v>
      </c>
      <c r="AJ400" s="3" t="s">
        <v>1213</v>
      </c>
      <c r="AK400" s="3" t="s">
        <v>10</v>
      </c>
    </row>
    <row r="401" spans="2:37" x14ac:dyDescent="0.25">
      <c r="B401">
        <v>2</v>
      </c>
      <c r="C401">
        <v>1</v>
      </c>
      <c r="D401" t="s">
        <v>1313</v>
      </c>
      <c r="E401" t="s">
        <v>1554</v>
      </c>
      <c r="F401" t="s">
        <v>1155</v>
      </c>
      <c r="G401">
        <v>2011</v>
      </c>
      <c r="H401" s="1" t="s">
        <v>1128</v>
      </c>
      <c r="I401">
        <v>30913</v>
      </c>
      <c r="J401" t="s">
        <v>612</v>
      </c>
      <c r="K401" s="1">
        <v>0.70833333333333337</v>
      </c>
      <c r="L401">
        <v>309130</v>
      </c>
      <c r="M401">
        <v>1</v>
      </c>
      <c r="N401" t="s">
        <v>613</v>
      </c>
      <c r="O401" t="s">
        <v>2</v>
      </c>
      <c r="P401" t="s">
        <v>614</v>
      </c>
      <c r="Q401">
        <v>7543155</v>
      </c>
      <c r="R401" t="s">
        <v>615</v>
      </c>
      <c r="S401" t="s">
        <v>5</v>
      </c>
      <c r="T401">
        <v>3300</v>
      </c>
      <c r="U401" t="s">
        <v>6</v>
      </c>
      <c r="V401" t="s">
        <v>7</v>
      </c>
      <c r="W401">
        <v>376</v>
      </c>
      <c r="X401">
        <v>4438964</v>
      </c>
      <c r="Z401" t="s">
        <v>616</v>
      </c>
      <c r="AB401">
        <v>9</v>
      </c>
      <c r="AC401">
        <v>48471</v>
      </c>
      <c r="AD401">
        <v>96942</v>
      </c>
      <c r="AE401">
        <v>0</v>
      </c>
      <c r="AF401">
        <v>200</v>
      </c>
      <c r="AG401">
        <v>0</v>
      </c>
      <c r="AH401" t="s">
        <v>9</v>
      </c>
      <c r="AI401" t="s">
        <v>10</v>
      </c>
    </row>
    <row r="402" spans="2:37" x14ac:dyDescent="0.25">
      <c r="B402">
        <v>4</v>
      </c>
      <c r="C402">
        <v>1</v>
      </c>
      <c r="D402" s="3" t="s">
        <v>1389</v>
      </c>
      <c r="E402" s="3" t="s">
        <v>1636</v>
      </c>
      <c r="F402" s="3" t="s">
        <v>1169</v>
      </c>
      <c r="G402" s="3"/>
      <c r="H402" s="5" t="s">
        <v>1128</v>
      </c>
      <c r="I402" s="3">
        <v>48041</v>
      </c>
      <c r="J402" s="3" t="s">
        <v>465</v>
      </c>
      <c r="N402" s="3" t="s">
        <v>580</v>
      </c>
      <c r="O402" s="3" t="s">
        <v>2</v>
      </c>
      <c r="S402" s="3" t="s">
        <v>581</v>
      </c>
      <c r="T402" s="3">
        <v>27231891779</v>
      </c>
      <c r="U402" s="3" t="s">
        <v>582</v>
      </c>
      <c r="V402" s="3" t="s">
        <v>125</v>
      </c>
      <c r="W402" s="3">
        <v>3362</v>
      </c>
      <c r="X402" s="3" t="s">
        <v>6</v>
      </c>
      <c r="Y402" s="3" t="s">
        <v>7</v>
      </c>
      <c r="Z402" s="3">
        <v>3755</v>
      </c>
      <c r="AA402" s="3">
        <v>499060</v>
      </c>
      <c r="AB402" s="3"/>
      <c r="AC402" s="3">
        <v>9</v>
      </c>
      <c r="AD402" s="3">
        <v>42727</v>
      </c>
      <c r="AE402" s="3">
        <v>123908</v>
      </c>
      <c r="AF402" s="3">
        <v>0</v>
      </c>
      <c r="AG402" s="3">
        <v>420</v>
      </c>
      <c r="AH402" s="3">
        <v>0</v>
      </c>
      <c r="AI402" s="3">
        <v>0</v>
      </c>
      <c r="AJ402" s="3" t="s">
        <v>1213</v>
      </c>
      <c r="AK402" s="3" t="s">
        <v>10</v>
      </c>
    </row>
    <row r="403" spans="2:37" x14ac:dyDescent="0.25">
      <c r="B403">
        <v>2</v>
      </c>
      <c r="C403">
        <v>1</v>
      </c>
      <c r="D403" t="s">
        <v>1389</v>
      </c>
      <c r="E403" t="s">
        <v>1638</v>
      </c>
      <c r="F403" t="s">
        <v>1169</v>
      </c>
      <c r="H403" s="1" t="s">
        <v>1128</v>
      </c>
      <c r="I403">
        <v>28567</v>
      </c>
      <c r="J403" t="s">
        <v>53</v>
      </c>
      <c r="K403" s="1">
        <v>0.45833333333333331</v>
      </c>
      <c r="L403">
        <v>285670</v>
      </c>
      <c r="M403">
        <v>1</v>
      </c>
      <c r="N403" t="s">
        <v>54</v>
      </c>
      <c r="O403" t="s">
        <v>15</v>
      </c>
      <c r="P403" t="s">
        <v>49</v>
      </c>
      <c r="Q403">
        <v>20085454898</v>
      </c>
      <c r="R403" t="s">
        <v>50</v>
      </c>
      <c r="S403" t="s">
        <v>51</v>
      </c>
      <c r="T403">
        <v>3364</v>
      </c>
      <c r="U403" t="s">
        <v>6</v>
      </c>
      <c r="V403" t="s">
        <v>7</v>
      </c>
      <c r="W403">
        <v>3757</v>
      </c>
      <c r="X403">
        <v>15506321</v>
      </c>
      <c r="AB403">
        <v>9</v>
      </c>
      <c r="AC403">
        <v>42727</v>
      </c>
      <c r="AD403">
        <v>8545</v>
      </c>
      <c r="AE403">
        <v>0</v>
      </c>
      <c r="AF403">
        <v>20</v>
      </c>
      <c r="AG403">
        <v>238774</v>
      </c>
      <c r="AH403" t="s">
        <v>9</v>
      </c>
      <c r="AI403" t="s">
        <v>10</v>
      </c>
    </row>
    <row r="404" spans="2:37" x14ac:dyDescent="0.25">
      <c r="B404">
        <v>6</v>
      </c>
      <c r="C404">
        <v>1</v>
      </c>
      <c r="D404" s="3" t="s">
        <v>1288</v>
      </c>
      <c r="E404" s="3" t="s">
        <v>1516</v>
      </c>
      <c r="F404" s="3" t="s">
        <v>1147</v>
      </c>
      <c r="G404" s="3">
        <v>2013</v>
      </c>
      <c r="H404" s="5" t="s">
        <v>1128</v>
      </c>
      <c r="I404" s="3">
        <v>23560</v>
      </c>
      <c r="J404" s="3" t="s">
        <v>194</v>
      </c>
      <c r="N404" s="3" t="s">
        <v>889</v>
      </c>
      <c r="O404" s="3" t="s">
        <v>15</v>
      </c>
      <c r="S404" s="3" t="s">
        <v>890</v>
      </c>
      <c r="T404" s="3">
        <v>20061531883</v>
      </c>
      <c r="U404" s="3" t="s">
        <v>891</v>
      </c>
      <c r="V404" s="3" t="s">
        <v>5</v>
      </c>
      <c r="W404" s="3"/>
      <c r="X404" s="3" t="s">
        <v>6</v>
      </c>
      <c r="Y404" s="3" t="s">
        <v>7</v>
      </c>
      <c r="Z404" s="3">
        <v>376</v>
      </c>
      <c r="AA404" s="3">
        <v>154587535</v>
      </c>
      <c r="AB404" s="3"/>
      <c r="AC404" s="3">
        <v>9</v>
      </c>
      <c r="AD404" s="3">
        <v>42727</v>
      </c>
      <c r="AE404" s="3">
        <v>106818</v>
      </c>
      <c r="AF404" s="3">
        <v>0</v>
      </c>
      <c r="AG404" s="3">
        <v>440</v>
      </c>
      <c r="AH404" s="3">
        <v>0</v>
      </c>
      <c r="AI404" s="3">
        <v>0</v>
      </c>
      <c r="AJ404" s="3" t="s">
        <v>1213</v>
      </c>
      <c r="AK404" s="3" t="s">
        <v>10</v>
      </c>
    </row>
    <row r="405" spans="2:37" x14ac:dyDescent="0.25">
      <c r="B405">
        <v>4</v>
      </c>
      <c r="C405">
        <v>1</v>
      </c>
      <c r="D405" t="s">
        <v>1288</v>
      </c>
      <c r="E405" t="s">
        <v>1519</v>
      </c>
      <c r="F405" t="s">
        <v>1147</v>
      </c>
      <c r="G405">
        <v>2014</v>
      </c>
      <c r="H405" s="1" t="s">
        <v>1128</v>
      </c>
      <c r="I405">
        <v>23064</v>
      </c>
      <c r="J405" t="s">
        <v>53</v>
      </c>
      <c r="K405" s="1">
        <v>0.625</v>
      </c>
      <c r="L405">
        <v>230640</v>
      </c>
      <c r="M405">
        <v>1</v>
      </c>
      <c r="N405" t="s">
        <v>48</v>
      </c>
      <c r="O405" t="s">
        <v>15</v>
      </c>
      <c r="P405" t="s">
        <v>530</v>
      </c>
      <c r="Q405">
        <v>30519177958</v>
      </c>
      <c r="R405" t="s">
        <v>531</v>
      </c>
      <c r="S405" t="s">
        <v>532</v>
      </c>
      <c r="T405">
        <v>3324</v>
      </c>
      <c r="U405" t="s">
        <v>6</v>
      </c>
      <c r="V405" t="s">
        <v>7</v>
      </c>
      <c r="W405">
        <v>376</v>
      </c>
      <c r="X405">
        <v>4498001</v>
      </c>
      <c r="AB405">
        <v>9</v>
      </c>
      <c r="AC405">
        <v>48471</v>
      </c>
      <c r="AD405">
        <v>106636</v>
      </c>
      <c r="AE405">
        <v>0</v>
      </c>
      <c r="AF405">
        <v>220</v>
      </c>
      <c r="AG405">
        <v>245896</v>
      </c>
      <c r="AH405" t="s">
        <v>9</v>
      </c>
      <c r="AI405" t="s">
        <v>10</v>
      </c>
    </row>
    <row r="406" spans="2:37" x14ac:dyDescent="0.25">
      <c r="B406">
        <v>2</v>
      </c>
      <c r="C406">
        <v>1</v>
      </c>
      <c r="D406" s="3" t="s">
        <v>1357</v>
      </c>
      <c r="E406" s="3" t="s">
        <v>1599</v>
      </c>
      <c r="F406" s="3" t="s">
        <v>1165</v>
      </c>
      <c r="G406" s="3">
        <v>2010</v>
      </c>
      <c r="H406" s="5" t="s">
        <v>1128</v>
      </c>
      <c r="I406" s="3">
        <v>98841</v>
      </c>
      <c r="J406" s="3" t="s">
        <v>985</v>
      </c>
      <c r="N406" s="3" t="s">
        <v>986</v>
      </c>
      <c r="O406" s="3" t="s">
        <v>15</v>
      </c>
      <c r="S406" s="3" t="s">
        <v>987</v>
      </c>
      <c r="T406" s="3">
        <v>20138298214</v>
      </c>
      <c r="U406" s="3" t="s">
        <v>988</v>
      </c>
      <c r="V406" s="3" t="s">
        <v>5</v>
      </c>
      <c r="W406" s="3">
        <v>3300</v>
      </c>
      <c r="X406" s="3" t="s">
        <v>6</v>
      </c>
      <c r="Y406" s="3" t="s">
        <v>7</v>
      </c>
      <c r="Z406" s="3">
        <v>3764</v>
      </c>
      <c r="AA406" s="3">
        <v>456757</v>
      </c>
      <c r="AB406" s="3"/>
      <c r="AC406" s="3">
        <v>9</v>
      </c>
      <c r="AD406" s="3">
        <v>42727</v>
      </c>
      <c r="AE406" s="3">
        <v>21364</v>
      </c>
      <c r="AF406" s="3">
        <v>0</v>
      </c>
      <c r="AG406" s="3">
        <v>0</v>
      </c>
      <c r="AH406" s="3">
        <v>0</v>
      </c>
      <c r="AI406" s="3">
        <v>0</v>
      </c>
      <c r="AJ406" s="3" t="s">
        <v>1213</v>
      </c>
      <c r="AK406" s="3" t="s">
        <v>10</v>
      </c>
    </row>
    <row r="407" spans="2:37" x14ac:dyDescent="0.25">
      <c r="B407">
        <v>4</v>
      </c>
      <c r="C407">
        <v>1</v>
      </c>
      <c r="D407" s="3" t="s">
        <v>1418</v>
      </c>
      <c r="E407" s="3" t="s">
        <v>1673</v>
      </c>
      <c r="F407" s="3" t="s">
        <v>1175</v>
      </c>
      <c r="G407" s="3"/>
      <c r="H407" s="5" t="s">
        <v>1128</v>
      </c>
      <c r="I407" s="3">
        <v>52121</v>
      </c>
      <c r="J407" s="3" t="s">
        <v>465</v>
      </c>
      <c r="N407" s="3" t="s">
        <v>466</v>
      </c>
      <c r="O407" s="3" t="s">
        <v>2</v>
      </c>
      <c r="S407" s="3" t="s">
        <v>467</v>
      </c>
      <c r="T407" s="3">
        <v>30687896226</v>
      </c>
      <c r="U407" s="3" t="s">
        <v>468</v>
      </c>
      <c r="V407" s="3" t="s">
        <v>79</v>
      </c>
      <c r="W407" s="3">
        <v>3360</v>
      </c>
      <c r="X407" s="3" t="s">
        <v>6</v>
      </c>
      <c r="Y407" s="3" t="s">
        <v>7</v>
      </c>
      <c r="Z407" s="3">
        <v>3755</v>
      </c>
      <c r="AA407" s="3">
        <v>424900</v>
      </c>
      <c r="AB407" s="3"/>
      <c r="AC407" s="3">
        <v>9</v>
      </c>
      <c r="AD407" s="3">
        <v>48471</v>
      </c>
      <c r="AE407" s="3">
        <v>58165</v>
      </c>
      <c r="AF407" s="3">
        <v>0</v>
      </c>
      <c r="AG407" s="3">
        <v>50</v>
      </c>
      <c r="AH407" s="3">
        <v>0</v>
      </c>
      <c r="AI407" s="3">
        <v>0</v>
      </c>
      <c r="AJ407" s="3" t="s">
        <v>1213</v>
      </c>
      <c r="AK407" s="3" t="s">
        <v>10</v>
      </c>
    </row>
    <row r="408" spans="2:37" x14ac:dyDescent="0.25">
      <c r="B408">
        <v>2</v>
      </c>
      <c r="C408">
        <v>1</v>
      </c>
      <c r="D408" t="s">
        <v>1418</v>
      </c>
      <c r="E408" t="s">
        <v>1674</v>
      </c>
      <c r="F408" t="s">
        <v>1175</v>
      </c>
      <c r="H408" s="1" t="s">
        <v>1128</v>
      </c>
      <c r="I408">
        <v>51086</v>
      </c>
      <c r="J408" t="s">
        <v>1041</v>
      </c>
      <c r="K408" s="1">
        <v>0.66666666666666663</v>
      </c>
      <c r="L408">
        <v>510860</v>
      </c>
      <c r="M408">
        <v>1</v>
      </c>
      <c r="N408" t="s">
        <v>346</v>
      </c>
      <c r="O408" t="s">
        <v>15</v>
      </c>
      <c r="P408" t="s">
        <v>1037</v>
      </c>
      <c r="Q408">
        <v>20173640480</v>
      </c>
      <c r="R408" t="s">
        <v>1038</v>
      </c>
      <c r="S408" t="s">
        <v>5</v>
      </c>
      <c r="T408">
        <v>3300</v>
      </c>
      <c r="U408" t="s">
        <v>6</v>
      </c>
      <c r="V408" t="s">
        <v>7</v>
      </c>
      <c r="W408">
        <v>376</v>
      </c>
      <c r="X408">
        <v>154518282</v>
      </c>
      <c r="Z408" t="s">
        <v>1039</v>
      </c>
      <c r="AB408">
        <v>9</v>
      </c>
      <c r="AC408">
        <v>48471</v>
      </c>
      <c r="AD408">
        <v>111483</v>
      </c>
      <c r="AE408">
        <v>0</v>
      </c>
      <c r="AF408">
        <v>230</v>
      </c>
      <c r="AG408">
        <v>239012</v>
      </c>
      <c r="AH408" t="s">
        <v>9</v>
      </c>
      <c r="AI408" t="s">
        <v>10</v>
      </c>
    </row>
    <row r="409" spans="2:37" x14ac:dyDescent="0.25">
      <c r="F409" s="2"/>
      <c r="I409" s="2"/>
      <c r="J409" s="2"/>
      <c r="K409" s="2"/>
      <c r="L409" s="2"/>
      <c r="M409" s="2"/>
      <c r="O409" s="2"/>
      <c r="P409" s="2"/>
      <c r="Q409" s="2"/>
      <c r="S409" s="2"/>
      <c r="T409" s="2"/>
      <c r="U409" s="2"/>
      <c r="V409" s="2"/>
      <c r="W409" s="2"/>
      <c r="X409" s="2"/>
      <c r="Y409" s="2"/>
      <c r="Z409" s="2"/>
      <c r="AA409" s="2"/>
      <c r="AB409" s="2"/>
      <c r="AC409" s="2"/>
      <c r="AD409" s="2"/>
      <c r="AE409" s="2"/>
      <c r="AF409" s="2"/>
      <c r="AG409" s="2"/>
      <c r="AH409" s="2"/>
      <c r="AI409" s="2"/>
      <c r="AJ409" s="2"/>
      <c r="AK409" s="2"/>
    </row>
  </sheetData>
  <conditionalFormatting sqref="B3:B409">
    <cfRule type="cellIs" dxfId="1" priority="1" operator="equal">
      <formula>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Hoja2</vt:lpstr>
      <vt:lpstr>Hoja3</vt:lpstr>
      <vt:lpstr>Hoja4</vt:lpstr>
      <vt:lpstr>final</vt:lpstr>
      <vt:lpstr>Hoja5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Reist</dc:creator>
  <cp:lastModifiedBy>Adriana Reist</cp:lastModifiedBy>
  <dcterms:created xsi:type="dcterms:W3CDTF">2015-09-21T14:03:03Z</dcterms:created>
  <dcterms:modified xsi:type="dcterms:W3CDTF">2015-09-21T18:15:29Z</dcterms:modified>
</cp:coreProperties>
</file>