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 Template" sheetId="1" r:id="rId4"/>
    <sheet state="visible" name="Management_Page" sheetId="2" r:id="rId5"/>
    <sheet state="hidden" name="Sheet3" sheetId="3" r:id="rId6"/>
    <sheet state="hidden" name="Sheet2" sheetId="4" r:id="rId7"/>
  </sheets>
  <definedNames/>
  <calcPr/>
</workbook>
</file>

<file path=xl/sharedStrings.xml><?xml version="1.0" encoding="utf-8"?>
<sst xmlns="http://schemas.openxmlformats.org/spreadsheetml/2006/main" count="227" uniqueCount="78">
  <si>
    <t>Input Template</t>
  </si>
  <si>
    <t>IF(ISBLANK(E6),NA(),E6+BC7)</t>
  </si>
  <si>
    <t>Category</t>
  </si>
  <si>
    <t>KPI</t>
  </si>
  <si>
    <t>Monthly Goal</t>
  </si>
  <si>
    <t>Quarterly Goal</t>
  </si>
  <si>
    <t>Week 40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</si>
  <si>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</si>
  <si>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</si>
  <si>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</si>
  <si>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</si>
  <si>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</si>
  <si>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</si>
  <si>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</si>
  <si>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</si>
  <si>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</si>
  <si>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</si>
  <si>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</si>
  <si>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</si>
  <si>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Achieved Monthly</t>
  </si>
  <si>
    <t>Achieved Quarterly</t>
  </si>
  <si>
    <t>Goal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</si>
  <si>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</si>
  <si>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</si>
  <si>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</si>
  <si>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</si>
  <si>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</si>
  <si>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</si>
  <si>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</si>
  <si>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</si>
  <si>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</si>
  <si>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</si>
  <si>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</si>
  <si>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</si>
  <si>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</si>
  <si>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AMOUNT TESTED</t>
  </si>
  <si>
    <t>PRODUCTS</t>
  </si>
  <si>
    <t>VSL'S</t>
  </si>
  <si>
    <t>Achieved</t>
  </si>
  <si>
    <t>NEW HOOKS</t>
  </si>
  <si>
    <t>NEW SCROLLSTOPPERS</t>
  </si>
  <si>
    <t>NEW LEADS</t>
  </si>
  <si>
    <t>NEW PHOTO ADS</t>
  </si>
  <si>
    <t>UGC ADS</t>
  </si>
  <si>
    <t>AMOUNT RECEIVED</t>
  </si>
  <si>
    <t>UGC DELIVERIES</t>
  </si>
  <si>
    <t>REVENUE</t>
  </si>
  <si>
    <t>FACEBOOK</t>
  </si>
  <si>
    <t>GOOGLE</t>
  </si>
  <si>
    <t>TABOOLA</t>
  </si>
  <si>
    <t>FB Roars</t>
  </si>
  <si>
    <t>Email Marketing &amp; Total Revenue</t>
  </si>
  <si>
    <t>CONVERSION RATE</t>
  </si>
  <si>
    <t>VITAVIX</t>
  </si>
  <si>
    <t>Input Template-Management</t>
  </si>
  <si>
    <t>Quarterly indicators</t>
  </si>
  <si>
    <t>Total</t>
  </si>
  <si>
    <t>Revenue</t>
  </si>
  <si>
    <t>Cost</t>
  </si>
  <si>
    <t>Profit</t>
  </si>
  <si>
    <t>Net Profit</t>
  </si>
  <si>
    <t>VITAVIX BIG 5</t>
  </si>
  <si>
    <t>VITAVIX.NL/DE/FI</t>
  </si>
  <si>
    <t>Net profit Goal</t>
  </si>
  <si>
    <t>Net Profit made</t>
  </si>
  <si>
    <t>VITAVIX.SE</t>
  </si>
  <si>
    <t>Revenue Goal</t>
  </si>
  <si>
    <t xml:space="preserve">Revenue </t>
  </si>
  <si>
    <t>VITAVIX-OSLO.COM</t>
  </si>
  <si>
    <t>Profit Goal</t>
  </si>
  <si>
    <t>Profit made</t>
  </si>
  <si>
    <t>VITAVIX.DK</t>
  </si>
  <si>
    <t>Profit goal</t>
  </si>
  <si>
    <t>Row Labels</t>
  </si>
  <si>
    <t>Sum of Revenue</t>
  </si>
  <si>
    <t>Sum of Cost</t>
  </si>
  <si>
    <t>Sum of Profit</t>
  </si>
  <si>
    <t>Week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</si>
</sst>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Aptos Narrow"/>
      <scheme val="minor"/>
    </font>
    <font>
      <b/>
      <sz val="18.0"/>
      <color theme="1"/>
      <name val="Aptos Narrow"/>
    </font>
    <font/>
    <font>
      <color theme="1"/>
      <name val="Aptos Narrow"/>
      <scheme val="minor"/>
    </font>
    <font>
      <b/>
      <sz val="10.0"/>
      <color theme="0"/>
      <name val="Arial"/>
    </font>
    <font>
      <sz val="11.0"/>
      <color theme="1"/>
      <name val="Aptos Narrow"/>
    </font>
    <font>
      <sz val="11.0"/>
      <color theme="1"/>
      <name val="Arial"/>
    </font>
    <font>
      <b/>
      <color theme="1"/>
      <name val="Aptos Narrow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7F7F7F"/>
        <bgColor rgb="FF7F7F7F"/>
      </patternFill>
    </fill>
    <fill>
      <patternFill patternType="solid">
        <fgColor rgb="FF9FC5E8"/>
        <bgColor rgb="FF9FC5E8"/>
      </patternFill>
    </fill>
    <fill>
      <patternFill patternType="solid">
        <fgColor rgb="FFF6B26B"/>
        <bgColor rgb="FFF6B26B"/>
      </patternFill>
    </fill>
    <fill>
      <patternFill patternType="solid">
        <fgColor rgb="FFBFBFBF"/>
        <bgColor rgb="FFBFBFBF"/>
      </patternFill>
    </fill>
  </fills>
  <borders count="5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3" fontId="4" numFmtId="0" xfId="0" applyAlignment="1" applyBorder="1" applyFill="1" applyFont="1">
      <alignment horizontal="center" shrinkToFit="0" vertical="center" wrapText="1"/>
    </xf>
    <xf borderId="4" fillId="0" fontId="5" numFmtId="0" xfId="0" applyBorder="1" applyFont="1"/>
    <xf borderId="4" fillId="0" fontId="6" numFmtId="0" xfId="0" applyAlignment="1" applyBorder="1" applyFont="1">
      <alignment readingOrder="0"/>
    </xf>
    <xf borderId="0" fillId="4" fontId="3" numFmtId="0" xfId="0" applyAlignment="1" applyFill="1" applyFont="1">
      <alignment horizontal="center"/>
    </xf>
    <xf borderId="0" fillId="5" fontId="3" numFmtId="0" xfId="0" applyAlignment="1" applyFill="1" applyFont="1">
      <alignment horizontal="center"/>
    </xf>
    <xf borderId="4" fillId="6" fontId="5" numFmtId="1" xfId="0" applyBorder="1" applyFill="1" applyFont="1" applyNumberFormat="1"/>
    <xf borderId="4" fillId="0" fontId="5" numFmtId="4" xfId="0" applyBorder="1" applyFont="1" applyNumberFormat="1"/>
    <xf borderId="4" fillId="0" fontId="5" numFmtId="1" xfId="0" applyBorder="1" applyFont="1" applyNumberFormat="1"/>
    <xf borderId="0" fillId="4" fontId="7" numFmtId="4" xfId="0" applyAlignment="1" applyFont="1" applyNumberFormat="1">
      <alignment horizontal="center"/>
    </xf>
    <xf borderId="0" fillId="4" fontId="7" numFmtId="4" xfId="0" applyAlignment="1" applyFont="1" applyNumberFormat="1">
      <alignment horizontal="right"/>
    </xf>
    <xf borderId="0" fillId="4" fontId="7" numFmtId="4" xfId="0" applyAlignment="1" applyFont="1" applyNumberFormat="1">
      <alignment horizontal="left"/>
    </xf>
    <xf borderId="0" fillId="0" fontId="5" numFmtId="0" xfId="0" applyFont="1"/>
    <xf borderId="0" fillId="0" fontId="5" numFmtId="0" xfId="0" applyAlignment="1" applyFont="1">
      <alignment horizontal="left"/>
    </xf>
    <xf borderId="0" fillId="0" fontId="3" numFmtId="0" xfId="0" applyFont="1"/>
    <xf borderId="4" fillId="3" fontId="4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83CAEB"/>
          <bgColor rgb="FF83CAEB"/>
        </patternFill>
      </fill>
      <border/>
    </dxf>
  </dxfs>
  <tableStyles count="1">
    <tableStyle count="3" pivot="0" name="Sheet2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Testing Products</a:t>
            </a:r>
          </a:p>
        </c:rich>
      </c:tx>
      <c:overlay val="0"/>
    </c:title>
    <c:plotArea>
      <c:layout/>
      <c:lineChart>
        <c:ser>
          <c:idx val="0"/>
          <c:order val="0"/>
          <c:tx>
            <c:v>PRODUCTS Goal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'Input Template'!$BE$5:$BQ$5</c:f>
            </c:strRef>
          </c:cat>
          <c:val>
            <c:numRef>
              <c:f>'Input Template'!$BE$6:$BQ$6</c:f>
              <c:numCache/>
            </c:numRef>
          </c:val>
          <c:smooth val="0"/>
        </c:ser>
        <c:ser>
          <c:idx val="1"/>
          <c:order val="1"/>
          <c:tx>
            <c:v>PRODUCTS Achieved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'Input Template'!$BE$5:$BQ$5</c:f>
            </c:strRef>
          </c:cat>
          <c:val>
            <c:numRef>
              <c:f>'Input Template'!$BE$7:$BQ$7</c:f>
              <c:numCache/>
            </c:numRef>
          </c:val>
          <c:smooth val="0"/>
        </c:ser>
        <c:axId val="711101042"/>
        <c:axId val="2103376018"/>
      </c:lineChart>
      <c:catAx>
        <c:axId val="7111010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03376018"/>
      </c:catAx>
      <c:valAx>
        <c:axId val="21033760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1110104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Revenue from Google</a:t>
            </a:r>
          </a:p>
        </c:rich>
      </c:tx>
      <c:overlay val="0"/>
    </c:title>
    <c:plotArea>
      <c:layout/>
      <c:lineChart>
        <c:ser>
          <c:idx val="0"/>
          <c:order val="0"/>
          <c:tx>
            <c:v>Goal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'Input Template'!$BE$5:$BQ$5</c:f>
            </c:strRef>
          </c:cat>
          <c:val>
            <c:numRef>
              <c:f>'Input Template'!$BE$24:$BQ$24</c:f>
              <c:numCache/>
            </c:numRef>
          </c:val>
          <c:smooth val="0"/>
        </c:ser>
        <c:ser>
          <c:idx val="1"/>
          <c:order val="1"/>
          <c:tx>
            <c:v>Achieved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'Input Template'!$BE$5:$BQ$5</c:f>
            </c:strRef>
          </c:cat>
          <c:val>
            <c:numRef>
              <c:f>'Input Template'!$BE$25:$BQ$25</c:f>
              <c:numCache/>
            </c:numRef>
          </c:val>
          <c:smooth val="0"/>
        </c:ser>
        <c:axId val="212839094"/>
        <c:axId val="719723447"/>
      </c:lineChart>
      <c:catAx>
        <c:axId val="2128390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19723447"/>
      </c:catAx>
      <c:valAx>
        <c:axId val="7197234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283909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Revenue from Taboola</a:t>
            </a:r>
          </a:p>
        </c:rich>
      </c:tx>
      <c:overlay val="0"/>
    </c:title>
    <c:plotArea>
      <c:layout/>
      <c:lineChart>
        <c:ser>
          <c:idx val="0"/>
          <c:order val="0"/>
          <c:tx>
            <c:v>Goal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'Input Template'!$BE$5:$BQ$5</c:f>
            </c:strRef>
          </c:cat>
          <c:val>
            <c:numRef>
              <c:f>'Input Template'!$BE$26:$BQ$26</c:f>
              <c:numCache/>
            </c:numRef>
          </c:val>
          <c:smooth val="0"/>
        </c:ser>
        <c:ser>
          <c:idx val="1"/>
          <c:order val="1"/>
          <c:tx>
            <c:v>Achieved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'Input Template'!$BE$5:$BQ$5</c:f>
            </c:strRef>
          </c:cat>
          <c:val>
            <c:numRef>
              <c:f>'Input Template'!$BE$27:$BQ$27</c:f>
              <c:numCache/>
            </c:numRef>
          </c:val>
          <c:smooth val="0"/>
        </c:ser>
        <c:axId val="462619035"/>
        <c:axId val="605302387"/>
      </c:lineChart>
      <c:catAx>
        <c:axId val="4626190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05302387"/>
      </c:catAx>
      <c:valAx>
        <c:axId val="6053023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6261903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Revenue from FB Roars</a:t>
            </a:r>
          </a:p>
        </c:rich>
      </c:tx>
      <c:overlay val="0"/>
    </c:title>
    <c:plotArea>
      <c:layout/>
      <c:lineChart>
        <c:ser>
          <c:idx val="0"/>
          <c:order val="0"/>
          <c:tx>
            <c:v>Goal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'Input Template'!$BE$5:$BQ$5</c:f>
            </c:strRef>
          </c:cat>
          <c:val>
            <c:numRef>
              <c:f>'Input Template'!$BE$28:$BQ$28</c:f>
              <c:numCache/>
            </c:numRef>
          </c:val>
          <c:smooth val="0"/>
        </c:ser>
        <c:ser>
          <c:idx val="1"/>
          <c:order val="1"/>
          <c:tx>
            <c:v>Achieved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'Input Template'!$BE$5:$BQ$5</c:f>
            </c:strRef>
          </c:cat>
          <c:val>
            <c:numRef>
              <c:f>'Input Template'!$BE$29:$BQ$29</c:f>
              <c:numCache/>
            </c:numRef>
          </c:val>
          <c:smooth val="0"/>
        </c:ser>
        <c:axId val="1081477263"/>
        <c:axId val="690251148"/>
      </c:lineChart>
      <c:catAx>
        <c:axId val="10814772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90251148"/>
      </c:catAx>
      <c:valAx>
        <c:axId val="6902511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8147726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Email Marketing &amp; Total Revenue</a:t>
            </a:r>
          </a:p>
        </c:rich>
      </c:tx>
      <c:overlay val="0"/>
    </c:title>
    <c:plotArea>
      <c:layout/>
      <c:lineChart>
        <c:ser>
          <c:idx val="0"/>
          <c:order val="0"/>
          <c:tx>
            <c:v>Goal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'Input Template'!$BE$5:$BQ$5</c:f>
            </c:strRef>
          </c:cat>
          <c:val>
            <c:numRef>
              <c:f>'Input Template'!$BE$30:$BQ$30</c:f>
              <c:numCache/>
            </c:numRef>
          </c:val>
          <c:smooth val="0"/>
        </c:ser>
        <c:ser>
          <c:idx val="1"/>
          <c:order val="1"/>
          <c:tx>
            <c:v>Achieved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'Input Template'!$BE$5:$BQ$5</c:f>
            </c:strRef>
          </c:cat>
          <c:val>
            <c:numRef>
              <c:f>'Input Template'!$BE$31:$BQ$31</c:f>
              <c:numCache/>
            </c:numRef>
          </c:val>
          <c:smooth val="0"/>
        </c:ser>
        <c:axId val="1948603801"/>
        <c:axId val="480236398"/>
      </c:lineChart>
      <c:catAx>
        <c:axId val="19486038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80236398"/>
      </c:catAx>
      <c:valAx>
        <c:axId val="4802363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4860380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VITAVIX</a:t>
            </a:r>
          </a:p>
        </c:rich>
      </c:tx>
      <c:overlay val="0"/>
    </c:title>
    <c:plotArea>
      <c:layout/>
      <c:lineChart>
        <c:ser>
          <c:idx val="0"/>
          <c:order val="0"/>
          <c:tx>
            <c:v>Goal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'Input Template'!$BE$5:$BQ$5</c:f>
            </c:strRef>
          </c:cat>
          <c:val>
            <c:numRef>
              <c:f>'Input Template'!$BE$32:$BQ$32</c:f>
              <c:numCache/>
            </c:numRef>
          </c:val>
          <c:smooth val="0"/>
        </c:ser>
        <c:ser>
          <c:idx val="1"/>
          <c:order val="1"/>
          <c:tx>
            <c:v>Achieved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'Input Template'!$BE$5:$BQ$5</c:f>
            </c:strRef>
          </c:cat>
          <c:val>
            <c:numRef>
              <c:f>'Input Template'!$BE$33:$BQ$33</c:f>
              <c:numCache/>
            </c:numRef>
          </c:val>
          <c:smooth val="0"/>
        </c:ser>
        <c:axId val="1724681528"/>
        <c:axId val="236876496"/>
      </c:lineChart>
      <c:catAx>
        <c:axId val="1724681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36876496"/>
      </c:catAx>
      <c:valAx>
        <c:axId val="2368764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2468152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VITAVIX BIG 5-Profit/Revenue</a:t>
            </a:r>
          </a:p>
        </c:rich>
      </c:tx>
      <c:overlay val="0"/>
    </c:title>
    <c:plotArea>
      <c:layout/>
      <c:areaChart>
        <c:ser>
          <c:idx val="0"/>
          <c:order val="0"/>
          <c:tx>
            <c:v>Revenue </c:v>
          </c:tx>
          <c:spPr>
            <a:solidFill>
              <a:srgbClr val="E97132">
                <a:alpha val="30000"/>
              </a:srgbClr>
            </a:solidFill>
            <a:ln cmpd="sng">
              <a:solidFill>
                <a:srgbClr val="E97132"/>
              </a:solidFill>
            </a:ln>
          </c:spPr>
          <c:cat>
            <c:strRef>
              <c:f>Management_Page!$BC$5:$BO$5</c:f>
            </c:strRef>
          </c:cat>
          <c:val>
            <c:numRef>
              <c:f>Management_Page!$BC$15:$BO$15</c:f>
              <c:numCache/>
            </c:numRef>
          </c:val>
        </c:ser>
        <c:ser>
          <c:idx val="1"/>
          <c:order val="1"/>
          <c:tx>
            <c:v>Profit made</c:v>
          </c:tx>
          <c:spPr>
            <a:solidFill>
              <a:srgbClr val="196B24">
                <a:alpha val="30000"/>
              </a:srgbClr>
            </a:solidFill>
            <a:ln cmpd="sng">
              <a:solidFill>
                <a:srgbClr val="196B24"/>
              </a:solidFill>
            </a:ln>
          </c:spPr>
          <c:cat>
            <c:strRef>
              <c:f>Management_Page!$BC$5:$BO$5</c:f>
            </c:strRef>
          </c:cat>
          <c:val>
            <c:numRef>
              <c:f>Management_Page!$BC$17:$BO$17</c:f>
              <c:numCache/>
            </c:numRef>
          </c:val>
        </c:ser>
        <c:axId val="864838031"/>
        <c:axId val="982155804"/>
      </c:areaChart>
      <c:lineChart>
        <c:varyColors val="0"/>
        <c:ser>
          <c:idx val="2"/>
          <c:order val="2"/>
          <c:tx>
            <c:v>Profit Goal</c:v>
          </c:tx>
          <c:spPr>
            <a:ln cmpd="sng" w="28575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Management_Page!$BC$5:$BO$5</c:f>
            </c:strRef>
          </c:cat>
          <c:val>
            <c:numRef>
              <c:f>Management_Page!$BC$16:$BO$16</c:f>
              <c:numCache/>
            </c:numRef>
          </c:val>
          <c:smooth val="0"/>
        </c:ser>
        <c:axId val="864838031"/>
        <c:axId val="982155804"/>
      </c:lineChart>
      <c:catAx>
        <c:axId val="864838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82155804"/>
      </c:catAx>
      <c:valAx>
        <c:axId val="9821558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6483803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Total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Goal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Management_Page!$B$9</c:f>
            </c:strRef>
          </c:cat>
          <c:val>
            <c:numRef>
              <c:f>Management_Page!$C$9</c:f>
              <c:numCache/>
            </c:numRef>
          </c:val>
        </c:ser>
        <c:ser>
          <c:idx val="1"/>
          <c:order val="1"/>
          <c:tx>
            <c:v>Net Profit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Management_Page!$B$9</c:f>
            </c:strRef>
          </c:cat>
          <c:val>
            <c:numRef>
              <c:f>Management_Page!$BO$13</c:f>
              <c:numCache/>
            </c:numRef>
          </c:val>
        </c:ser>
        <c:axId val="1238941406"/>
        <c:axId val="734463334"/>
      </c:barChart>
      <c:catAx>
        <c:axId val="12389414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34463334"/>
      </c:catAx>
      <c:valAx>
        <c:axId val="7344633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3894140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VITAVIX.NL/DE/FI-Profit/Revenue</a:t>
            </a:r>
          </a:p>
        </c:rich>
      </c:tx>
      <c:overlay val="0"/>
    </c:title>
    <c:plotArea>
      <c:layout/>
      <c:areaChart>
        <c:ser>
          <c:idx val="0"/>
          <c:order val="0"/>
          <c:tx>
            <c:v>Revenue </c:v>
          </c:tx>
          <c:spPr>
            <a:solidFill>
              <a:srgbClr val="E97132">
                <a:alpha val="30000"/>
              </a:srgbClr>
            </a:solidFill>
            <a:ln cmpd="sng">
              <a:solidFill>
                <a:srgbClr val="E97132"/>
              </a:solidFill>
            </a:ln>
          </c:spPr>
          <c:cat>
            <c:strRef>
              <c:f>Management_Page!$BC$5:$BO$5</c:f>
            </c:strRef>
          </c:cat>
          <c:val>
            <c:numRef>
              <c:f>Management_Page!$BC$19:$BO$19</c:f>
              <c:numCache/>
            </c:numRef>
          </c:val>
        </c:ser>
        <c:ser>
          <c:idx val="1"/>
          <c:order val="1"/>
          <c:tx>
            <c:v>Profit made</c:v>
          </c:tx>
          <c:spPr>
            <a:solidFill>
              <a:srgbClr val="0F9ED5">
                <a:alpha val="30000"/>
              </a:srgbClr>
            </a:solidFill>
            <a:ln cmpd="sng">
              <a:solidFill>
                <a:srgbClr val="0F9ED5"/>
              </a:solidFill>
            </a:ln>
          </c:spPr>
          <c:cat>
            <c:strRef>
              <c:f>Management_Page!$BC$5:$BO$5</c:f>
            </c:strRef>
          </c:cat>
          <c:val>
            <c:numRef>
              <c:f>Management_Page!$BC$21:$BO$21</c:f>
              <c:numCache/>
            </c:numRef>
          </c:val>
        </c:ser>
        <c:axId val="422939275"/>
        <c:axId val="517526714"/>
      </c:areaChart>
      <c:lineChart>
        <c:varyColors val="0"/>
        <c:ser>
          <c:idx val="2"/>
          <c:order val="2"/>
          <c:tx>
            <c:v>Profit Goal</c:v>
          </c:tx>
          <c:spPr>
            <a:ln cmpd="sng" w="28575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Management_Page!$BC$5:$BO$5</c:f>
            </c:strRef>
          </c:cat>
          <c:val>
            <c:numRef>
              <c:f>Management_Page!$BC$20:$BO$20</c:f>
              <c:numCache/>
            </c:numRef>
          </c:val>
          <c:smooth val="0"/>
        </c:ser>
        <c:axId val="422939275"/>
        <c:axId val="517526714"/>
      </c:lineChart>
      <c:catAx>
        <c:axId val="4229392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17526714"/>
      </c:catAx>
      <c:valAx>
        <c:axId val="5175267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2293927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VITAVIX.SE-Profit/Revenue</a:t>
            </a:r>
          </a:p>
        </c:rich>
      </c:tx>
      <c:overlay val="0"/>
    </c:title>
    <c:plotArea>
      <c:layout/>
      <c:areaChart>
        <c:ser>
          <c:idx val="0"/>
          <c:order val="0"/>
          <c:tx>
            <c:v>Revenue </c:v>
          </c:tx>
          <c:spPr>
            <a:solidFill>
              <a:srgbClr val="E97132">
                <a:alpha val="30000"/>
              </a:srgbClr>
            </a:solidFill>
            <a:ln cmpd="sng">
              <a:solidFill>
                <a:srgbClr val="E97132"/>
              </a:solidFill>
            </a:ln>
          </c:spPr>
          <c:cat>
            <c:strRef>
              <c:f>Management_Page!$BC$5:$BO$5</c:f>
            </c:strRef>
          </c:cat>
          <c:val>
            <c:numRef>
              <c:f>Management_Page!$BC$23:$BO$23</c:f>
              <c:numCache/>
            </c:numRef>
          </c:val>
        </c:ser>
        <c:ser>
          <c:idx val="1"/>
          <c:order val="1"/>
          <c:tx>
            <c:v>Profit made</c:v>
          </c:tx>
          <c:spPr>
            <a:solidFill>
              <a:srgbClr val="0F9ED5">
                <a:alpha val="30000"/>
              </a:srgbClr>
            </a:solidFill>
            <a:ln cmpd="sng">
              <a:solidFill>
                <a:srgbClr val="0F9ED5"/>
              </a:solidFill>
            </a:ln>
          </c:spPr>
          <c:cat>
            <c:strRef>
              <c:f>Management_Page!$BC$5:$BO$5</c:f>
            </c:strRef>
          </c:cat>
          <c:val>
            <c:numRef>
              <c:f>Management_Page!$BC$25:$BO$25</c:f>
              <c:numCache/>
            </c:numRef>
          </c:val>
        </c:ser>
        <c:axId val="954394287"/>
        <c:axId val="653855238"/>
      </c:areaChart>
      <c:lineChart>
        <c:varyColors val="0"/>
        <c:ser>
          <c:idx val="2"/>
          <c:order val="2"/>
          <c:tx>
            <c:v>Profit Goal</c:v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Management_Page!$BC$5:$BO$5</c:f>
            </c:strRef>
          </c:cat>
          <c:val>
            <c:numRef>
              <c:f>Management_Page!$BC$24:$BO$24</c:f>
              <c:numCache/>
            </c:numRef>
          </c:val>
          <c:smooth val="0"/>
        </c:ser>
        <c:axId val="954394287"/>
        <c:axId val="653855238"/>
      </c:lineChart>
      <c:catAx>
        <c:axId val="954394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53855238"/>
      </c:catAx>
      <c:valAx>
        <c:axId val="6538552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5439428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VITAVIX-OSLO.COM-Profit/Revenue</a:t>
            </a:r>
          </a:p>
        </c:rich>
      </c:tx>
      <c:overlay val="0"/>
    </c:title>
    <c:plotArea>
      <c:layout/>
      <c:areaChart>
        <c:ser>
          <c:idx val="0"/>
          <c:order val="0"/>
          <c:tx>
            <c:v>Revenue</c:v>
          </c:tx>
          <c:spPr>
            <a:solidFill>
              <a:srgbClr val="E97132">
                <a:alpha val="30000"/>
              </a:srgbClr>
            </a:solidFill>
            <a:ln cmpd="sng">
              <a:solidFill>
                <a:srgbClr val="E97132"/>
              </a:solidFill>
            </a:ln>
          </c:spPr>
          <c:cat>
            <c:strRef>
              <c:f>Management_Page!$BC$5:$BO$5</c:f>
            </c:strRef>
          </c:cat>
          <c:val>
            <c:numRef>
              <c:f>Management_Page!$BC$27:$BO$27</c:f>
              <c:numCache/>
            </c:numRef>
          </c:val>
        </c:ser>
        <c:ser>
          <c:idx val="1"/>
          <c:order val="1"/>
          <c:tx>
            <c:v>Profit made</c:v>
          </c:tx>
          <c:spPr>
            <a:solidFill>
              <a:srgbClr val="0F9ED5">
                <a:alpha val="30000"/>
              </a:srgbClr>
            </a:solidFill>
            <a:ln cmpd="sng">
              <a:solidFill>
                <a:srgbClr val="0F9ED5"/>
              </a:solidFill>
            </a:ln>
          </c:spPr>
          <c:cat>
            <c:strRef>
              <c:f>Management_Page!$BC$5:$BO$5</c:f>
            </c:strRef>
          </c:cat>
          <c:val>
            <c:numRef>
              <c:f>Management_Page!$BC$29:$BO$29</c:f>
              <c:numCache/>
            </c:numRef>
          </c:val>
        </c:ser>
        <c:axId val="1952134708"/>
        <c:axId val="1281991025"/>
      </c:areaChart>
      <c:lineChart>
        <c:varyColors val="0"/>
        <c:ser>
          <c:idx val="2"/>
          <c:order val="2"/>
          <c:tx>
            <c:v>Profit Goal</c:v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Management_Page!$BC$5:$BO$5</c:f>
            </c:strRef>
          </c:cat>
          <c:val>
            <c:numRef>
              <c:f>Management_Page!$BC$28:$BO$28</c:f>
              <c:numCache/>
            </c:numRef>
          </c:val>
          <c:smooth val="0"/>
        </c:ser>
        <c:axId val="1952134708"/>
        <c:axId val="1281991025"/>
      </c:lineChart>
      <c:catAx>
        <c:axId val="19521347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81991025"/>
      </c:catAx>
      <c:valAx>
        <c:axId val="12819910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5213470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Testing VSL's</a:t>
            </a:r>
          </a:p>
        </c:rich>
      </c:tx>
      <c:overlay val="0"/>
    </c:title>
    <c:plotArea>
      <c:layout/>
      <c:lineChart>
        <c:ser>
          <c:idx val="0"/>
          <c:order val="0"/>
          <c:tx>
            <c:v>Goal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'Input Template'!$BE$5:$BQ$5</c:f>
            </c:strRef>
          </c:cat>
          <c:val>
            <c:numRef>
              <c:f>'Input Template'!$BE$8:$BQ$8</c:f>
              <c:numCache/>
            </c:numRef>
          </c:val>
          <c:smooth val="0"/>
        </c:ser>
        <c:ser>
          <c:idx val="1"/>
          <c:order val="1"/>
          <c:tx>
            <c:v>Achieved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'Input Template'!$BE$5:$BQ$5</c:f>
            </c:strRef>
          </c:cat>
          <c:val>
            <c:numRef>
              <c:f>'Input Template'!$BE$9:$BQ$9</c:f>
              <c:numCache/>
            </c:numRef>
          </c:val>
          <c:smooth val="0"/>
        </c:ser>
        <c:axId val="153843250"/>
        <c:axId val="1549359904"/>
      </c:lineChart>
      <c:catAx>
        <c:axId val="1538432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49359904"/>
      </c:catAx>
      <c:valAx>
        <c:axId val="15493599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384325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VITAVIX.DK-Revenue</a:t>
            </a:r>
          </a:p>
        </c:rich>
      </c:tx>
      <c:overlay val="0"/>
    </c:title>
    <c:plotArea>
      <c:layout/>
      <c:areaChart>
        <c:ser>
          <c:idx val="0"/>
          <c:order val="0"/>
          <c:tx>
            <c:v>Revenue</c:v>
          </c:tx>
          <c:spPr>
            <a:solidFill>
              <a:srgbClr val="196B24">
                <a:alpha val="30000"/>
              </a:srgbClr>
            </a:solidFill>
            <a:ln cmpd="sng">
              <a:solidFill>
                <a:srgbClr val="196B24"/>
              </a:solidFill>
            </a:ln>
          </c:spPr>
          <c:cat>
            <c:strRef>
              <c:f>Management_Page!$BC$5:$BO$5</c:f>
            </c:strRef>
          </c:cat>
          <c:val>
            <c:numRef>
              <c:f>Management_Page!$BC$31:$BO$31</c:f>
              <c:numCache/>
            </c:numRef>
          </c:val>
        </c:ser>
        <c:ser>
          <c:idx val="1"/>
          <c:order val="1"/>
          <c:tx>
            <c:v>Profit made</c:v>
          </c:tx>
          <c:spPr>
            <a:solidFill>
              <a:srgbClr val="A02B93">
                <a:alpha val="30000"/>
              </a:srgbClr>
            </a:solidFill>
            <a:ln cmpd="sng">
              <a:solidFill>
                <a:srgbClr val="A02B93"/>
              </a:solidFill>
            </a:ln>
          </c:spPr>
          <c:cat>
            <c:strRef>
              <c:f>Management_Page!$BC$5:$BO$5</c:f>
            </c:strRef>
          </c:cat>
          <c:val>
            <c:numRef>
              <c:f>Management_Page!$BC$33:$BO$33</c:f>
              <c:numCache/>
            </c:numRef>
          </c:val>
        </c:ser>
        <c:axId val="2100700280"/>
        <c:axId val="1747239306"/>
      </c:areaChart>
      <c:lineChart>
        <c:varyColors val="0"/>
        <c:ser>
          <c:idx val="2"/>
          <c:order val="2"/>
          <c:tx>
            <c:v>Profit goal</c:v>
          </c:tx>
          <c:spPr>
            <a:ln cmpd="sng" w="28575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Management_Page!$BC$5:$BO$5</c:f>
            </c:strRef>
          </c:cat>
          <c:val>
            <c:numRef>
              <c:f>Management_Page!$BC$32:$BO$32</c:f>
              <c:numCache/>
            </c:numRef>
          </c:val>
          <c:smooth val="0"/>
        </c:ser>
        <c:axId val="2100700280"/>
        <c:axId val="1747239306"/>
      </c:lineChart>
      <c:catAx>
        <c:axId val="2100700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47239306"/>
      </c:catAx>
      <c:valAx>
        <c:axId val="17472393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0070028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Total</a:t>
            </a:r>
          </a:p>
        </c:rich>
      </c:tx>
      <c:overlay val="0"/>
    </c:title>
    <c:plotArea>
      <c:layout/>
      <c:areaChart>
        <c:ser>
          <c:idx val="0"/>
          <c:order val="0"/>
          <c:tx>
            <c:v>Sum of Revenue</c:v>
          </c:tx>
          <c:spPr>
            <a:solidFill>
              <a:srgbClr val="E97132">
                <a:alpha val="30000"/>
              </a:srgbClr>
            </a:solidFill>
            <a:ln cmpd="sng">
              <a:solidFill>
                <a:srgbClr val="E97132"/>
              </a:solidFill>
            </a:ln>
          </c:spPr>
          <c:cat>
            <c:strRef>
              <c:f>Sheet3!$A$4:$A$16</c:f>
            </c:strRef>
          </c:cat>
          <c:val>
            <c:numRef>
              <c:f>Sheet3!$B$4:$B$16</c:f>
              <c:numCache/>
            </c:numRef>
          </c:val>
        </c:ser>
        <c:ser>
          <c:idx val="1"/>
          <c:order val="1"/>
          <c:tx>
            <c:v>Sum of Cost</c:v>
          </c:tx>
          <c:spPr>
            <a:solidFill>
              <a:srgbClr val="0F9ED5">
                <a:alpha val="30000"/>
              </a:srgbClr>
            </a:solidFill>
            <a:ln cmpd="sng">
              <a:solidFill>
                <a:srgbClr val="0F9ED5"/>
              </a:solidFill>
            </a:ln>
          </c:spPr>
          <c:cat>
            <c:strRef>
              <c:f>Sheet3!$A$4:$A$16</c:f>
            </c:strRef>
          </c:cat>
          <c:val>
            <c:numRef>
              <c:f>Sheet3!$C$4:$C$16</c:f>
              <c:numCache/>
            </c:numRef>
          </c:val>
        </c:ser>
        <c:ser>
          <c:idx val="2"/>
          <c:order val="2"/>
          <c:tx>
            <c:v>Sum of Profit</c:v>
          </c:tx>
          <c:spPr>
            <a:solidFill>
              <a:srgbClr val="4EA72E">
                <a:alpha val="30000"/>
              </a:srgbClr>
            </a:solidFill>
            <a:ln cmpd="sng">
              <a:solidFill>
                <a:srgbClr val="4EA72E"/>
              </a:solidFill>
            </a:ln>
          </c:spPr>
          <c:cat>
            <c:strRef>
              <c:f>Sheet3!$A$4:$A$16</c:f>
            </c:strRef>
          </c:cat>
          <c:val>
            <c:numRef>
              <c:f>Sheet3!$D$4:$D$16</c:f>
              <c:numCache/>
            </c:numRef>
          </c:val>
        </c:ser>
        <c:axId val="1861377077"/>
        <c:axId val="1639024945"/>
      </c:areaChart>
      <c:catAx>
        <c:axId val="18613770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39024945"/>
      </c:catAx>
      <c:valAx>
        <c:axId val="16390249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6137707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New Hooks</a:t>
            </a:r>
          </a:p>
        </c:rich>
      </c:tx>
      <c:overlay val="0"/>
    </c:title>
    <c:plotArea>
      <c:layout/>
      <c:lineChart>
        <c:ser>
          <c:idx val="0"/>
          <c:order val="0"/>
          <c:tx>
            <c:v>Goal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'Input Template'!$BE$5:$BQ$5</c:f>
            </c:strRef>
          </c:cat>
          <c:val>
            <c:numRef>
              <c:f>'Input Template'!$BE$10:$BQ$10</c:f>
              <c:numCache/>
            </c:numRef>
          </c:val>
          <c:smooth val="0"/>
        </c:ser>
        <c:ser>
          <c:idx val="1"/>
          <c:order val="1"/>
          <c:tx>
            <c:v>Achieved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'Input Template'!$BE$5:$BQ$5</c:f>
            </c:strRef>
          </c:cat>
          <c:val>
            <c:numRef>
              <c:f>'Input Template'!$BE$11:$BQ$11</c:f>
              <c:numCache/>
            </c:numRef>
          </c:val>
          <c:smooth val="0"/>
        </c:ser>
        <c:axId val="2087712745"/>
        <c:axId val="695853363"/>
      </c:lineChart>
      <c:catAx>
        <c:axId val="20877127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95853363"/>
      </c:catAx>
      <c:valAx>
        <c:axId val="6958533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8771274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NEW SCROLLSTOPPERS</a:t>
            </a:r>
          </a:p>
        </c:rich>
      </c:tx>
      <c:overlay val="0"/>
    </c:title>
    <c:plotArea>
      <c:layout/>
      <c:lineChart>
        <c:ser>
          <c:idx val="0"/>
          <c:order val="0"/>
          <c:tx>
            <c:v>Goal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'Input Template'!$BE$5:$BQ$5</c:f>
            </c:strRef>
          </c:cat>
          <c:val>
            <c:numRef>
              <c:f>'Input Template'!$BE$12:$BQ$12</c:f>
              <c:numCache/>
            </c:numRef>
          </c:val>
          <c:smooth val="0"/>
        </c:ser>
        <c:ser>
          <c:idx val="1"/>
          <c:order val="1"/>
          <c:tx>
            <c:v>Achieved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'Input Template'!$BE$5:$BQ$5</c:f>
            </c:strRef>
          </c:cat>
          <c:val>
            <c:numRef>
              <c:f>'Input Template'!$BE$13:$BQ$13</c:f>
              <c:numCache/>
            </c:numRef>
          </c:val>
          <c:smooth val="0"/>
        </c:ser>
        <c:axId val="1209276304"/>
        <c:axId val="1608530572"/>
      </c:lineChart>
      <c:catAx>
        <c:axId val="1209276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08530572"/>
      </c:catAx>
      <c:valAx>
        <c:axId val="16085305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0927630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New Leads</a:t>
            </a:r>
          </a:p>
        </c:rich>
      </c:tx>
      <c:overlay val="0"/>
    </c:title>
    <c:plotArea>
      <c:layout/>
      <c:lineChart>
        <c:ser>
          <c:idx val="0"/>
          <c:order val="0"/>
          <c:tx>
            <c:v>Goal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'Input Template'!$BE$5:$BQ$5</c:f>
            </c:strRef>
          </c:cat>
          <c:val>
            <c:numRef>
              <c:f>'Input Template'!$BE$14:$BQ$14</c:f>
              <c:numCache/>
            </c:numRef>
          </c:val>
          <c:smooth val="0"/>
        </c:ser>
        <c:ser>
          <c:idx val="1"/>
          <c:order val="1"/>
          <c:tx>
            <c:v>Achieved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'Input Template'!$BE$5:$BQ$5</c:f>
            </c:strRef>
          </c:cat>
          <c:val>
            <c:numRef>
              <c:f>'Input Template'!$BE$15:$BQ$15</c:f>
              <c:numCache/>
            </c:numRef>
          </c:val>
          <c:smooth val="0"/>
        </c:ser>
        <c:axId val="1709782824"/>
        <c:axId val="1355887438"/>
      </c:lineChart>
      <c:catAx>
        <c:axId val="1709782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55887438"/>
      </c:catAx>
      <c:valAx>
        <c:axId val="13558874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0978282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New Photo Ads</a:t>
            </a:r>
          </a:p>
        </c:rich>
      </c:tx>
      <c:overlay val="0"/>
    </c:title>
    <c:plotArea>
      <c:layout/>
      <c:lineChart>
        <c:ser>
          <c:idx val="0"/>
          <c:order val="0"/>
          <c:tx>
            <c:v>Goal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'Input Template'!$BE$5:$BQ$5</c:f>
            </c:strRef>
          </c:cat>
          <c:val>
            <c:numRef>
              <c:f>'Input Template'!$BE$10:$BQ$10</c:f>
              <c:numCache/>
            </c:numRef>
          </c:val>
          <c:smooth val="0"/>
        </c:ser>
        <c:ser>
          <c:idx val="1"/>
          <c:order val="1"/>
          <c:tx>
            <c:v>Achieved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'Input Template'!$BE$5:$BQ$5</c:f>
            </c:strRef>
          </c:cat>
          <c:val>
            <c:numRef>
              <c:f>'Input Template'!$BE$11:$BQ$11</c:f>
              <c:numCache/>
            </c:numRef>
          </c:val>
          <c:smooth val="0"/>
        </c:ser>
        <c:axId val="1286969756"/>
        <c:axId val="1854946266"/>
      </c:lineChart>
      <c:catAx>
        <c:axId val="12869697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54946266"/>
      </c:catAx>
      <c:valAx>
        <c:axId val="18549462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8696975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UGC Ads</a:t>
            </a:r>
          </a:p>
        </c:rich>
      </c:tx>
      <c:overlay val="0"/>
    </c:title>
    <c:plotArea>
      <c:layout/>
      <c:lineChart>
        <c:ser>
          <c:idx val="0"/>
          <c:order val="0"/>
          <c:tx>
            <c:v>Goal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'Input Template'!$BE$5:$BQ$5</c:f>
            </c:strRef>
          </c:cat>
          <c:val>
            <c:numRef>
              <c:f>'Input Template'!$BE$18:$BQ$18</c:f>
              <c:numCache/>
            </c:numRef>
          </c:val>
          <c:smooth val="0"/>
        </c:ser>
        <c:ser>
          <c:idx val="1"/>
          <c:order val="1"/>
          <c:tx>
            <c:v>Achieved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'Input Template'!$BE$5:$BQ$5</c:f>
            </c:strRef>
          </c:cat>
          <c:val>
            <c:numRef>
              <c:f>'Input Template'!$BE$19:$BQ$19</c:f>
              <c:numCache/>
            </c:numRef>
          </c:val>
          <c:smooth val="0"/>
        </c:ser>
        <c:axId val="1687334674"/>
        <c:axId val="290456935"/>
      </c:lineChart>
      <c:catAx>
        <c:axId val="16873346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90456935"/>
      </c:catAx>
      <c:valAx>
        <c:axId val="2904569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8733467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UGC Deliveries</a:t>
            </a:r>
          </a:p>
        </c:rich>
      </c:tx>
      <c:overlay val="0"/>
    </c:title>
    <c:plotArea>
      <c:layout/>
      <c:lineChart>
        <c:ser>
          <c:idx val="0"/>
          <c:order val="0"/>
          <c:tx>
            <c:v>Goal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'Input Template'!$BE$5:$BQ$5</c:f>
            </c:strRef>
          </c:cat>
          <c:val>
            <c:numRef>
              <c:f>'Input Template'!$BE$20:$BQ$20</c:f>
              <c:numCache/>
            </c:numRef>
          </c:val>
          <c:smooth val="0"/>
        </c:ser>
        <c:ser>
          <c:idx val="1"/>
          <c:order val="1"/>
          <c:tx>
            <c:v>Achieved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'Input Template'!$BE$5:$BQ$5</c:f>
            </c:strRef>
          </c:cat>
          <c:val>
            <c:numRef>
              <c:f>'Input Template'!$BE$21:$BQ$21</c:f>
              <c:numCache/>
            </c:numRef>
          </c:val>
          <c:smooth val="0"/>
        </c:ser>
        <c:axId val="143342468"/>
        <c:axId val="431852739"/>
      </c:lineChart>
      <c:catAx>
        <c:axId val="1433424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31852739"/>
      </c:catAx>
      <c:valAx>
        <c:axId val="4318527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334246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Revenue from Facebook</a:t>
            </a:r>
          </a:p>
        </c:rich>
      </c:tx>
      <c:overlay val="0"/>
    </c:title>
    <c:plotArea>
      <c:layout/>
      <c:lineChart>
        <c:ser>
          <c:idx val="0"/>
          <c:order val="0"/>
          <c:tx>
            <c:v>Goal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'Input Template'!$BE$5:$BQ$5</c:f>
            </c:strRef>
          </c:cat>
          <c:val>
            <c:numRef>
              <c:f>'Input Template'!$BE$22:$BQ$22</c:f>
              <c:numCache/>
            </c:numRef>
          </c:val>
          <c:smooth val="0"/>
        </c:ser>
        <c:ser>
          <c:idx val="1"/>
          <c:order val="1"/>
          <c:tx>
            <c:v>Achieved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'Input Template'!$BE$5:$BQ$5</c:f>
            </c:strRef>
          </c:cat>
          <c:val>
            <c:numRef>
              <c:f>'Input Template'!$BE$23:$BQ$23</c:f>
              <c:numCache/>
            </c:numRef>
          </c:val>
          <c:smooth val="0"/>
        </c:ser>
        <c:axId val="479198985"/>
        <c:axId val="374673283"/>
      </c:lineChart>
      <c:catAx>
        <c:axId val="4791989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74673283"/>
      </c:catAx>
      <c:valAx>
        <c:axId val="3746732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7919898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Relationship Id="rId6" Type="http://schemas.openxmlformats.org/officeDocument/2006/relationships/chart" Target="../charts/chart20.xml"/><Relationship Id="rId7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23</xdr:row>
      <xdr:rowOff>66675</xdr:rowOff>
    </xdr:from>
    <xdr:ext cx="4333875" cy="19812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666750</xdr:colOff>
      <xdr:row>23</xdr:row>
      <xdr:rowOff>85725</xdr:rowOff>
    </xdr:from>
    <xdr:ext cx="3905250" cy="19812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57150</xdr:colOff>
      <xdr:row>23</xdr:row>
      <xdr:rowOff>76200</xdr:rowOff>
    </xdr:from>
    <xdr:ext cx="3924300" cy="19526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714375</xdr:colOff>
      <xdr:row>23</xdr:row>
      <xdr:rowOff>66675</xdr:rowOff>
    </xdr:from>
    <xdr:ext cx="4572000" cy="19812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39</xdr:row>
      <xdr:rowOff>0</xdr:rowOff>
    </xdr:from>
    <xdr:ext cx="4743450" cy="19526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</xdr:col>
      <xdr:colOff>304800</xdr:colOff>
      <xdr:row>39</xdr:row>
      <xdr:rowOff>9525</xdr:rowOff>
    </xdr:from>
    <xdr:ext cx="3905250" cy="19526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8</xdr:col>
      <xdr:colOff>495300</xdr:colOff>
      <xdr:row>39</xdr:row>
      <xdr:rowOff>9525</xdr:rowOff>
    </xdr:from>
    <xdr:ext cx="3924300" cy="195262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14</xdr:col>
      <xdr:colOff>238125</xdr:colOff>
      <xdr:row>39</xdr:row>
      <xdr:rowOff>9525</xdr:rowOff>
    </xdr:from>
    <xdr:ext cx="4572000" cy="191452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209550</xdr:colOff>
      <xdr:row>55</xdr:row>
      <xdr:rowOff>133350</xdr:rowOff>
    </xdr:from>
    <xdr:ext cx="4743450" cy="195262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3</xdr:col>
      <xdr:colOff>447675</xdr:colOff>
      <xdr:row>55</xdr:row>
      <xdr:rowOff>95250</xdr:rowOff>
    </xdr:from>
    <xdr:ext cx="3905250" cy="195262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9</xdr:col>
      <xdr:colOff>133350</xdr:colOff>
      <xdr:row>55</xdr:row>
      <xdr:rowOff>123825</xdr:rowOff>
    </xdr:from>
    <xdr:ext cx="3924300" cy="195262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14</xdr:col>
      <xdr:colOff>542925</xdr:colOff>
      <xdr:row>55</xdr:row>
      <xdr:rowOff>95250</xdr:rowOff>
    </xdr:from>
    <xdr:ext cx="4572000" cy="195262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0</xdr:col>
      <xdr:colOff>209550</xdr:colOff>
      <xdr:row>71</xdr:row>
      <xdr:rowOff>95250</xdr:rowOff>
    </xdr:from>
    <xdr:ext cx="4743450" cy="1943100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3</xdr:col>
      <xdr:colOff>533400</xdr:colOff>
      <xdr:row>71</xdr:row>
      <xdr:rowOff>133350</xdr:rowOff>
    </xdr:from>
    <xdr:ext cx="3905250" cy="1943100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16</xdr:col>
      <xdr:colOff>552450</xdr:colOff>
      <xdr:row>34</xdr:row>
      <xdr:rowOff>180975</xdr:rowOff>
    </xdr:from>
    <xdr:ext cx="1162050" cy="276225"/>
    <xdr:sp>
      <xdr:nvSpPr>
        <xdr:cNvPr id="3" name="Shape 3"/>
        <xdr:cNvSpPr txBox="1"/>
      </xdr:nvSpPr>
      <xdr:spPr>
        <a:xfrm>
          <a:off x="4631625" y="3699038"/>
          <a:ext cx="1428750" cy="16192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chemeClr val="dk1"/>
            </a:solidFill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Quarterly</a:t>
          </a: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goal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11</xdr:col>
      <xdr:colOff>371475</xdr:colOff>
      <xdr:row>35</xdr:row>
      <xdr:rowOff>19050</xdr:rowOff>
    </xdr:from>
    <xdr:ext cx="1162050" cy="276225"/>
    <xdr:sp>
      <xdr:nvSpPr>
        <xdr:cNvPr id="4" name="Shape 4"/>
        <xdr:cNvSpPr txBox="1"/>
      </xdr:nvSpPr>
      <xdr:spPr>
        <a:xfrm>
          <a:off x="4703063" y="3689513"/>
          <a:ext cx="1285875" cy="18097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chemeClr val="dk1"/>
            </a:solidFill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Quarterly goal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chemeClr val="dk1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495300</xdr:colOff>
      <xdr:row>34</xdr:row>
      <xdr:rowOff>133350</xdr:rowOff>
    </xdr:from>
    <xdr:ext cx="1162050" cy="276225"/>
    <xdr:sp>
      <xdr:nvSpPr>
        <xdr:cNvPr id="5" name="Shape 5"/>
        <xdr:cNvSpPr txBox="1"/>
      </xdr:nvSpPr>
      <xdr:spPr>
        <a:xfrm>
          <a:off x="4698300" y="3703800"/>
          <a:ext cx="1295400" cy="15240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</a:rPr>
            <a:t> </a:t>
          </a:r>
          <a:endParaRPr sz="1100">
            <a:solidFill>
              <a:schemeClr val="dk1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</a:rPr>
            <a:t>  </a:t>
          </a: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Quarterly</a:t>
          </a: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goal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209550</xdr:colOff>
      <xdr:row>34</xdr:row>
      <xdr:rowOff>123825</xdr:rowOff>
    </xdr:from>
    <xdr:ext cx="1400175" cy="304800"/>
    <xdr:sp>
      <xdr:nvSpPr>
        <xdr:cNvPr id="6" name="Shape 6"/>
        <xdr:cNvSpPr txBox="1"/>
      </xdr:nvSpPr>
      <xdr:spPr>
        <a:xfrm>
          <a:off x="4655438" y="3694275"/>
          <a:ext cx="1381125" cy="17145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chemeClr val="dk1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</a:rPr>
            <a:t>   </a:t>
          </a: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Quarterly</a:t>
          </a: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goal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476250</xdr:colOff>
      <xdr:row>49</xdr:row>
      <xdr:rowOff>180975</xdr:rowOff>
    </xdr:from>
    <xdr:ext cx="1400175" cy="304800"/>
    <xdr:sp>
      <xdr:nvSpPr>
        <xdr:cNvPr id="7" name="Shape 7"/>
        <xdr:cNvSpPr txBox="1"/>
      </xdr:nvSpPr>
      <xdr:spPr>
        <a:xfrm>
          <a:off x="4655438" y="3689513"/>
          <a:ext cx="1381125" cy="18097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chemeClr val="dk1"/>
            </a:solidFill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Quarterly</a:t>
          </a: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goal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5</xdr:col>
      <xdr:colOff>419100</xdr:colOff>
      <xdr:row>49</xdr:row>
      <xdr:rowOff>171450</xdr:rowOff>
    </xdr:from>
    <xdr:ext cx="1314450" cy="304800"/>
    <xdr:sp>
      <xdr:nvSpPr>
        <xdr:cNvPr id="8" name="Shape 8"/>
        <xdr:cNvSpPr txBox="1"/>
      </xdr:nvSpPr>
      <xdr:spPr>
        <a:xfrm>
          <a:off x="4698300" y="3670463"/>
          <a:ext cx="1295400" cy="21907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chemeClr val="dk1"/>
            </a:solidFill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Quarterly</a:t>
          </a: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goal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11</xdr:col>
      <xdr:colOff>400050</xdr:colOff>
      <xdr:row>49</xdr:row>
      <xdr:rowOff>171450</xdr:rowOff>
    </xdr:from>
    <xdr:ext cx="1304925" cy="304800"/>
    <xdr:sp>
      <xdr:nvSpPr>
        <xdr:cNvPr id="9" name="Shape 9"/>
        <xdr:cNvSpPr txBox="1"/>
      </xdr:nvSpPr>
      <xdr:spPr>
        <a:xfrm>
          <a:off x="4703063" y="3684750"/>
          <a:ext cx="1285875" cy="19050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chemeClr val="dk1"/>
            </a:solidFill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Quarterly</a:t>
          </a: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goal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17</xdr:col>
      <xdr:colOff>361950</xdr:colOff>
      <xdr:row>49</xdr:row>
      <xdr:rowOff>171450</xdr:rowOff>
    </xdr:from>
    <xdr:ext cx="1352550" cy="304800"/>
    <xdr:sp>
      <xdr:nvSpPr>
        <xdr:cNvPr id="10" name="Shape 10"/>
        <xdr:cNvSpPr txBox="1"/>
      </xdr:nvSpPr>
      <xdr:spPr>
        <a:xfrm>
          <a:off x="4679250" y="3694275"/>
          <a:ext cx="1333500" cy="17145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chemeClr val="dk1"/>
            </a:solidFill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Quarterly</a:t>
          </a: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goal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542925</xdr:colOff>
      <xdr:row>66</xdr:row>
      <xdr:rowOff>171450</xdr:rowOff>
    </xdr:from>
    <xdr:ext cx="1400175" cy="304800"/>
    <xdr:sp>
      <xdr:nvSpPr>
        <xdr:cNvPr id="11" name="Shape 11"/>
        <xdr:cNvSpPr txBox="1"/>
      </xdr:nvSpPr>
      <xdr:spPr>
        <a:xfrm>
          <a:off x="4655438" y="3694275"/>
          <a:ext cx="1381125" cy="17145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chemeClr val="dk1"/>
            </a:solidFill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Quarterly</a:t>
          </a: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goal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5</xdr:col>
      <xdr:colOff>495300</xdr:colOff>
      <xdr:row>66</xdr:row>
      <xdr:rowOff>171450</xdr:rowOff>
    </xdr:from>
    <xdr:ext cx="1228725" cy="304800"/>
    <xdr:sp>
      <xdr:nvSpPr>
        <xdr:cNvPr id="12" name="Shape 12"/>
        <xdr:cNvSpPr txBox="1"/>
      </xdr:nvSpPr>
      <xdr:spPr>
        <a:xfrm>
          <a:off x="4741163" y="3684750"/>
          <a:ext cx="1209675" cy="19050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chemeClr val="dk1"/>
            </a:solidFill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Quarterly</a:t>
          </a: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goal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104775</xdr:colOff>
      <xdr:row>19</xdr:row>
      <xdr:rowOff>95250</xdr:rowOff>
    </xdr:from>
    <xdr:ext cx="1323975" cy="342900"/>
    <xdr:sp>
      <xdr:nvSpPr>
        <xdr:cNvPr id="13" name="Shape 13"/>
        <xdr:cNvSpPr txBox="1"/>
      </xdr:nvSpPr>
      <xdr:spPr>
        <a:xfrm>
          <a:off x="4693550" y="3343975"/>
          <a:ext cx="1305000" cy="32730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</a:rPr>
            <a:t>Monthly goal</a:t>
          </a:r>
          <a:endParaRPr sz="1100"/>
        </a:p>
      </xdr:txBody>
    </xdr:sp>
    <xdr:clientData fLocksWithSheet="0"/>
  </xdr:oneCellAnchor>
  <xdr:oneCellAnchor>
    <xdr:from>
      <xdr:col>3</xdr:col>
      <xdr:colOff>619125</xdr:colOff>
      <xdr:row>34</xdr:row>
      <xdr:rowOff>133350</xdr:rowOff>
    </xdr:from>
    <xdr:ext cx="1162050" cy="276225"/>
    <xdr:sp>
      <xdr:nvSpPr>
        <xdr:cNvPr id="14" name="Shape 14"/>
        <xdr:cNvSpPr txBox="1"/>
      </xdr:nvSpPr>
      <xdr:spPr>
        <a:xfrm>
          <a:off x="4688775" y="3689513"/>
          <a:ext cx="1314450" cy="18097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</a:rPr>
            <a:t> </a:t>
          </a:r>
          <a:endParaRPr sz="1100">
            <a:solidFill>
              <a:schemeClr val="dk1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</a:rPr>
            <a:t>   </a:t>
          </a: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Monthly</a:t>
          </a: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goal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476250</xdr:colOff>
      <xdr:row>34</xdr:row>
      <xdr:rowOff>152400</xdr:rowOff>
    </xdr:from>
    <xdr:ext cx="1390650" cy="276225"/>
    <xdr:sp>
      <xdr:nvSpPr>
        <xdr:cNvPr id="15" name="Shape 15"/>
        <xdr:cNvSpPr txBox="1"/>
      </xdr:nvSpPr>
      <xdr:spPr>
        <a:xfrm>
          <a:off x="4693538" y="3689513"/>
          <a:ext cx="1304925" cy="18097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chemeClr val="dk1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</a:rPr>
            <a:t>   </a:t>
          </a: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Monthly</a:t>
          </a: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goal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9</xdr:col>
      <xdr:colOff>400050</xdr:colOff>
      <xdr:row>35</xdr:row>
      <xdr:rowOff>19050</xdr:rowOff>
    </xdr:from>
    <xdr:ext cx="1162050" cy="276225"/>
    <xdr:sp>
      <xdr:nvSpPr>
        <xdr:cNvPr id="16" name="Shape 16"/>
        <xdr:cNvSpPr txBox="1"/>
      </xdr:nvSpPr>
      <xdr:spPr>
        <a:xfrm>
          <a:off x="4703063" y="3689513"/>
          <a:ext cx="1285875" cy="18097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chemeClr val="dk1"/>
            </a:solidFill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Monthly</a:t>
          </a: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goal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457200</xdr:colOff>
      <xdr:row>34</xdr:row>
      <xdr:rowOff>180975</xdr:rowOff>
    </xdr:from>
    <xdr:ext cx="1162050" cy="276225"/>
    <xdr:sp>
      <xdr:nvSpPr>
        <xdr:cNvPr id="17" name="Shape 17"/>
        <xdr:cNvSpPr txBox="1"/>
      </xdr:nvSpPr>
      <xdr:spPr>
        <a:xfrm>
          <a:off x="4736400" y="3699038"/>
          <a:ext cx="1219200" cy="16192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chemeClr val="dk1"/>
            </a:solidFill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Monthly</a:t>
          </a: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goal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209550</xdr:colOff>
      <xdr:row>49</xdr:row>
      <xdr:rowOff>171450</xdr:rowOff>
    </xdr:from>
    <xdr:ext cx="1323975" cy="304800"/>
    <xdr:sp>
      <xdr:nvSpPr>
        <xdr:cNvPr id="18" name="Shape 18"/>
        <xdr:cNvSpPr txBox="1"/>
      </xdr:nvSpPr>
      <xdr:spPr>
        <a:xfrm>
          <a:off x="4693538" y="3689513"/>
          <a:ext cx="1304925" cy="18097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</a:rPr>
            <a:t>  </a:t>
          </a:r>
          <a:endParaRPr sz="1100">
            <a:solidFill>
              <a:schemeClr val="dk1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</a:rPr>
            <a:t>   </a:t>
          </a: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Monthly</a:t>
          </a: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goal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523875</xdr:colOff>
      <xdr:row>49</xdr:row>
      <xdr:rowOff>171450</xdr:rowOff>
    </xdr:from>
    <xdr:ext cx="1333500" cy="304800"/>
    <xdr:sp>
      <xdr:nvSpPr>
        <xdr:cNvPr id="19" name="Shape 19"/>
        <xdr:cNvSpPr txBox="1"/>
      </xdr:nvSpPr>
      <xdr:spPr>
        <a:xfrm>
          <a:off x="4688775" y="3684750"/>
          <a:ext cx="1314450" cy="19050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chemeClr val="dk1"/>
            </a:solidFill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Monthly</a:t>
          </a: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goal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9</xdr:col>
      <xdr:colOff>314325</xdr:colOff>
      <xdr:row>49</xdr:row>
      <xdr:rowOff>180975</xdr:rowOff>
    </xdr:from>
    <xdr:ext cx="1238250" cy="304800"/>
    <xdr:sp>
      <xdr:nvSpPr>
        <xdr:cNvPr id="20" name="Shape 20"/>
        <xdr:cNvSpPr txBox="1"/>
      </xdr:nvSpPr>
      <xdr:spPr>
        <a:xfrm>
          <a:off x="4736400" y="3679988"/>
          <a:ext cx="1219200" cy="20002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chemeClr val="dk1"/>
            </a:solidFill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Monthly</a:t>
          </a: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goal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15</xdr:col>
      <xdr:colOff>342900</xdr:colOff>
      <xdr:row>49</xdr:row>
      <xdr:rowOff>190500</xdr:rowOff>
    </xdr:from>
    <xdr:ext cx="1304925" cy="304800"/>
    <xdr:sp>
      <xdr:nvSpPr>
        <xdr:cNvPr id="21" name="Shape 21"/>
        <xdr:cNvSpPr txBox="1"/>
      </xdr:nvSpPr>
      <xdr:spPr>
        <a:xfrm>
          <a:off x="4703063" y="3689513"/>
          <a:ext cx="1285875" cy="18097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chemeClr val="dk1"/>
            </a:solidFill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Monthly</a:t>
          </a: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goal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209550</xdr:colOff>
      <xdr:row>66</xdr:row>
      <xdr:rowOff>171450</xdr:rowOff>
    </xdr:from>
    <xdr:ext cx="1323975" cy="304800"/>
    <xdr:sp>
      <xdr:nvSpPr>
        <xdr:cNvPr id="22" name="Shape 22"/>
        <xdr:cNvSpPr txBox="1"/>
      </xdr:nvSpPr>
      <xdr:spPr>
        <a:xfrm>
          <a:off x="4693538" y="3694275"/>
          <a:ext cx="1304925" cy="17145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chemeClr val="dk1"/>
            </a:solidFill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Monthly</a:t>
          </a: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goal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523875</xdr:colOff>
      <xdr:row>66</xdr:row>
      <xdr:rowOff>171450</xdr:rowOff>
    </xdr:from>
    <xdr:ext cx="1323975" cy="304800"/>
    <xdr:sp>
      <xdr:nvSpPr>
        <xdr:cNvPr id="23" name="Shape 23"/>
        <xdr:cNvSpPr txBox="1"/>
      </xdr:nvSpPr>
      <xdr:spPr>
        <a:xfrm>
          <a:off x="4693538" y="3694275"/>
          <a:ext cx="1304925" cy="17145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chemeClr val="dk1"/>
            </a:solidFill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Monthly</a:t>
          </a: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goal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438150</xdr:colOff>
      <xdr:row>19</xdr:row>
      <xdr:rowOff>95250</xdr:rowOff>
    </xdr:from>
    <xdr:ext cx="1323975" cy="342900"/>
    <xdr:sp>
      <xdr:nvSpPr>
        <xdr:cNvPr id="25" name="Shape 25"/>
        <xdr:cNvSpPr/>
      </xdr:nvSpPr>
      <xdr:spPr>
        <a:xfrm>
          <a:off x="2194650" y="1098325"/>
          <a:ext cx="1786500" cy="42630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Quarterly</a:t>
          </a:r>
          <a:r>
            <a:rPr lang="en-US" sz="1400"/>
            <a:t> goal</a:t>
          </a:r>
          <a:endParaRPr sz="1400"/>
        </a:p>
      </xdr:txBody>
    </xdr:sp>
    <xdr:clientData fLocksWithSheet="0"/>
  </xdr:oneCellAnchor>
  <xdr:oneCellAnchor>
    <xdr:from>
      <xdr:col>2</xdr:col>
      <xdr:colOff>523875</xdr:colOff>
      <xdr:row>19</xdr:row>
      <xdr:rowOff>66675</xdr:rowOff>
    </xdr:from>
    <xdr:ext cx="4095750" cy="457200"/>
    <xdr:grpSp>
      <xdr:nvGrpSpPr>
        <xdr:cNvPr id="24" name="Shape 24" title="Drawing"/>
        <xdr:cNvGrpSpPr/>
      </xdr:nvGrpSpPr>
      <xdr:grpSpPr>
        <a:xfrm>
          <a:off x="2854450" y="1118650"/>
          <a:ext cx="4768850" cy="582900"/>
          <a:chOff x="2854450" y="1118650"/>
          <a:chExt cx="4768850" cy="582900"/>
        </a:xfrm>
      </xdr:grpSpPr>
      <xdr:sp>
        <xdr:nvSpPr>
          <xdr:cNvPr id="26" name="Shape 26"/>
          <xdr:cNvSpPr/>
        </xdr:nvSpPr>
        <xdr:spPr>
          <a:xfrm>
            <a:off x="2854450" y="1118650"/>
            <a:ext cx="1624200" cy="396000"/>
          </a:xfrm>
          <a:prstGeom prst="rect">
            <a:avLst/>
          </a:prstGeom>
          <a:solidFill>
            <a:srgbClr val="FFFFFF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Monthly goal</a:t>
            </a:r>
            <a:endParaRPr sz="1400"/>
          </a:p>
        </xdr:txBody>
      </xdr:sp>
      <xdr:sp>
        <xdr:nvSpPr>
          <xdr:cNvPr id="27" name="Shape 27"/>
          <xdr:cNvSpPr txBox="1"/>
        </xdr:nvSpPr>
        <xdr:spPr>
          <a:xfrm>
            <a:off x="3402600" y="1301350"/>
            <a:ext cx="42207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</xdr:grpSp>
    <xdr:clientData fLocksWithSheet="0"/>
  </xdr:oneCellAnchor>
  <xdr:oneCellAnchor>
    <xdr:from>
      <xdr:col>4</xdr:col>
      <xdr:colOff>457200</xdr:colOff>
      <xdr:row>19</xdr:row>
      <xdr:rowOff>66675</xdr:rowOff>
    </xdr:from>
    <xdr:ext cx="3714750" cy="542925"/>
    <xdr:grpSp>
      <xdr:nvGrpSpPr>
        <xdr:cNvPr id="24" name="Shape 24" title="Drawing"/>
        <xdr:cNvGrpSpPr/>
      </xdr:nvGrpSpPr>
      <xdr:grpSpPr>
        <a:xfrm>
          <a:off x="2448425" y="1758150"/>
          <a:ext cx="5174950" cy="552475"/>
          <a:chOff x="2448425" y="1758150"/>
          <a:chExt cx="5174950" cy="552475"/>
        </a:xfrm>
      </xdr:grpSpPr>
      <xdr:sp>
        <xdr:nvSpPr>
          <xdr:cNvPr id="28" name="Shape 28"/>
          <xdr:cNvSpPr/>
        </xdr:nvSpPr>
        <xdr:spPr>
          <a:xfrm>
            <a:off x="2448425" y="1758150"/>
            <a:ext cx="1847400" cy="314700"/>
          </a:xfrm>
          <a:prstGeom prst="rect">
            <a:avLst/>
          </a:prstGeom>
          <a:solidFill>
            <a:srgbClr val="FFFFFF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Quarterly</a:t>
            </a:r>
            <a:r>
              <a:rPr lang="en-US" sz="1400"/>
              <a:t> goal</a:t>
            </a:r>
            <a:endParaRPr sz="1400"/>
          </a:p>
        </xdr:txBody>
      </xdr:sp>
      <xdr:sp>
        <xdr:nvSpPr>
          <xdr:cNvPr id="29" name="Shape 29"/>
          <xdr:cNvSpPr txBox="1"/>
        </xdr:nvSpPr>
        <xdr:spPr>
          <a:xfrm>
            <a:off x="3077775" y="1910425"/>
            <a:ext cx="45456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</xdr:grpSp>
    <xdr:clientData fLocksWithSheet="0"/>
  </xdr:oneCellAnchor>
  <xdr:oneCellAnchor>
    <xdr:from>
      <xdr:col>8</xdr:col>
      <xdr:colOff>438150</xdr:colOff>
      <xdr:row>19</xdr:row>
      <xdr:rowOff>85725</xdr:rowOff>
    </xdr:from>
    <xdr:ext cx="4657725" cy="590550"/>
    <xdr:grpSp>
      <xdr:nvGrpSpPr>
        <xdr:cNvPr id="24" name="Shape 24" title="Drawing"/>
        <xdr:cNvGrpSpPr/>
      </xdr:nvGrpSpPr>
      <xdr:grpSpPr>
        <a:xfrm>
          <a:off x="2976275" y="1067875"/>
          <a:ext cx="4647075" cy="572775"/>
          <a:chOff x="2976275" y="1067875"/>
          <a:chExt cx="4647075" cy="572775"/>
        </a:xfrm>
      </xdr:grpSpPr>
      <xdr:sp>
        <xdr:nvSpPr>
          <xdr:cNvPr id="30" name="Shape 30"/>
          <xdr:cNvSpPr/>
        </xdr:nvSpPr>
        <xdr:spPr>
          <a:xfrm>
            <a:off x="2976275" y="1067875"/>
            <a:ext cx="1208100" cy="284100"/>
          </a:xfrm>
          <a:prstGeom prst="rect">
            <a:avLst/>
          </a:prstGeom>
          <a:solidFill>
            <a:srgbClr val="FFFFFF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Monthly goal</a:t>
            </a:r>
            <a:endParaRPr sz="1400"/>
          </a:p>
        </xdr:txBody>
      </xdr:sp>
      <xdr:sp>
        <xdr:nvSpPr>
          <xdr:cNvPr id="31" name="Shape 31"/>
          <xdr:cNvSpPr txBox="1"/>
        </xdr:nvSpPr>
        <xdr:spPr>
          <a:xfrm>
            <a:off x="3453350" y="1240450"/>
            <a:ext cx="41700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</xdr:grpSp>
    <xdr:clientData fLocksWithSheet="0"/>
  </xdr:oneCellAnchor>
  <xdr:oneCellAnchor>
    <xdr:from>
      <xdr:col>10</xdr:col>
      <xdr:colOff>504825</xdr:colOff>
      <xdr:row>19</xdr:row>
      <xdr:rowOff>66675</xdr:rowOff>
    </xdr:from>
    <xdr:ext cx="1219200" cy="304800"/>
    <xdr:sp>
      <xdr:nvSpPr>
        <xdr:cNvPr id="32" name="Shape 32"/>
        <xdr:cNvSpPr/>
      </xdr:nvSpPr>
      <xdr:spPr>
        <a:xfrm>
          <a:off x="3087925" y="1595725"/>
          <a:ext cx="1553100" cy="28410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Quarterly goal</a:t>
          </a:r>
          <a:endParaRPr sz="1400"/>
        </a:p>
      </xdr:txBody>
    </xdr:sp>
    <xdr:clientData fLocksWithSheet="0"/>
  </xdr:oneCellAnchor>
  <xdr:oneCellAnchor>
    <xdr:from>
      <xdr:col>14</xdr:col>
      <xdr:colOff>457200</xdr:colOff>
      <xdr:row>19</xdr:row>
      <xdr:rowOff>66675</xdr:rowOff>
    </xdr:from>
    <xdr:ext cx="1162050" cy="352425"/>
    <xdr:sp>
      <xdr:nvSpPr>
        <xdr:cNvPr id="33" name="Shape 33"/>
        <xdr:cNvSpPr/>
      </xdr:nvSpPr>
      <xdr:spPr>
        <a:xfrm>
          <a:off x="3311250" y="1047575"/>
          <a:ext cx="1360200" cy="33510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Monthly goal</a:t>
          </a:r>
          <a:endParaRPr sz="1400"/>
        </a:p>
      </xdr:txBody>
    </xdr:sp>
    <xdr:clientData fLocksWithSheet="0"/>
  </xdr:oneCellAnchor>
  <xdr:oneCellAnchor>
    <xdr:from>
      <xdr:col>16</xdr:col>
      <xdr:colOff>390525</xdr:colOff>
      <xdr:row>19</xdr:row>
      <xdr:rowOff>66675</xdr:rowOff>
    </xdr:from>
    <xdr:ext cx="1228725" cy="352425"/>
    <xdr:sp>
      <xdr:nvSpPr>
        <xdr:cNvPr id="34" name="Shape 34"/>
        <xdr:cNvSpPr/>
      </xdr:nvSpPr>
      <xdr:spPr>
        <a:xfrm>
          <a:off x="3077775" y="1331800"/>
          <a:ext cx="1370400" cy="41610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Quarterly goal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45</xdr:row>
      <xdr:rowOff>57150</xdr:rowOff>
    </xdr:from>
    <xdr:ext cx="3971925" cy="206692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161925</xdr:colOff>
      <xdr:row>27</xdr:row>
      <xdr:rowOff>38100</xdr:rowOff>
    </xdr:from>
    <xdr:ext cx="4276725" cy="202882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895350</xdr:colOff>
      <xdr:row>61</xdr:row>
      <xdr:rowOff>171450</xdr:rowOff>
    </xdr:from>
    <xdr:ext cx="4400550" cy="1981200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438150</xdr:colOff>
      <xdr:row>45</xdr:row>
      <xdr:rowOff>76200</xdr:rowOff>
    </xdr:from>
    <xdr:ext cx="4057650" cy="206692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561975</xdr:colOff>
      <xdr:row>45</xdr:row>
      <xdr:rowOff>66675</xdr:rowOff>
    </xdr:from>
    <xdr:ext cx="4124325" cy="212407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13</xdr:col>
      <xdr:colOff>238125</xdr:colOff>
      <xdr:row>45</xdr:row>
      <xdr:rowOff>66675</xdr:rowOff>
    </xdr:from>
    <xdr:ext cx="4057650" cy="2124075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9</xdr:col>
      <xdr:colOff>409575</xdr:colOff>
      <xdr:row>27</xdr:row>
      <xdr:rowOff>142875</xdr:rowOff>
    </xdr:from>
    <xdr:ext cx="5029200" cy="2228850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9</xdr:col>
      <xdr:colOff>714375</xdr:colOff>
      <xdr:row>22</xdr:row>
      <xdr:rowOff>76200</xdr:rowOff>
    </xdr:from>
    <xdr:ext cx="1438275" cy="352425"/>
    <xdr:sp>
      <xdr:nvSpPr>
        <xdr:cNvPr id="35" name="Shape 35"/>
        <xdr:cNvSpPr txBox="1"/>
      </xdr:nvSpPr>
      <xdr:spPr>
        <a:xfrm>
          <a:off x="4631625" y="3608550"/>
          <a:ext cx="1428750" cy="34290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Quarterly Revenue</a:t>
          </a:r>
          <a:endParaRPr sz="1400"/>
        </a:p>
      </xdr:txBody>
    </xdr:sp>
    <xdr:clientData fLocksWithSheet="0"/>
  </xdr:oneCellAnchor>
  <xdr:oneCellAnchor>
    <xdr:from>
      <xdr:col>11</xdr:col>
      <xdr:colOff>657225</xdr:colOff>
      <xdr:row>22</xdr:row>
      <xdr:rowOff>76200</xdr:rowOff>
    </xdr:from>
    <xdr:ext cx="1438275" cy="352425"/>
    <xdr:sp>
      <xdr:nvSpPr>
        <xdr:cNvPr id="36" name="Shape 36"/>
        <xdr:cNvSpPr txBox="1"/>
      </xdr:nvSpPr>
      <xdr:spPr>
        <a:xfrm>
          <a:off x="4631625" y="3608550"/>
          <a:ext cx="1428750" cy="34290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Quarterly Profit</a:t>
          </a:r>
          <a:endParaRPr sz="1400"/>
        </a:p>
      </xdr:txBody>
    </xdr:sp>
    <xdr:clientData fLocksWithSheet="0"/>
  </xdr:oneCellAnchor>
  <xdr:oneCellAnchor>
    <xdr:from>
      <xdr:col>13</xdr:col>
      <xdr:colOff>523875</xdr:colOff>
      <xdr:row>22</xdr:row>
      <xdr:rowOff>95250</xdr:rowOff>
    </xdr:from>
    <xdr:ext cx="1419225" cy="352425"/>
    <xdr:sp>
      <xdr:nvSpPr>
        <xdr:cNvPr id="37" name="Shape 37"/>
        <xdr:cNvSpPr txBox="1"/>
      </xdr:nvSpPr>
      <xdr:spPr>
        <a:xfrm>
          <a:off x="4641150" y="3608550"/>
          <a:ext cx="1409700" cy="34290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Quarterly Cost</a:t>
          </a:r>
          <a:endParaRPr sz="1400"/>
        </a:p>
      </xdr:txBody>
    </xdr:sp>
    <xdr:clientData fLocksWithSheet="0"/>
  </xdr:oneCellAnchor>
  <xdr:oneCellAnchor>
    <xdr:from>
      <xdr:col>13</xdr:col>
      <xdr:colOff>542925</xdr:colOff>
      <xdr:row>40</xdr:row>
      <xdr:rowOff>133350</xdr:rowOff>
    </xdr:from>
    <xdr:ext cx="1419225" cy="342900"/>
    <xdr:sp>
      <xdr:nvSpPr>
        <xdr:cNvPr id="38" name="Shape 38"/>
        <xdr:cNvSpPr txBox="1"/>
      </xdr:nvSpPr>
      <xdr:spPr>
        <a:xfrm>
          <a:off x="4641150" y="3613313"/>
          <a:ext cx="1409700" cy="33337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Quarterly Revenue</a:t>
          </a:r>
          <a:endParaRPr sz="1400"/>
        </a:p>
      </xdr:txBody>
    </xdr:sp>
    <xdr:clientData fLocksWithSheet="0"/>
  </xdr:oneCellAnchor>
  <xdr:oneCellAnchor>
    <xdr:from>
      <xdr:col>9</xdr:col>
      <xdr:colOff>666750</xdr:colOff>
      <xdr:row>40</xdr:row>
      <xdr:rowOff>171450</xdr:rowOff>
    </xdr:from>
    <xdr:ext cx="1343025" cy="352425"/>
    <xdr:sp>
      <xdr:nvSpPr>
        <xdr:cNvPr id="39" name="Shape 39"/>
        <xdr:cNvSpPr txBox="1"/>
      </xdr:nvSpPr>
      <xdr:spPr>
        <a:xfrm>
          <a:off x="4679250" y="3608550"/>
          <a:ext cx="1333500" cy="34290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Quarterly Revenue</a:t>
          </a:r>
          <a:endParaRPr sz="1400"/>
        </a:p>
      </xdr:txBody>
    </xdr:sp>
    <xdr:clientData fLocksWithSheet="0"/>
  </xdr:oneCellAnchor>
  <xdr:oneCellAnchor>
    <xdr:from>
      <xdr:col>11</xdr:col>
      <xdr:colOff>695325</xdr:colOff>
      <xdr:row>40</xdr:row>
      <xdr:rowOff>142875</xdr:rowOff>
    </xdr:from>
    <xdr:ext cx="1343025" cy="352425"/>
    <xdr:sp>
      <xdr:nvSpPr>
        <xdr:cNvPr id="40" name="Shape 40"/>
        <xdr:cNvSpPr txBox="1"/>
      </xdr:nvSpPr>
      <xdr:spPr>
        <a:xfrm>
          <a:off x="4679250" y="3608550"/>
          <a:ext cx="1333500" cy="34290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Quarterly Profit</a:t>
          </a:r>
          <a:endParaRPr sz="1400"/>
        </a:p>
      </xdr:txBody>
    </xdr:sp>
    <xdr:clientData fLocksWithSheet="0"/>
  </xdr:oneCellAnchor>
  <xdr:oneCellAnchor>
    <xdr:from>
      <xdr:col>4</xdr:col>
      <xdr:colOff>390525</xdr:colOff>
      <xdr:row>40</xdr:row>
      <xdr:rowOff>142875</xdr:rowOff>
    </xdr:from>
    <xdr:ext cx="1409700" cy="352425"/>
    <xdr:sp>
      <xdr:nvSpPr>
        <xdr:cNvPr id="41" name="Shape 41"/>
        <xdr:cNvSpPr txBox="1"/>
      </xdr:nvSpPr>
      <xdr:spPr>
        <a:xfrm>
          <a:off x="4645913" y="3608550"/>
          <a:ext cx="1400175" cy="34290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Quarterly Revenue</a:t>
          </a:r>
          <a:endParaRPr sz="1400"/>
        </a:p>
      </xdr:txBody>
    </xdr:sp>
    <xdr:clientData fLocksWithSheet="0"/>
  </xdr:oneCellAnchor>
  <xdr:oneCellAnchor>
    <xdr:from>
      <xdr:col>6</xdr:col>
      <xdr:colOff>495300</xdr:colOff>
      <xdr:row>40</xdr:row>
      <xdr:rowOff>142875</xdr:rowOff>
    </xdr:from>
    <xdr:ext cx="1438275" cy="352425"/>
    <xdr:sp>
      <xdr:nvSpPr>
        <xdr:cNvPr id="42" name="Shape 42"/>
        <xdr:cNvSpPr txBox="1"/>
      </xdr:nvSpPr>
      <xdr:spPr>
        <a:xfrm>
          <a:off x="4631625" y="3608550"/>
          <a:ext cx="1428750" cy="34290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Quarterly Profit</a:t>
          </a:r>
          <a:endParaRPr sz="1400"/>
        </a:p>
      </xdr:txBody>
    </xdr:sp>
    <xdr:clientData fLocksWithSheet="0"/>
  </xdr:oneCellAnchor>
  <xdr:oneCellAnchor>
    <xdr:from>
      <xdr:col>0</xdr:col>
      <xdr:colOff>276225</xdr:colOff>
      <xdr:row>40</xdr:row>
      <xdr:rowOff>171450</xdr:rowOff>
    </xdr:from>
    <xdr:ext cx="1381125" cy="352425"/>
    <xdr:sp>
      <xdr:nvSpPr>
        <xdr:cNvPr id="43" name="Shape 43"/>
        <xdr:cNvSpPr txBox="1"/>
      </xdr:nvSpPr>
      <xdr:spPr>
        <a:xfrm>
          <a:off x="4660200" y="3608550"/>
          <a:ext cx="1371600" cy="34290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Quarterly Revenue</a:t>
          </a:r>
          <a:endParaRPr sz="1400"/>
        </a:p>
      </xdr:txBody>
    </xdr:sp>
    <xdr:clientData fLocksWithSheet="0"/>
  </xdr:oneCellAnchor>
  <xdr:oneCellAnchor>
    <xdr:from>
      <xdr:col>1</xdr:col>
      <xdr:colOff>1047750</xdr:colOff>
      <xdr:row>40</xdr:row>
      <xdr:rowOff>171450</xdr:rowOff>
    </xdr:from>
    <xdr:ext cx="1381125" cy="352425"/>
    <xdr:sp>
      <xdr:nvSpPr>
        <xdr:cNvPr id="44" name="Shape 44"/>
        <xdr:cNvSpPr txBox="1"/>
      </xdr:nvSpPr>
      <xdr:spPr>
        <a:xfrm>
          <a:off x="4660200" y="3608550"/>
          <a:ext cx="1371600" cy="34290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Quarterly Profit</a:t>
          </a:r>
          <a:endParaRPr sz="1400"/>
        </a:p>
      </xdr:txBody>
    </xdr:sp>
    <xdr:clientData fLocksWithSheet="0"/>
  </xdr:oneCellAnchor>
  <xdr:oneCellAnchor>
    <xdr:from>
      <xdr:col>1</xdr:col>
      <xdr:colOff>1123950</xdr:colOff>
      <xdr:row>58</xdr:row>
      <xdr:rowOff>9525</xdr:rowOff>
    </xdr:from>
    <xdr:ext cx="1381125" cy="352425"/>
    <xdr:sp>
      <xdr:nvSpPr>
        <xdr:cNvPr id="45" name="Shape 45"/>
        <xdr:cNvSpPr txBox="1"/>
      </xdr:nvSpPr>
      <xdr:spPr>
        <a:xfrm>
          <a:off x="4660200" y="3608550"/>
          <a:ext cx="1371600" cy="34290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Quarterly Revenue</a:t>
          </a:r>
          <a:endParaRPr sz="1400"/>
        </a:p>
      </xdr:txBody>
    </xdr:sp>
    <xdr:clientData fLocksWithSheet="0"/>
  </xdr:oneCellAnchor>
  <xdr:oneCellAnchor>
    <xdr:from>
      <xdr:col>3</xdr:col>
      <xdr:colOff>552450</xdr:colOff>
      <xdr:row>58</xdr:row>
      <xdr:rowOff>9525</xdr:rowOff>
    </xdr:from>
    <xdr:ext cx="1381125" cy="352425"/>
    <xdr:sp>
      <xdr:nvSpPr>
        <xdr:cNvPr id="46" name="Shape 46"/>
        <xdr:cNvSpPr txBox="1"/>
      </xdr:nvSpPr>
      <xdr:spPr>
        <a:xfrm>
          <a:off x="4660200" y="3608550"/>
          <a:ext cx="1371600" cy="34290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Quarterly Profit</a:t>
          </a:r>
          <a:endParaRPr sz="1400"/>
        </a:p>
      </xdr:txBody>
    </xdr:sp>
    <xdr:clientData fLocksWithSheet="0"/>
  </xdr:oneCellAnchor>
  <xdr:oneCellAnchor>
    <xdr:from>
      <xdr:col>3</xdr:col>
      <xdr:colOff>523875</xdr:colOff>
      <xdr:row>22</xdr:row>
      <xdr:rowOff>95250</xdr:rowOff>
    </xdr:from>
    <xdr:ext cx="1428750" cy="352425"/>
    <xdr:sp>
      <xdr:nvSpPr>
        <xdr:cNvPr id="47" name="Shape 47"/>
        <xdr:cNvSpPr txBox="1"/>
      </xdr:nvSpPr>
      <xdr:spPr>
        <a:xfrm>
          <a:off x="4636388" y="3608550"/>
          <a:ext cx="1419225" cy="34290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Quarterly Net</a:t>
          </a: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Profit</a:t>
          </a:r>
          <a:endParaRPr sz="1100"/>
        </a:p>
      </xdr:txBody>
    </xdr:sp>
    <xdr:clientData fLocksWithSheet="0"/>
  </xdr:oneCellAnchor>
  <xdr:oneCellAnchor>
    <xdr:from>
      <xdr:col>15</xdr:col>
      <xdr:colOff>619125</xdr:colOff>
      <xdr:row>40</xdr:row>
      <xdr:rowOff>142875</xdr:rowOff>
    </xdr:from>
    <xdr:ext cx="1609725" cy="314325"/>
    <xdr:sp>
      <xdr:nvSpPr>
        <xdr:cNvPr id="48" name="Shape 48"/>
        <xdr:cNvSpPr/>
      </xdr:nvSpPr>
      <xdr:spPr>
        <a:xfrm>
          <a:off x="2214950" y="1595725"/>
          <a:ext cx="1595100" cy="44670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Quarterly</a:t>
          </a:r>
          <a:r>
            <a:rPr lang="en-US" sz="1400"/>
            <a:t> Profit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J5:M18" displayName="Table_1" name="Table_1" id="1">
  <tableColumns count="4">
    <tableColumn name="Week" id="1"/>
    <tableColumn name="Revenue" id="2"/>
    <tableColumn name="Cost" id="3"/>
    <tableColumn name="Profit" id="4"/>
  </tableColumns>
  <tableStyleInfo name="Sheet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9.5"/>
    <col customWidth="1" min="2" max="2" width="29.63"/>
    <col customWidth="1" min="3" max="3" width="10.88"/>
    <col customWidth="1" min="4" max="4" width="11.38"/>
    <col customWidth="1" min="5" max="5" width="9.5"/>
    <col customWidth="1" min="6" max="6" width="10.63"/>
    <col customWidth="1" min="7" max="13" width="8.88"/>
    <col customWidth="1" min="14" max="14" width="11.63"/>
    <col customWidth="1" min="15" max="17" width="8.88"/>
    <col customWidth="1" min="18" max="18" width="9.25"/>
    <col customWidth="1" min="19" max="19" width="11.0"/>
    <col customWidth="1" min="20" max="54" width="9.13"/>
    <col customWidth="1" min="55" max="55" width="20.88"/>
    <col customWidth="1" min="56" max="69" width="8.88"/>
  </cols>
  <sheetData>
    <row r="1" ht="7.5" customHeight="1"/>
    <row r="2" ht="25.5" customHeight="1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3"/>
      <c r="BF2" s="4" t="s">
        <v>1</v>
      </c>
    </row>
    <row r="3" ht="6.75" customHeight="1"/>
    <row r="4" ht="0.75" customHeight="1"/>
    <row r="5" ht="29.25" customHeight="1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  <c r="I5" s="5" t="s">
        <v>10</v>
      </c>
      <c r="J5" s="5" t="s">
        <v>11</v>
      </c>
      <c r="K5" s="5" t="s">
        <v>12</v>
      </c>
      <c r="L5" s="5" t="s">
        <v>13</v>
      </c>
      <c r="M5" s="5" t="s">
        <v>14</v>
      </c>
      <c r="N5" s="5" t="s">
        <v>15</v>
      </c>
      <c r="O5" s="5" t="s">
        <v>16</v>
      </c>
      <c r="P5" s="5" t="s">
        <v>17</v>
      </c>
      <c r="Q5" s="5" t="s">
        <v>18</v>
      </c>
      <c r="R5" s="5" t="s">
        <v>19</v>
      </c>
      <c r="S5" s="5" t="s">
        <v>20</v>
      </c>
      <c r="BC5" s="5" t="s">
        <v>3</v>
      </c>
      <c r="BD5" s="5" t="s">
        <v>21</v>
      </c>
      <c r="BE5" s="5" t="s">
        <v>22</v>
      </c>
      <c r="BF5" s="5" t="s">
        <v>23</v>
      </c>
      <c r="BG5" s="5" t="s">
        <v>24</v>
      </c>
      <c r="BH5" s="5" t="s">
        <v>25</v>
      </c>
      <c r="BI5" s="5" t="s">
        <v>26</v>
      </c>
      <c r="BJ5" s="5" t="s">
        <v>27</v>
      </c>
      <c r="BK5" s="5" t="s">
        <v>28</v>
      </c>
      <c r="BL5" s="5" t="s">
        <v>29</v>
      </c>
      <c r="BM5" s="5" t="s">
        <v>30</v>
      </c>
      <c r="BN5" s="5" t="s">
        <v>31</v>
      </c>
      <c r="BO5" s="5" t="s">
        <v>32</v>
      </c>
      <c r="BP5" s="5" t="s">
        <v>33</v>
      </c>
      <c r="BQ5" s="5" t="s">
        <v>34</v>
      </c>
    </row>
    <row r="6" ht="14.25" customHeight="1">
      <c r="A6" s="6" t="s">
        <v>35</v>
      </c>
      <c r="B6" s="6" t="s">
        <v>36</v>
      </c>
      <c r="C6" s="7">
        <v>3.0</v>
      </c>
      <c r="D6" s="6">
        <v>6.0</v>
      </c>
      <c r="E6" s="6">
        <v>2.0</v>
      </c>
      <c r="F6" s="6">
        <v>0.0</v>
      </c>
      <c r="G6" s="6">
        <v>1.0</v>
      </c>
      <c r="H6" s="6">
        <v>1.0</v>
      </c>
      <c r="I6" s="6">
        <v>1.0</v>
      </c>
      <c r="J6" s="6"/>
      <c r="K6" s="6"/>
      <c r="L6" s="6"/>
      <c r="M6" s="6"/>
      <c r="N6" s="6"/>
      <c r="O6" s="6"/>
      <c r="P6" s="6"/>
      <c r="Q6" s="6"/>
      <c r="R6" s="6">
        <f t="shared" ref="R6:R19" si="2">E6+F6+G6+H6</f>
        <v>4</v>
      </c>
      <c r="S6" s="6">
        <f t="shared" ref="S6:S19" si="3">SUM(E6:Q6)</f>
        <v>5</v>
      </c>
      <c r="BC6" s="6" t="s">
        <v>36</v>
      </c>
      <c r="BD6" s="6" t="s">
        <v>21</v>
      </c>
      <c r="BE6" s="6">
        <f t="shared" ref="BE6:BQ6" si="1">$D$6</f>
        <v>6</v>
      </c>
      <c r="BF6" s="6">
        <f t="shared" si="1"/>
        <v>6</v>
      </c>
      <c r="BG6" s="6">
        <f t="shared" si="1"/>
        <v>6</v>
      </c>
      <c r="BH6" s="6">
        <f t="shared" si="1"/>
        <v>6</v>
      </c>
      <c r="BI6" s="6">
        <f t="shared" si="1"/>
        <v>6</v>
      </c>
      <c r="BJ6" s="6">
        <f t="shared" si="1"/>
        <v>6</v>
      </c>
      <c r="BK6" s="6">
        <f t="shared" si="1"/>
        <v>6</v>
      </c>
      <c r="BL6" s="6">
        <f t="shared" si="1"/>
        <v>6</v>
      </c>
      <c r="BM6" s="6">
        <f t="shared" si="1"/>
        <v>6</v>
      </c>
      <c r="BN6" s="6">
        <f t="shared" si="1"/>
        <v>6</v>
      </c>
      <c r="BO6" s="6">
        <f t="shared" si="1"/>
        <v>6</v>
      </c>
      <c r="BP6" s="6">
        <f t="shared" si="1"/>
        <v>6</v>
      </c>
      <c r="BQ6" s="6">
        <f t="shared" si="1"/>
        <v>6</v>
      </c>
    </row>
    <row r="7" ht="14.25" customHeight="1">
      <c r="A7" s="6"/>
      <c r="B7" s="6" t="s">
        <v>37</v>
      </c>
      <c r="C7" s="6">
        <v>15.0</v>
      </c>
      <c r="D7" s="6">
        <v>50.0</v>
      </c>
      <c r="E7" s="6">
        <v>4.0</v>
      </c>
      <c r="F7" s="6">
        <v>2.0</v>
      </c>
      <c r="G7" s="6">
        <v>4.0</v>
      </c>
      <c r="H7" s="6">
        <v>4.0</v>
      </c>
      <c r="I7" s="6">
        <v>2.0</v>
      </c>
      <c r="J7" s="6"/>
      <c r="K7" s="6"/>
      <c r="L7" s="6"/>
      <c r="M7" s="6"/>
      <c r="N7" s="6"/>
      <c r="O7" s="6"/>
      <c r="P7" s="6"/>
      <c r="Q7" s="6"/>
      <c r="R7" s="6">
        <f t="shared" si="2"/>
        <v>14</v>
      </c>
      <c r="S7" s="6">
        <f t="shared" si="3"/>
        <v>16</v>
      </c>
      <c r="BD7" s="6" t="s">
        <v>38</v>
      </c>
      <c r="BE7" s="6">
        <f>E6</f>
        <v>2</v>
      </c>
      <c r="BF7" s="6">
        <f t="shared" ref="BF7:BQ7" si="4">IF(ISBLANK(F6),NA(),F6+BE7)</f>
        <v>2</v>
      </c>
      <c r="BG7" s="6">
        <f t="shared" si="4"/>
        <v>3</v>
      </c>
      <c r="BH7" s="6">
        <f t="shared" si="4"/>
        <v>4</v>
      </c>
      <c r="BI7" s="6">
        <f t="shared" si="4"/>
        <v>5</v>
      </c>
      <c r="BJ7" s="6" t="str">
        <f t="shared" si="4"/>
        <v>#N/A</v>
      </c>
      <c r="BK7" s="6" t="str">
        <f t="shared" si="4"/>
        <v>#N/A</v>
      </c>
      <c r="BL7" s="6" t="str">
        <f t="shared" si="4"/>
        <v>#N/A</v>
      </c>
      <c r="BM7" s="6" t="str">
        <f t="shared" si="4"/>
        <v>#N/A</v>
      </c>
      <c r="BN7" s="6" t="str">
        <f t="shared" si="4"/>
        <v>#N/A</v>
      </c>
      <c r="BO7" s="6" t="str">
        <f t="shared" si="4"/>
        <v>#N/A</v>
      </c>
      <c r="BP7" s="6" t="str">
        <f t="shared" si="4"/>
        <v>#N/A</v>
      </c>
      <c r="BQ7" s="6" t="str">
        <f t="shared" si="4"/>
        <v>#N/A</v>
      </c>
    </row>
    <row r="8" ht="14.25" customHeight="1">
      <c r="A8" s="6"/>
      <c r="B8" s="6" t="s">
        <v>39</v>
      </c>
      <c r="C8" s="6">
        <v>50.0</v>
      </c>
      <c r="D8" s="6">
        <v>200.0</v>
      </c>
      <c r="E8" s="6">
        <v>4.0</v>
      </c>
      <c r="F8" s="6">
        <v>5.0</v>
      </c>
      <c r="G8" s="6">
        <v>2.0</v>
      </c>
      <c r="H8" s="6">
        <v>4.0</v>
      </c>
      <c r="I8" s="6">
        <v>5.0</v>
      </c>
      <c r="J8" s="6"/>
      <c r="K8" s="6"/>
      <c r="L8" s="6"/>
      <c r="M8" s="6"/>
      <c r="N8" s="6"/>
      <c r="O8" s="6"/>
      <c r="P8" s="6"/>
      <c r="Q8" s="6"/>
      <c r="R8" s="6">
        <f t="shared" si="2"/>
        <v>15</v>
      </c>
      <c r="S8" s="6">
        <f t="shared" si="3"/>
        <v>20</v>
      </c>
      <c r="BC8" s="6" t="s">
        <v>37</v>
      </c>
      <c r="BD8" s="6" t="s">
        <v>21</v>
      </c>
      <c r="BE8" s="6">
        <f t="shared" ref="BE8:BQ8" si="5">$D$7</f>
        <v>50</v>
      </c>
      <c r="BF8" s="6">
        <f t="shared" si="5"/>
        <v>50</v>
      </c>
      <c r="BG8" s="6">
        <f t="shared" si="5"/>
        <v>50</v>
      </c>
      <c r="BH8" s="6">
        <f t="shared" si="5"/>
        <v>50</v>
      </c>
      <c r="BI8" s="6">
        <f t="shared" si="5"/>
        <v>50</v>
      </c>
      <c r="BJ8" s="6">
        <f t="shared" si="5"/>
        <v>50</v>
      </c>
      <c r="BK8" s="6">
        <f t="shared" si="5"/>
        <v>50</v>
      </c>
      <c r="BL8" s="6">
        <f t="shared" si="5"/>
        <v>50</v>
      </c>
      <c r="BM8" s="6">
        <f t="shared" si="5"/>
        <v>50</v>
      </c>
      <c r="BN8" s="6">
        <f t="shared" si="5"/>
        <v>50</v>
      </c>
      <c r="BO8" s="6">
        <f t="shared" si="5"/>
        <v>50</v>
      </c>
      <c r="BP8" s="6">
        <f t="shared" si="5"/>
        <v>50</v>
      </c>
      <c r="BQ8" s="6">
        <f t="shared" si="5"/>
        <v>50</v>
      </c>
    </row>
    <row r="9" ht="14.25" customHeight="1">
      <c r="A9" s="6"/>
      <c r="B9" s="6" t="s">
        <v>40</v>
      </c>
      <c r="C9" s="6">
        <v>40.0</v>
      </c>
      <c r="D9" s="6">
        <v>150.0</v>
      </c>
      <c r="E9" s="6">
        <v>5.0</v>
      </c>
      <c r="F9" s="6">
        <v>10.0</v>
      </c>
      <c r="G9" s="6">
        <v>4.0</v>
      </c>
      <c r="H9" s="6">
        <v>5.0</v>
      </c>
      <c r="I9" s="6">
        <v>10.0</v>
      </c>
      <c r="J9" s="6"/>
      <c r="K9" s="6"/>
      <c r="L9" s="6"/>
      <c r="M9" s="6"/>
      <c r="N9" s="6"/>
      <c r="O9" s="6"/>
      <c r="P9" s="6"/>
      <c r="Q9" s="6"/>
      <c r="R9" s="6">
        <f t="shared" si="2"/>
        <v>24</v>
      </c>
      <c r="S9" s="6">
        <f t="shared" si="3"/>
        <v>34</v>
      </c>
      <c r="BD9" s="6" t="s">
        <v>38</v>
      </c>
      <c r="BE9" s="6">
        <f>E7</f>
        <v>4</v>
      </c>
      <c r="BF9" s="6">
        <f t="shared" ref="BF9:BQ9" si="6">IF(ISBLANK(F7),NA(),F7+BE9)</f>
        <v>6</v>
      </c>
      <c r="BG9" s="6">
        <f t="shared" si="6"/>
        <v>10</v>
      </c>
      <c r="BH9" s="6">
        <f t="shared" si="6"/>
        <v>14</v>
      </c>
      <c r="BI9" s="6">
        <f t="shared" si="6"/>
        <v>16</v>
      </c>
      <c r="BJ9" s="6" t="str">
        <f t="shared" si="6"/>
        <v>#N/A</v>
      </c>
      <c r="BK9" s="6" t="str">
        <f t="shared" si="6"/>
        <v>#N/A</v>
      </c>
      <c r="BL9" s="6" t="str">
        <f t="shared" si="6"/>
        <v>#N/A</v>
      </c>
      <c r="BM9" s="6" t="str">
        <f t="shared" si="6"/>
        <v>#N/A</v>
      </c>
      <c r="BN9" s="6" t="str">
        <f t="shared" si="6"/>
        <v>#N/A</v>
      </c>
      <c r="BO9" s="6" t="str">
        <f t="shared" si="6"/>
        <v>#N/A</v>
      </c>
      <c r="BP9" s="6" t="str">
        <f t="shared" si="6"/>
        <v>#N/A</v>
      </c>
      <c r="BQ9" s="6" t="str">
        <f t="shared" si="6"/>
        <v>#N/A</v>
      </c>
    </row>
    <row r="10" ht="14.25" customHeight="1">
      <c r="A10" s="6"/>
      <c r="B10" s="6" t="s">
        <v>41</v>
      </c>
      <c r="C10" s="6">
        <v>10.0</v>
      </c>
      <c r="D10" s="6">
        <v>24.0</v>
      </c>
      <c r="E10" s="6">
        <v>1.0</v>
      </c>
      <c r="F10" s="6">
        <v>0.0</v>
      </c>
      <c r="G10" s="6">
        <v>1.0</v>
      </c>
      <c r="H10" s="6">
        <v>1.0</v>
      </c>
      <c r="I10" s="6">
        <v>0.0</v>
      </c>
      <c r="J10" s="6"/>
      <c r="K10" s="6"/>
      <c r="L10" s="6"/>
      <c r="M10" s="6"/>
      <c r="N10" s="6"/>
      <c r="O10" s="6"/>
      <c r="P10" s="6"/>
      <c r="Q10" s="6"/>
      <c r="R10" s="6">
        <f t="shared" si="2"/>
        <v>3</v>
      </c>
      <c r="S10" s="6">
        <f t="shared" si="3"/>
        <v>3</v>
      </c>
      <c r="BC10" s="6" t="s">
        <v>39</v>
      </c>
      <c r="BD10" s="6" t="s">
        <v>21</v>
      </c>
      <c r="BE10" s="6">
        <f t="shared" ref="BE10:BQ10" si="7">$D$8</f>
        <v>200</v>
      </c>
      <c r="BF10" s="6">
        <f t="shared" si="7"/>
        <v>200</v>
      </c>
      <c r="BG10" s="6">
        <f t="shared" si="7"/>
        <v>200</v>
      </c>
      <c r="BH10" s="6">
        <f t="shared" si="7"/>
        <v>200</v>
      </c>
      <c r="BI10" s="6">
        <f t="shared" si="7"/>
        <v>200</v>
      </c>
      <c r="BJ10" s="6">
        <f t="shared" si="7"/>
        <v>200</v>
      </c>
      <c r="BK10" s="6">
        <f t="shared" si="7"/>
        <v>200</v>
      </c>
      <c r="BL10" s="6">
        <f t="shared" si="7"/>
        <v>200</v>
      </c>
      <c r="BM10" s="6">
        <f t="shared" si="7"/>
        <v>200</v>
      </c>
      <c r="BN10" s="6">
        <f t="shared" si="7"/>
        <v>200</v>
      </c>
      <c r="BO10" s="6">
        <f t="shared" si="7"/>
        <v>200</v>
      </c>
      <c r="BP10" s="6">
        <f t="shared" si="7"/>
        <v>200</v>
      </c>
      <c r="BQ10" s="6">
        <f t="shared" si="7"/>
        <v>200</v>
      </c>
    </row>
    <row r="11" ht="14.25" customHeight="1">
      <c r="A11" s="6"/>
      <c r="B11" s="6" t="s">
        <v>42</v>
      </c>
      <c r="C11" s="6">
        <v>20.0</v>
      </c>
      <c r="D11" s="6">
        <v>36.0</v>
      </c>
      <c r="E11" s="6">
        <v>2.0</v>
      </c>
      <c r="F11" s="6">
        <v>3.0</v>
      </c>
      <c r="G11" s="6">
        <v>2.0</v>
      </c>
      <c r="H11" s="6">
        <v>2.0</v>
      </c>
      <c r="I11" s="6">
        <v>3.0</v>
      </c>
      <c r="J11" s="6"/>
      <c r="K11" s="6"/>
      <c r="L11" s="6"/>
      <c r="M11" s="6"/>
      <c r="N11" s="6"/>
      <c r="O11" s="6"/>
      <c r="P11" s="6"/>
      <c r="Q11" s="6"/>
      <c r="R11" s="6">
        <f t="shared" si="2"/>
        <v>9</v>
      </c>
      <c r="S11" s="6">
        <f t="shared" si="3"/>
        <v>12</v>
      </c>
      <c r="BD11" s="6" t="s">
        <v>38</v>
      </c>
      <c r="BE11" s="6">
        <f>E8</f>
        <v>4</v>
      </c>
      <c r="BF11" s="6">
        <f t="shared" ref="BF11:BQ11" si="8">IF(ISBLANK(F8),NA(),F8+BE11)</f>
        <v>9</v>
      </c>
      <c r="BG11" s="6">
        <f t="shared" si="8"/>
        <v>11</v>
      </c>
      <c r="BH11" s="6">
        <f t="shared" si="8"/>
        <v>15</v>
      </c>
      <c r="BI11" s="6">
        <f t="shared" si="8"/>
        <v>20</v>
      </c>
      <c r="BJ11" s="6" t="str">
        <f t="shared" si="8"/>
        <v>#N/A</v>
      </c>
      <c r="BK11" s="6" t="str">
        <f t="shared" si="8"/>
        <v>#N/A</v>
      </c>
      <c r="BL11" s="6" t="str">
        <f t="shared" si="8"/>
        <v>#N/A</v>
      </c>
      <c r="BM11" s="6" t="str">
        <f t="shared" si="8"/>
        <v>#N/A</v>
      </c>
      <c r="BN11" s="6" t="str">
        <f t="shared" si="8"/>
        <v>#N/A</v>
      </c>
      <c r="BO11" s="6" t="str">
        <f t="shared" si="8"/>
        <v>#N/A</v>
      </c>
      <c r="BP11" s="6" t="str">
        <f t="shared" si="8"/>
        <v>#N/A</v>
      </c>
      <c r="BQ11" s="6" t="str">
        <f t="shared" si="8"/>
        <v>#N/A</v>
      </c>
    </row>
    <row r="12" ht="14.25" customHeight="1">
      <c r="A12" s="6"/>
      <c r="B12" s="6" t="s">
        <v>43</v>
      </c>
      <c r="C12" s="6">
        <v>15.0</v>
      </c>
      <c r="D12" s="6">
        <v>30.0</v>
      </c>
      <c r="E12" s="6">
        <v>2.0</v>
      </c>
      <c r="F12" s="6">
        <v>3.0</v>
      </c>
      <c r="G12" s="6">
        <v>4.0</v>
      </c>
      <c r="H12" s="6">
        <v>2.0</v>
      </c>
      <c r="I12" s="6">
        <v>3.0</v>
      </c>
      <c r="J12" s="6"/>
      <c r="K12" s="6"/>
      <c r="L12" s="6"/>
      <c r="M12" s="6"/>
      <c r="N12" s="6"/>
      <c r="O12" s="6"/>
      <c r="P12" s="6"/>
      <c r="Q12" s="6"/>
      <c r="R12" s="6">
        <f t="shared" si="2"/>
        <v>11</v>
      </c>
      <c r="S12" s="6">
        <f t="shared" si="3"/>
        <v>14</v>
      </c>
      <c r="BC12" s="6" t="s">
        <v>40</v>
      </c>
      <c r="BD12" s="6" t="s">
        <v>21</v>
      </c>
      <c r="BE12" s="6">
        <f t="shared" ref="BE12:BQ12" si="9">$D$9</f>
        <v>150</v>
      </c>
      <c r="BF12" s="6">
        <f t="shared" si="9"/>
        <v>150</v>
      </c>
      <c r="BG12" s="6">
        <f t="shared" si="9"/>
        <v>150</v>
      </c>
      <c r="BH12" s="6">
        <f t="shared" si="9"/>
        <v>150</v>
      </c>
      <c r="BI12" s="6">
        <f t="shared" si="9"/>
        <v>150</v>
      </c>
      <c r="BJ12" s="6">
        <f t="shared" si="9"/>
        <v>150</v>
      </c>
      <c r="BK12" s="6">
        <f t="shared" si="9"/>
        <v>150</v>
      </c>
      <c r="BL12" s="6">
        <f t="shared" si="9"/>
        <v>150</v>
      </c>
      <c r="BM12" s="6">
        <f t="shared" si="9"/>
        <v>150</v>
      </c>
      <c r="BN12" s="6">
        <f t="shared" si="9"/>
        <v>150</v>
      </c>
      <c r="BO12" s="6">
        <f t="shared" si="9"/>
        <v>150</v>
      </c>
      <c r="BP12" s="6">
        <f t="shared" si="9"/>
        <v>150</v>
      </c>
      <c r="BQ12" s="6">
        <f t="shared" si="9"/>
        <v>150</v>
      </c>
    </row>
    <row r="13" ht="14.25" customHeight="1">
      <c r="A13" s="6" t="s">
        <v>44</v>
      </c>
      <c r="B13" s="6" t="s">
        <v>45</v>
      </c>
      <c r="C13" s="6">
        <v>15.0</v>
      </c>
      <c r="D13" s="6">
        <v>48.0</v>
      </c>
      <c r="E13" s="6">
        <v>3.0</v>
      </c>
      <c r="F13" s="6">
        <v>4.0</v>
      </c>
      <c r="G13" s="6">
        <v>6.0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>
        <f t="shared" si="2"/>
        <v>13</v>
      </c>
      <c r="S13" s="6">
        <f t="shared" si="3"/>
        <v>13</v>
      </c>
      <c r="BD13" s="6" t="s">
        <v>38</v>
      </c>
      <c r="BE13" s="6">
        <f>E9</f>
        <v>5</v>
      </c>
      <c r="BF13" s="6">
        <f t="shared" ref="BF13:BQ13" si="10">IF(ISBLANK(F9),NA(),F9+BE13)</f>
        <v>15</v>
      </c>
      <c r="BG13" s="6">
        <f t="shared" si="10"/>
        <v>19</v>
      </c>
      <c r="BH13" s="6">
        <f t="shared" si="10"/>
        <v>24</v>
      </c>
      <c r="BI13" s="6">
        <f t="shared" si="10"/>
        <v>34</v>
      </c>
      <c r="BJ13" s="6" t="str">
        <f t="shared" si="10"/>
        <v>#N/A</v>
      </c>
      <c r="BK13" s="6" t="str">
        <f t="shared" si="10"/>
        <v>#N/A</v>
      </c>
      <c r="BL13" s="6" t="str">
        <f t="shared" si="10"/>
        <v>#N/A</v>
      </c>
      <c r="BM13" s="6" t="str">
        <f t="shared" si="10"/>
        <v>#N/A</v>
      </c>
      <c r="BN13" s="6" t="str">
        <f t="shared" si="10"/>
        <v>#N/A</v>
      </c>
      <c r="BO13" s="6" t="str">
        <f t="shared" si="10"/>
        <v>#N/A</v>
      </c>
      <c r="BP13" s="6" t="str">
        <f t="shared" si="10"/>
        <v>#N/A</v>
      </c>
      <c r="BQ13" s="6" t="str">
        <f t="shared" si="10"/>
        <v>#N/A</v>
      </c>
    </row>
    <row r="14" ht="14.25" customHeight="1">
      <c r="A14" s="6" t="s">
        <v>46</v>
      </c>
      <c r="B14" s="6" t="s">
        <v>47</v>
      </c>
      <c r="C14" s="6">
        <v>8000.0</v>
      </c>
      <c r="D14" s="6">
        <v>25000.0</v>
      </c>
      <c r="E14" s="6">
        <v>2000.0</v>
      </c>
      <c r="F14" s="6">
        <v>2005.0</v>
      </c>
      <c r="G14" s="6">
        <v>1000.0</v>
      </c>
      <c r="H14" s="6">
        <v>3444.0</v>
      </c>
      <c r="I14" s="6"/>
      <c r="J14" s="6"/>
      <c r="K14" s="6"/>
      <c r="L14" s="6"/>
      <c r="M14" s="6"/>
      <c r="N14" s="6"/>
      <c r="O14" s="6"/>
      <c r="P14" s="6"/>
      <c r="Q14" s="6"/>
      <c r="R14" s="6">
        <f t="shared" si="2"/>
        <v>8449</v>
      </c>
      <c r="S14" s="6">
        <f t="shared" si="3"/>
        <v>8449</v>
      </c>
      <c r="BC14" s="6" t="s">
        <v>41</v>
      </c>
      <c r="BD14" s="6" t="s">
        <v>21</v>
      </c>
      <c r="BE14" s="6">
        <f t="shared" ref="BE14:BQ14" si="11">$D$10</f>
        <v>24</v>
      </c>
      <c r="BF14" s="6">
        <f t="shared" si="11"/>
        <v>24</v>
      </c>
      <c r="BG14" s="6">
        <f t="shared" si="11"/>
        <v>24</v>
      </c>
      <c r="BH14" s="6">
        <f t="shared" si="11"/>
        <v>24</v>
      </c>
      <c r="BI14" s="6">
        <f t="shared" si="11"/>
        <v>24</v>
      </c>
      <c r="BJ14" s="6">
        <f t="shared" si="11"/>
        <v>24</v>
      </c>
      <c r="BK14" s="6">
        <f t="shared" si="11"/>
        <v>24</v>
      </c>
      <c r="BL14" s="6">
        <f t="shared" si="11"/>
        <v>24</v>
      </c>
      <c r="BM14" s="6">
        <f t="shared" si="11"/>
        <v>24</v>
      </c>
      <c r="BN14" s="6">
        <f t="shared" si="11"/>
        <v>24</v>
      </c>
      <c r="BO14" s="6">
        <f t="shared" si="11"/>
        <v>24</v>
      </c>
      <c r="BP14" s="6">
        <f t="shared" si="11"/>
        <v>24</v>
      </c>
      <c r="BQ14" s="6">
        <f t="shared" si="11"/>
        <v>24</v>
      </c>
    </row>
    <row r="15" ht="14.25" customHeight="1">
      <c r="A15" s="6"/>
      <c r="B15" s="6" t="s">
        <v>48</v>
      </c>
      <c r="C15" s="6">
        <v>2000.0</v>
      </c>
      <c r="D15" s="6">
        <v>12000.0</v>
      </c>
      <c r="E15" s="6">
        <v>1000.0</v>
      </c>
      <c r="F15" s="6">
        <v>1500.0</v>
      </c>
      <c r="G15" s="6">
        <v>1700.0</v>
      </c>
      <c r="H15" s="6">
        <v>2000.0</v>
      </c>
      <c r="I15" s="6"/>
      <c r="J15" s="6"/>
      <c r="K15" s="6"/>
      <c r="L15" s="6"/>
      <c r="M15" s="6"/>
      <c r="N15" s="6"/>
      <c r="O15" s="6"/>
      <c r="P15" s="6"/>
      <c r="Q15" s="6"/>
      <c r="R15" s="6">
        <f t="shared" si="2"/>
        <v>6200</v>
      </c>
      <c r="S15" s="6">
        <f t="shared" si="3"/>
        <v>6200</v>
      </c>
      <c r="BD15" s="6" t="s">
        <v>38</v>
      </c>
      <c r="BE15" s="6">
        <f>E10</f>
        <v>1</v>
      </c>
      <c r="BF15" s="6">
        <f t="shared" ref="BF15:BQ15" si="12">IF(ISBLANK(F10),NA(),F10+BE15)</f>
        <v>1</v>
      </c>
      <c r="BG15" s="6">
        <f t="shared" si="12"/>
        <v>2</v>
      </c>
      <c r="BH15" s="6">
        <f t="shared" si="12"/>
        <v>3</v>
      </c>
      <c r="BI15" s="6">
        <f t="shared" si="12"/>
        <v>3</v>
      </c>
      <c r="BJ15" s="6" t="str">
        <f t="shared" si="12"/>
        <v>#N/A</v>
      </c>
      <c r="BK15" s="6" t="str">
        <f t="shared" si="12"/>
        <v>#N/A</v>
      </c>
      <c r="BL15" s="6" t="str">
        <f t="shared" si="12"/>
        <v>#N/A</v>
      </c>
      <c r="BM15" s="6" t="str">
        <f t="shared" si="12"/>
        <v>#N/A</v>
      </c>
      <c r="BN15" s="6" t="str">
        <f t="shared" si="12"/>
        <v>#N/A</v>
      </c>
      <c r="BO15" s="6" t="str">
        <f t="shared" si="12"/>
        <v>#N/A</v>
      </c>
      <c r="BP15" s="6" t="str">
        <f t="shared" si="12"/>
        <v>#N/A</v>
      </c>
      <c r="BQ15" s="6" t="str">
        <f t="shared" si="12"/>
        <v>#N/A</v>
      </c>
    </row>
    <row r="16" ht="14.25" customHeight="1">
      <c r="A16" s="6"/>
      <c r="B16" s="6" t="s">
        <v>49</v>
      </c>
      <c r="C16" s="6">
        <v>2000.0</v>
      </c>
      <c r="D16" s="6">
        <v>12000.0</v>
      </c>
      <c r="E16" s="6">
        <v>4000.0</v>
      </c>
      <c r="F16" s="6">
        <v>2000.0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>
        <f t="shared" si="2"/>
        <v>6000</v>
      </c>
      <c r="S16" s="6">
        <f t="shared" si="3"/>
        <v>6000</v>
      </c>
      <c r="BC16" s="6" t="s">
        <v>42</v>
      </c>
      <c r="BD16" s="6" t="s">
        <v>21</v>
      </c>
      <c r="BE16" s="6">
        <f t="shared" ref="BE16:BQ16" si="13">$D$11</f>
        <v>36</v>
      </c>
      <c r="BF16" s="6">
        <f t="shared" si="13"/>
        <v>36</v>
      </c>
      <c r="BG16" s="6">
        <f t="shared" si="13"/>
        <v>36</v>
      </c>
      <c r="BH16" s="6">
        <f t="shared" si="13"/>
        <v>36</v>
      </c>
      <c r="BI16" s="6">
        <f t="shared" si="13"/>
        <v>36</v>
      </c>
      <c r="BJ16" s="6">
        <f t="shared" si="13"/>
        <v>36</v>
      </c>
      <c r="BK16" s="6">
        <f t="shared" si="13"/>
        <v>36</v>
      </c>
      <c r="BL16" s="6">
        <f t="shared" si="13"/>
        <v>36</v>
      </c>
      <c r="BM16" s="6">
        <f t="shared" si="13"/>
        <v>36</v>
      </c>
      <c r="BN16" s="6">
        <f t="shared" si="13"/>
        <v>36</v>
      </c>
      <c r="BO16" s="6">
        <f t="shared" si="13"/>
        <v>36</v>
      </c>
      <c r="BP16" s="6">
        <f t="shared" si="13"/>
        <v>36</v>
      </c>
      <c r="BQ16" s="6">
        <f t="shared" si="13"/>
        <v>36</v>
      </c>
    </row>
    <row r="17" ht="14.25" customHeight="1">
      <c r="A17" s="6"/>
      <c r="B17" s="6" t="s">
        <v>50</v>
      </c>
      <c r="C17" s="6">
        <v>3000.0</v>
      </c>
      <c r="D17" s="6">
        <v>14000.0</v>
      </c>
      <c r="E17" s="6">
        <v>1200.0</v>
      </c>
      <c r="F17" s="6">
        <v>2500.0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>
        <f t="shared" si="2"/>
        <v>3700</v>
      </c>
      <c r="S17" s="6">
        <f t="shared" si="3"/>
        <v>3700</v>
      </c>
      <c r="BD17" s="6" t="s">
        <v>38</v>
      </c>
      <c r="BE17" s="6">
        <f>E11</f>
        <v>2</v>
      </c>
      <c r="BF17" s="6">
        <f t="shared" ref="BF17:BQ17" si="14">IF(ISBLANK(F11),NA(),F11+BE17)</f>
        <v>5</v>
      </c>
      <c r="BG17" s="6">
        <f t="shared" si="14"/>
        <v>7</v>
      </c>
      <c r="BH17" s="6">
        <f t="shared" si="14"/>
        <v>9</v>
      </c>
      <c r="BI17" s="6">
        <f t="shared" si="14"/>
        <v>12</v>
      </c>
      <c r="BJ17" s="6" t="str">
        <f t="shared" si="14"/>
        <v>#N/A</v>
      </c>
      <c r="BK17" s="6" t="str">
        <f t="shared" si="14"/>
        <v>#N/A</v>
      </c>
      <c r="BL17" s="6" t="str">
        <f t="shared" si="14"/>
        <v>#N/A</v>
      </c>
      <c r="BM17" s="6" t="str">
        <f t="shared" si="14"/>
        <v>#N/A</v>
      </c>
      <c r="BN17" s="6" t="str">
        <f t="shared" si="14"/>
        <v>#N/A</v>
      </c>
      <c r="BO17" s="6" t="str">
        <f t="shared" si="14"/>
        <v>#N/A</v>
      </c>
      <c r="BP17" s="6" t="str">
        <f t="shared" si="14"/>
        <v>#N/A</v>
      </c>
      <c r="BQ17" s="6" t="str">
        <f t="shared" si="14"/>
        <v>#N/A</v>
      </c>
    </row>
    <row r="18" ht="14.25" customHeight="1">
      <c r="A18" s="6"/>
      <c r="B18" s="6" t="s">
        <v>51</v>
      </c>
      <c r="C18" s="6">
        <v>12000.0</v>
      </c>
      <c r="D18" s="6">
        <v>30000.0</v>
      </c>
      <c r="E18" s="6">
        <v>3000.0</v>
      </c>
      <c r="F18" s="6">
        <v>4000.0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>
        <f t="shared" si="2"/>
        <v>7000</v>
      </c>
      <c r="S18" s="6">
        <f t="shared" si="3"/>
        <v>7000</v>
      </c>
      <c r="BC18" s="6" t="s">
        <v>43</v>
      </c>
      <c r="BD18" s="6" t="s">
        <v>21</v>
      </c>
      <c r="BE18" s="6">
        <f t="shared" ref="BE18:BQ18" si="15">$D$12</f>
        <v>30</v>
      </c>
      <c r="BF18" s="6">
        <f t="shared" si="15"/>
        <v>30</v>
      </c>
      <c r="BG18" s="6">
        <f t="shared" si="15"/>
        <v>30</v>
      </c>
      <c r="BH18" s="6">
        <f t="shared" si="15"/>
        <v>30</v>
      </c>
      <c r="BI18" s="6">
        <f t="shared" si="15"/>
        <v>30</v>
      </c>
      <c r="BJ18" s="6">
        <f t="shared" si="15"/>
        <v>30</v>
      </c>
      <c r="BK18" s="6">
        <f t="shared" si="15"/>
        <v>30</v>
      </c>
      <c r="BL18" s="6">
        <f t="shared" si="15"/>
        <v>30</v>
      </c>
      <c r="BM18" s="6">
        <f t="shared" si="15"/>
        <v>30</v>
      </c>
      <c r="BN18" s="6">
        <f t="shared" si="15"/>
        <v>30</v>
      </c>
      <c r="BO18" s="6">
        <f t="shared" si="15"/>
        <v>30</v>
      </c>
      <c r="BP18" s="6">
        <f t="shared" si="15"/>
        <v>30</v>
      </c>
      <c r="BQ18" s="6">
        <f t="shared" si="15"/>
        <v>30</v>
      </c>
    </row>
    <row r="19" ht="19.5" customHeight="1">
      <c r="A19" s="6" t="s">
        <v>52</v>
      </c>
      <c r="B19" s="6" t="s">
        <v>53</v>
      </c>
      <c r="C19" s="6"/>
      <c r="D19" s="6">
        <v>3.0</v>
      </c>
      <c r="E19" s="6">
        <v>1.0</v>
      </c>
      <c r="F19" s="6">
        <v>0.0</v>
      </c>
      <c r="G19" s="6">
        <v>1.0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>
        <f t="shared" si="2"/>
        <v>2</v>
      </c>
      <c r="S19" s="6">
        <f t="shared" si="3"/>
        <v>2</v>
      </c>
      <c r="BD19" s="6" t="s">
        <v>38</v>
      </c>
      <c r="BE19" s="6">
        <f>E12</f>
        <v>2</v>
      </c>
      <c r="BF19" s="6">
        <f t="shared" ref="BF19:BQ19" si="16">IF(ISBLANK(F12),NA(),F12+BE19)</f>
        <v>5</v>
      </c>
      <c r="BG19" s="6">
        <f t="shared" si="16"/>
        <v>9</v>
      </c>
      <c r="BH19" s="6">
        <f t="shared" si="16"/>
        <v>11</v>
      </c>
      <c r="BI19" s="6">
        <f t="shared" si="16"/>
        <v>14</v>
      </c>
      <c r="BJ19" s="6" t="str">
        <f t="shared" si="16"/>
        <v>#N/A</v>
      </c>
      <c r="BK19" s="6" t="str">
        <f t="shared" si="16"/>
        <v>#N/A</v>
      </c>
      <c r="BL19" s="6" t="str">
        <f t="shared" si="16"/>
        <v>#N/A</v>
      </c>
      <c r="BM19" s="6" t="str">
        <f t="shared" si="16"/>
        <v>#N/A</v>
      </c>
      <c r="BN19" s="6" t="str">
        <f t="shared" si="16"/>
        <v>#N/A</v>
      </c>
      <c r="BO19" s="6" t="str">
        <f t="shared" si="16"/>
        <v>#N/A</v>
      </c>
      <c r="BP19" s="6" t="str">
        <f t="shared" si="16"/>
        <v>#N/A</v>
      </c>
      <c r="BQ19" s="6" t="str">
        <f t="shared" si="16"/>
        <v>#N/A</v>
      </c>
    </row>
    <row r="20" ht="19.5" customHeight="1">
      <c r="BC20" s="6" t="s">
        <v>45</v>
      </c>
      <c r="BD20" s="6" t="s">
        <v>21</v>
      </c>
      <c r="BE20" s="6">
        <f t="shared" ref="BE20:BQ20" si="17">$D$13</f>
        <v>48</v>
      </c>
      <c r="BF20" s="6">
        <f t="shared" si="17"/>
        <v>48</v>
      </c>
      <c r="BG20" s="6">
        <f t="shared" si="17"/>
        <v>48</v>
      </c>
      <c r="BH20" s="6">
        <f t="shared" si="17"/>
        <v>48</v>
      </c>
      <c r="BI20" s="6">
        <f t="shared" si="17"/>
        <v>48</v>
      </c>
      <c r="BJ20" s="6">
        <f t="shared" si="17"/>
        <v>48</v>
      </c>
      <c r="BK20" s="6">
        <f t="shared" si="17"/>
        <v>48</v>
      </c>
      <c r="BL20" s="6">
        <f t="shared" si="17"/>
        <v>48</v>
      </c>
      <c r="BM20" s="6">
        <f t="shared" si="17"/>
        <v>48</v>
      </c>
      <c r="BN20" s="6">
        <f t="shared" si="17"/>
        <v>48</v>
      </c>
      <c r="BO20" s="6">
        <f t="shared" si="17"/>
        <v>48</v>
      </c>
      <c r="BP20" s="6">
        <f t="shared" si="17"/>
        <v>48</v>
      </c>
      <c r="BQ20" s="6">
        <f t="shared" si="17"/>
        <v>48</v>
      </c>
    </row>
    <row r="21" ht="19.5" customHeight="1">
      <c r="BC21" s="6"/>
      <c r="BD21" s="6" t="s">
        <v>38</v>
      </c>
      <c r="BE21" s="6">
        <f>E13</f>
        <v>3</v>
      </c>
      <c r="BF21" s="6">
        <f t="shared" ref="BF21:BQ21" si="18">IF(ISBLANK(F13),NA(),F13+BE21)</f>
        <v>7</v>
      </c>
      <c r="BG21" s="6">
        <f t="shared" si="18"/>
        <v>13</v>
      </c>
      <c r="BH21" s="6" t="str">
        <f t="shared" si="18"/>
        <v>#N/A</v>
      </c>
      <c r="BI21" s="6" t="str">
        <f t="shared" si="18"/>
        <v>#N/A</v>
      </c>
      <c r="BJ21" s="6" t="str">
        <f t="shared" si="18"/>
        <v>#N/A</v>
      </c>
      <c r="BK21" s="6" t="str">
        <f t="shared" si="18"/>
        <v>#N/A</v>
      </c>
      <c r="BL21" s="6" t="str">
        <f t="shared" si="18"/>
        <v>#N/A</v>
      </c>
      <c r="BM21" s="6" t="str">
        <f t="shared" si="18"/>
        <v>#N/A</v>
      </c>
      <c r="BN21" s="6" t="str">
        <f t="shared" si="18"/>
        <v>#N/A</v>
      </c>
      <c r="BO21" s="6" t="str">
        <f t="shared" si="18"/>
        <v>#N/A</v>
      </c>
      <c r="BP21" s="6" t="str">
        <f t="shared" si="18"/>
        <v>#N/A</v>
      </c>
      <c r="BQ21" s="6" t="str">
        <f t="shared" si="18"/>
        <v>#N/A</v>
      </c>
    </row>
    <row r="22" ht="19.5" customHeight="1">
      <c r="A22" s="8">
        <f t="shared" ref="A22:B22" si="19">C6</f>
        <v>3</v>
      </c>
      <c r="B22" s="8">
        <f t="shared" si="19"/>
        <v>6</v>
      </c>
      <c r="D22" s="8">
        <f>C7</f>
        <v>15</v>
      </c>
      <c r="F22" s="8">
        <f>D7</f>
        <v>50</v>
      </c>
      <c r="J22" s="8">
        <f>C8</f>
        <v>50</v>
      </c>
      <c r="L22" s="8">
        <f>D8</f>
        <v>200</v>
      </c>
      <c r="P22" s="8">
        <f>C9</f>
        <v>40</v>
      </c>
      <c r="R22" s="8">
        <f>D9</f>
        <v>150</v>
      </c>
      <c r="BC22" s="6" t="s">
        <v>47</v>
      </c>
      <c r="BD22" s="6" t="s">
        <v>21</v>
      </c>
      <c r="BE22" s="6">
        <f t="shared" ref="BE22:BQ22" si="20">$D$14</f>
        <v>25000</v>
      </c>
      <c r="BF22" s="6">
        <f t="shared" si="20"/>
        <v>25000</v>
      </c>
      <c r="BG22" s="6">
        <f t="shared" si="20"/>
        <v>25000</v>
      </c>
      <c r="BH22" s="6">
        <f t="shared" si="20"/>
        <v>25000</v>
      </c>
      <c r="BI22" s="6">
        <f t="shared" si="20"/>
        <v>25000</v>
      </c>
      <c r="BJ22" s="6">
        <f t="shared" si="20"/>
        <v>25000</v>
      </c>
      <c r="BK22" s="6">
        <f t="shared" si="20"/>
        <v>25000</v>
      </c>
      <c r="BL22" s="6">
        <f t="shared" si="20"/>
        <v>25000</v>
      </c>
      <c r="BM22" s="6">
        <f t="shared" si="20"/>
        <v>25000</v>
      </c>
      <c r="BN22" s="6">
        <f t="shared" si="20"/>
        <v>25000</v>
      </c>
      <c r="BO22" s="6">
        <f t="shared" si="20"/>
        <v>25000</v>
      </c>
      <c r="BP22" s="6">
        <f t="shared" si="20"/>
        <v>25000</v>
      </c>
      <c r="BQ22" s="6">
        <f t="shared" si="20"/>
        <v>25000</v>
      </c>
    </row>
    <row r="23" ht="14.25" customHeight="1">
      <c r="A23" s="9">
        <f t="shared" ref="A23:B23" si="21">R6</f>
        <v>4</v>
      </c>
      <c r="B23" s="9">
        <f t="shared" si="21"/>
        <v>5</v>
      </c>
      <c r="D23" s="9">
        <f>R7</f>
        <v>14</v>
      </c>
      <c r="F23" s="9">
        <f>S7</f>
        <v>16</v>
      </c>
      <c r="J23" s="9">
        <f>R8</f>
        <v>15</v>
      </c>
      <c r="L23" s="9">
        <f>S8</f>
        <v>20</v>
      </c>
      <c r="P23" s="9">
        <f>R9</f>
        <v>24</v>
      </c>
      <c r="R23" s="9">
        <f>S9</f>
        <v>34</v>
      </c>
      <c r="BC23" s="6"/>
      <c r="BD23" s="6" t="s">
        <v>38</v>
      </c>
      <c r="BE23" s="6">
        <f>E14</f>
        <v>2000</v>
      </c>
      <c r="BF23" s="6">
        <f t="shared" ref="BF23:BQ23" si="22">IF(ISBLANK(F14),NA(),F14+BE23)</f>
        <v>4005</v>
      </c>
      <c r="BG23" s="6">
        <f t="shared" si="22"/>
        <v>5005</v>
      </c>
      <c r="BH23" s="6">
        <f t="shared" si="22"/>
        <v>8449</v>
      </c>
      <c r="BI23" s="6" t="str">
        <f t="shared" si="22"/>
        <v>#N/A</v>
      </c>
      <c r="BJ23" s="6" t="str">
        <f t="shared" si="22"/>
        <v>#N/A</v>
      </c>
      <c r="BK23" s="6" t="str">
        <f t="shared" si="22"/>
        <v>#N/A</v>
      </c>
      <c r="BL23" s="6" t="str">
        <f t="shared" si="22"/>
        <v>#N/A</v>
      </c>
      <c r="BM23" s="6" t="str">
        <f t="shared" si="22"/>
        <v>#N/A</v>
      </c>
      <c r="BN23" s="6" t="str">
        <f t="shared" si="22"/>
        <v>#N/A</v>
      </c>
      <c r="BO23" s="6" t="str">
        <f t="shared" si="22"/>
        <v>#N/A</v>
      </c>
      <c r="BP23" s="6" t="str">
        <f t="shared" si="22"/>
        <v>#N/A</v>
      </c>
      <c r="BQ23" s="6" t="str">
        <f t="shared" si="22"/>
        <v>#N/A</v>
      </c>
    </row>
    <row r="24" ht="14.25" customHeight="1">
      <c r="BC24" s="6" t="s">
        <v>48</v>
      </c>
      <c r="BD24" s="6" t="s">
        <v>21</v>
      </c>
      <c r="BE24" s="6">
        <f t="shared" ref="BE24:BQ24" si="23">$D$15</f>
        <v>12000</v>
      </c>
      <c r="BF24" s="6">
        <f t="shared" si="23"/>
        <v>12000</v>
      </c>
      <c r="BG24" s="6">
        <f t="shared" si="23"/>
        <v>12000</v>
      </c>
      <c r="BH24" s="6">
        <f t="shared" si="23"/>
        <v>12000</v>
      </c>
      <c r="BI24" s="6">
        <f t="shared" si="23"/>
        <v>12000</v>
      </c>
      <c r="BJ24" s="6">
        <f t="shared" si="23"/>
        <v>12000</v>
      </c>
      <c r="BK24" s="6">
        <f t="shared" si="23"/>
        <v>12000</v>
      </c>
      <c r="BL24" s="6">
        <f t="shared" si="23"/>
        <v>12000</v>
      </c>
      <c r="BM24" s="6">
        <f t="shared" si="23"/>
        <v>12000</v>
      </c>
      <c r="BN24" s="6">
        <f t="shared" si="23"/>
        <v>12000</v>
      </c>
      <c r="BO24" s="6">
        <f t="shared" si="23"/>
        <v>12000</v>
      </c>
      <c r="BP24" s="6">
        <f t="shared" si="23"/>
        <v>12000</v>
      </c>
      <c r="BQ24" s="6">
        <f t="shared" si="23"/>
        <v>12000</v>
      </c>
    </row>
    <row r="25" ht="14.25" customHeight="1">
      <c r="BC25" s="6"/>
      <c r="BD25" s="6" t="s">
        <v>38</v>
      </c>
      <c r="BE25" s="6">
        <f>E15</f>
        <v>1000</v>
      </c>
      <c r="BF25" s="6">
        <f t="shared" ref="BF25:BQ25" si="24">IF(ISBLANK(F15),NA(),F15+BE25)</f>
        <v>2500</v>
      </c>
      <c r="BG25" s="6">
        <f t="shared" si="24"/>
        <v>4200</v>
      </c>
      <c r="BH25" s="6">
        <f t="shared" si="24"/>
        <v>6200</v>
      </c>
      <c r="BI25" s="6" t="str">
        <f t="shared" si="24"/>
        <v>#N/A</v>
      </c>
      <c r="BJ25" s="6" t="str">
        <f t="shared" si="24"/>
        <v>#N/A</v>
      </c>
      <c r="BK25" s="6" t="str">
        <f t="shared" si="24"/>
        <v>#N/A</v>
      </c>
      <c r="BL25" s="6" t="str">
        <f t="shared" si="24"/>
        <v>#N/A</v>
      </c>
      <c r="BM25" s="6" t="str">
        <f t="shared" si="24"/>
        <v>#N/A</v>
      </c>
      <c r="BN25" s="6" t="str">
        <f t="shared" si="24"/>
        <v>#N/A</v>
      </c>
      <c r="BO25" s="6" t="str">
        <f t="shared" si="24"/>
        <v>#N/A</v>
      </c>
      <c r="BP25" s="6" t="str">
        <f t="shared" si="24"/>
        <v>#N/A</v>
      </c>
      <c r="BQ25" s="6" t="str">
        <f t="shared" si="24"/>
        <v>#N/A</v>
      </c>
    </row>
    <row r="26" ht="14.25" customHeight="1">
      <c r="BC26" s="6" t="s">
        <v>49</v>
      </c>
      <c r="BD26" s="6" t="s">
        <v>21</v>
      </c>
      <c r="BE26" s="6">
        <f t="shared" ref="BE26:BQ26" si="25">$D$16</f>
        <v>12000</v>
      </c>
      <c r="BF26" s="6">
        <f t="shared" si="25"/>
        <v>12000</v>
      </c>
      <c r="BG26" s="6">
        <f t="shared" si="25"/>
        <v>12000</v>
      </c>
      <c r="BH26" s="6">
        <f t="shared" si="25"/>
        <v>12000</v>
      </c>
      <c r="BI26" s="6">
        <f t="shared" si="25"/>
        <v>12000</v>
      </c>
      <c r="BJ26" s="6">
        <f t="shared" si="25"/>
        <v>12000</v>
      </c>
      <c r="BK26" s="6">
        <f t="shared" si="25"/>
        <v>12000</v>
      </c>
      <c r="BL26" s="6">
        <f t="shared" si="25"/>
        <v>12000</v>
      </c>
      <c r="BM26" s="6">
        <f t="shared" si="25"/>
        <v>12000</v>
      </c>
      <c r="BN26" s="6">
        <f t="shared" si="25"/>
        <v>12000</v>
      </c>
      <c r="BO26" s="6">
        <f t="shared" si="25"/>
        <v>12000</v>
      </c>
      <c r="BP26" s="6">
        <f t="shared" si="25"/>
        <v>12000</v>
      </c>
      <c r="BQ26" s="6">
        <f t="shared" si="25"/>
        <v>12000</v>
      </c>
    </row>
    <row r="27" ht="14.25" customHeight="1">
      <c r="BC27" s="6"/>
      <c r="BD27" s="6" t="s">
        <v>38</v>
      </c>
      <c r="BE27" s="6">
        <f>E16</f>
        <v>4000</v>
      </c>
      <c r="BF27" s="6">
        <f t="shared" ref="BF27:BQ27" si="26">IF(ISBLANK(F16),NA(),F16+BE27)</f>
        <v>6000</v>
      </c>
      <c r="BG27" s="6" t="str">
        <f t="shared" si="26"/>
        <v>#N/A</v>
      </c>
      <c r="BH27" s="6" t="str">
        <f t="shared" si="26"/>
        <v>#N/A</v>
      </c>
      <c r="BI27" s="6" t="str">
        <f t="shared" si="26"/>
        <v>#N/A</v>
      </c>
      <c r="BJ27" s="6" t="str">
        <f t="shared" si="26"/>
        <v>#N/A</v>
      </c>
      <c r="BK27" s="6" t="str">
        <f t="shared" si="26"/>
        <v>#N/A</v>
      </c>
      <c r="BL27" s="6" t="str">
        <f t="shared" si="26"/>
        <v>#N/A</v>
      </c>
      <c r="BM27" s="6" t="str">
        <f t="shared" si="26"/>
        <v>#N/A</v>
      </c>
      <c r="BN27" s="6" t="str">
        <f t="shared" si="26"/>
        <v>#N/A</v>
      </c>
      <c r="BO27" s="6" t="str">
        <f t="shared" si="26"/>
        <v>#N/A</v>
      </c>
      <c r="BP27" s="6" t="str">
        <f t="shared" si="26"/>
        <v>#N/A</v>
      </c>
      <c r="BQ27" s="6" t="str">
        <f t="shared" si="26"/>
        <v>#N/A</v>
      </c>
    </row>
    <row r="28" ht="17.25" customHeight="1">
      <c r="BC28" s="6" t="s">
        <v>50</v>
      </c>
      <c r="BD28" s="6" t="s">
        <v>21</v>
      </c>
      <c r="BE28" s="6">
        <f t="shared" ref="BE28:BQ28" si="27">$D$17</f>
        <v>14000</v>
      </c>
      <c r="BF28" s="6">
        <f t="shared" si="27"/>
        <v>14000</v>
      </c>
      <c r="BG28" s="6">
        <f t="shared" si="27"/>
        <v>14000</v>
      </c>
      <c r="BH28" s="6">
        <f t="shared" si="27"/>
        <v>14000</v>
      </c>
      <c r="BI28" s="6">
        <f t="shared" si="27"/>
        <v>14000</v>
      </c>
      <c r="BJ28" s="6">
        <f t="shared" si="27"/>
        <v>14000</v>
      </c>
      <c r="BK28" s="6">
        <f t="shared" si="27"/>
        <v>14000</v>
      </c>
      <c r="BL28" s="6">
        <f t="shared" si="27"/>
        <v>14000</v>
      </c>
      <c r="BM28" s="6">
        <f t="shared" si="27"/>
        <v>14000</v>
      </c>
      <c r="BN28" s="6">
        <f t="shared" si="27"/>
        <v>14000</v>
      </c>
      <c r="BO28" s="6">
        <f t="shared" si="27"/>
        <v>14000</v>
      </c>
      <c r="BP28" s="6">
        <f t="shared" si="27"/>
        <v>14000</v>
      </c>
      <c r="BQ28" s="6">
        <f t="shared" si="27"/>
        <v>14000</v>
      </c>
    </row>
    <row r="29" ht="14.25" customHeight="1">
      <c r="BC29" s="6"/>
      <c r="BD29" s="6" t="s">
        <v>38</v>
      </c>
      <c r="BE29" s="6">
        <f>E17</f>
        <v>1200</v>
      </c>
      <c r="BF29" s="6">
        <f t="shared" ref="BF29:BQ29" si="28">IF(ISBLANK(F17),NA(),F17+BE29)</f>
        <v>3700</v>
      </c>
      <c r="BG29" s="6" t="str">
        <f t="shared" si="28"/>
        <v>#N/A</v>
      </c>
      <c r="BH29" s="6" t="str">
        <f t="shared" si="28"/>
        <v>#N/A</v>
      </c>
      <c r="BI29" s="6" t="str">
        <f t="shared" si="28"/>
        <v>#N/A</v>
      </c>
      <c r="BJ29" s="6" t="str">
        <f t="shared" si="28"/>
        <v>#N/A</v>
      </c>
      <c r="BK29" s="6" t="str">
        <f t="shared" si="28"/>
        <v>#N/A</v>
      </c>
      <c r="BL29" s="6" t="str">
        <f t="shared" si="28"/>
        <v>#N/A</v>
      </c>
      <c r="BM29" s="6" t="str">
        <f t="shared" si="28"/>
        <v>#N/A</v>
      </c>
      <c r="BN29" s="6" t="str">
        <f t="shared" si="28"/>
        <v>#N/A</v>
      </c>
      <c r="BO29" s="6" t="str">
        <f t="shared" si="28"/>
        <v>#N/A</v>
      </c>
      <c r="BP29" s="6" t="str">
        <f t="shared" si="28"/>
        <v>#N/A</v>
      </c>
      <c r="BQ29" s="6" t="str">
        <f t="shared" si="28"/>
        <v>#N/A</v>
      </c>
    </row>
    <row r="30" ht="14.25" customHeight="1">
      <c r="BC30" s="6" t="s">
        <v>51</v>
      </c>
      <c r="BD30" s="6" t="s">
        <v>21</v>
      </c>
      <c r="BE30" s="6">
        <f t="shared" ref="BE30:BQ30" si="29">$D$18</f>
        <v>30000</v>
      </c>
      <c r="BF30" s="6">
        <f t="shared" si="29"/>
        <v>30000</v>
      </c>
      <c r="BG30" s="6">
        <f t="shared" si="29"/>
        <v>30000</v>
      </c>
      <c r="BH30" s="6">
        <f t="shared" si="29"/>
        <v>30000</v>
      </c>
      <c r="BI30" s="6">
        <f t="shared" si="29"/>
        <v>30000</v>
      </c>
      <c r="BJ30" s="6">
        <f t="shared" si="29"/>
        <v>30000</v>
      </c>
      <c r="BK30" s="6">
        <f t="shared" si="29"/>
        <v>30000</v>
      </c>
      <c r="BL30" s="6">
        <f t="shared" si="29"/>
        <v>30000</v>
      </c>
      <c r="BM30" s="6">
        <f t="shared" si="29"/>
        <v>30000</v>
      </c>
      <c r="BN30" s="6">
        <f t="shared" si="29"/>
        <v>30000</v>
      </c>
      <c r="BO30" s="6">
        <f t="shared" si="29"/>
        <v>30000</v>
      </c>
      <c r="BP30" s="6">
        <f t="shared" si="29"/>
        <v>30000</v>
      </c>
      <c r="BQ30" s="6">
        <f t="shared" si="29"/>
        <v>30000</v>
      </c>
    </row>
    <row r="31" ht="14.25" customHeight="1">
      <c r="BC31" s="6"/>
      <c r="BD31" s="6" t="s">
        <v>38</v>
      </c>
      <c r="BE31" s="6">
        <f>E18</f>
        <v>3000</v>
      </c>
      <c r="BF31" s="6">
        <f t="shared" ref="BF31:BQ31" si="30">IF(ISBLANK(F18),NA(),F18+BE31)</f>
        <v>7000</v>
      </c>
      <c r="BG31" s="6" t="str">
        <f t="shared" si="30"/>
        <v>#N/A</v>
      </c>
      <c r="BH31" s="6" t="str">
        <f t="shared" si="30"/>
        <v>#N/A</v>
      </c>
      <c r="BI31" s="6" t="str">
        <f t="shared" si="30"/>
        <v>#N/A</v>
      </c>
      <c r="BJ31" s="6" t="str">
        <f t="shared" si="30"/>
        <v>#N/A</v>
      </c>
      <c r="BK31" s="6" t="str">
        <f t="shared" si="30"/>
        <v>#N/A</v>
      </c>
      <c r="BL31" s="6" t="str">
        <f t="shared" si="30"/>
        <v>#N/A</v>
      </c>
      <c r="BM31" s="6" t="str">
        <f t="shared" si="30"/>
        <v>#N/A</v>
      </c>
      <c r="BN31" s="6" t="str">
        <f t="shared" si="30"/>
        <v>#N/A</v>
      </c>
      <c r="BO31" s="6" t="str">
        <f t="shared" si="30"/>
        <v>#N/A</v>
      </c>
      <c r="BP31" s="6" t="str">
        <f t="shared" si="30"/>
        <v>#N/A</v>
      </c>
      <c r="BQ31" s="6" t="str">
        <f t="shared" si="30"/>
        <v>#N/A</v>
      </c>
    </row>
    <row r="32" ht="14.25" customHeight="1">
      <c r="BC32" s="6" t="s">
        <v>53</v>
      </c>
      <c r="BD32" s="6" t="s">
        <v>21</v>
      </c>
      <c r="BE32" s="6">
        <f t="shared" ref="BE32:BQ32" si="31">$D$19</f>
        <v>3</v>
      </c>
      <c r="BF32" s="6">
        <f t="shared" si="31"/>
        <v>3</v>
      </c>
      <c r="BG32" s="6">
        <f t="shared" si="31"/>
        <v>3</v>
      </c>
      <c r="BH32" s="6">
        <f t="shared" si="31"/>
        <v>3</v>
      </c>
      <c r="BI32" s="6">
        <f t="shared" si="31"/>
        <v>3</v>
      </c>
      <c r="BJ32" s="6">
        <f t="shared" si="31"/>
        <v>3</v>
      </c>
      <c r="BK32" s="6">
        <f t="shared" si="31"/>
        <v>3</v>
      </c>
      <c r="BL32" s="6">
        <f t="shared" si="31"/>
        <v>3</v>
      </c>
      <c r="BM32" s="6">
        <f t="shared" si="31"/>
        <v>3</v>
      </c>
      <c r="BN32" s="6">
        <f t="shared" si="31"/>
        <v>3</v>
      </c>
      <c r="BO32" s="6">
        <f t="shared" si="31"/>
        <v>3</v>
      </c>
      <c r="BP32" s="6">
        <f t="shared" si="31"/>
        <v>3</v>
      </c>
      <c r="BQ32" s="6">
        <f t="shared" si="31"/>
        <v>3</v>
      </c>
    </row>
    <row r="33" ht="14.25" customHeight="1">
      <c r="BC33" s="6"/>
      <c r="BD33" s="6" t="s">
        <v>38</v>
      </c>
      <c r="BE33" s="6">
        <f>E19</f>
        <v>1</v>
      </c>
      <c r="BF33" s="6">
        <f t="shared" ref="BF33:BQ33" si="32">IF(ISBLANK(F19),NA(),F19+BE33)</f>
        <v>1</v>
      </c>
      <c r="BG33" s="6">
        <f t="shared" si="32"/>
        <v>2</v>
      </c>
      <c r="BH33" s="6" t="str">
        <f t="shared" si="32"/>
        <v>#N/A</v>
      </c>
      <c r="BI33" s="6" t="str">
        <f t="shared" si="32"/>
        <v>#N/A</v>
      </c>
      <c r="BJ33" s="6" t="str">
        <f t="shared" si="32"/>
        <v>#N/A</v>
      </c>
      <c r="BK33" s="6" t="str">
        <f t="shared" si="32"/>
        <v>#N/A</v>
      </c>
      <c r="BL33" s="6" t="str">
        <f t="shared" si="32"/>
        <v>#N/A</v>
      </c>
      <c r="BM33" s="6" t="str">
        <f t="shared" si="32"/>
        <v>#N/A</v>
      </c>
      <c r="BN33" s="6" t="str">
        <f t="shared" si="32"/>
        <v>#N/A</v>
      </c>
      <c r="BO33" s="6" t="str">
        <f t="shared" si="32"/>
        <v>#N/A</v>
      </c>
      <c r="BP33" s="6" t="str">
        <f t="shared" si="32"/>
        <v>#N/A</v>
      </c>
      <c r="BQ33" s="6" t="str">
        <f t="shared" si="32"/>
        <v>#N/A</v>
      </c>
    </row>
    <row r="34" ht="14.25" customHeight="1"/>
    <row r="35" ht="14.25" customHeight="1"/>
    <row r="36" ht="14.25" customHeight="1"/>
    <row r="37" ht="14.25" customHeight="1"/>
    <row r="38" ht="14.25" customHeight="1">
      <c r="A38" s="8">
        <f t="shared" ref="A38:B38" si="33">C10</f>
        <v>10</v>
      </c>
      <c r="B38" s="8">
        <f t="shared" si="33"/>
        <v>24</v>
      </c>
      <c r="E38" s="8">
        <f>C11</f>
        <v>20</v>
      </c>
      <c r="G38" s="8">
        <f>D11</f>
        <v>36</v>
      </c>
      <c r="K38" s="8">
        <f>C12</f>
        <v>15</v>
      </c>
      <c r="M38" s="8">
        <f>D12</f>
        <v>30</v>
      </c>
      <c r="P38" s="8">
        <f>C13</f>
        <v>15</v>
      </c>
      <c r="R38" s="8">
        <f>D13</f>
        <v>48</v>
      </c>
    </row>
    <row r="39" ht="14.25" customHeight="1">
      <c r="A39" s="9">
        <f t="shared" ref="A39:B39" si="34">R10</f>
        <v>3</v>
      </c>
      <c r="B39" s="9">
        <f t="shared" si="34"/>
        <v>3</v>
      </c>
      <c r="E39" s="9">
        <f>R11</f>
        <v>9</v>
      </c>
      <c r="G39" s="9">
        <f>S11</f>
        <v>12</v>
      </c>
      <c r="K39" s="9">
        <f>R12</f>
        <v>11</v>
      </c>
      <c r="M39" s="9">
        <f>S12</f>
        <v>14</v>
      </c>
      <c r="P39" s="9">
        <f>R13</f>
        <v>13</v>
      </c>
      <c r="R39" s="9">
        <f>S13</f>
        <v>13</v>
      </c>
    </row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>
      <c r="A53" s="8">
        <f t="shared" ref="A53:B53" si="35">C14</f>
        <v>8000</v>
      </c>
      <c r="B53" s="8">
        <f t="shared" si="35"/>
        <v>25000</v>
      </c>
      <c r="E53" s="8">
        <f>C15</f>
        <v>2000</v>
      </c>
      <c r="G53" s="8">
        <f>D15</f>
        <v>12000</v>
      </c>
      <c r="K53" s="8">
        <f>C16</f>
        <v>2000</v>
      </c>
      <c r="M53" s="8">
        <f>D16</f>
        <v>12000</v>
      </c>
      <c r="Q53" s="8">
        <f>C17</f>
        <v>3000</v>
      </c>
      <c r="S53" s="8">
        <f>D17</f>
        <v>14000</v>
      </c>
    </row>
    <row r="54" ht="14.25" customHeight="1">
      <c r="A54" s="9">
        <f t="shared" ref="A54:B54" si="36">R14</f>
        <v>8449</v>
      </c>
      <c r="B54" s="9">
        <f t="shared" si="36"/>
        <v>8449</v>
      </c>
      <c r="E54" s="9">
        <f>R15</f>
        <v>6200</v>
      </c>
      <c r="G54" s="9">
        <f>S15</f>
        <v>6200</v>
      </c>
      <c r="K54" s="9">
        <f>R16</f>
        <v>6000</v>
      </c>
      <c r="M54" s="9">
        <f>S16</f>
        <v>6000</v>
      </c>
      <c r="Q54" s="9">
        <f>R17</f>
        <v>3700</v>
      </c>
      <c r="S54" s="9">
        <f>S17</f>
        <v>3700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>
      <c r="A70" s="8">
        <f t="shared" ref="A70:B70" si="37">C18</f>
        <v>12000</v>
      </c>
      <c r="B70" s="8">
        <f t="shared" si="37"/>
        <v>30000</v>
      </c>
      <c r="E70" s="8"/>
      <c r="G70" s="8">
        <f>D19</f>
        <v>3</v>
      </c>
    </row>
    <row r="71" ht="14.25" customHeight="1">
      <c r="A71" s="9">
        <f t="shared" ref="A71:B71" si="38">R18</f>
        <v>7000</v>
      </c>
      <c r="B71" s="9">
        <f t="shared" si="38"/>
        <v>7000</v>
      </c>
      <c r="E71" s="9">
        <f>R19</f>
        <v>2</v>
      </c>
      <c r="G71" s="9">
        <f>S19</f>
        <v>2</v>
      </c>
    </row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B2:M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7.5"/>
    <col customWidth="1" min="2" max="2" width="17.0"/>
    <col customWidth="1" min="3" max="3" width="14.0"/>
    <col customWidth="1" min="4" max="4" width="10.5"/>
    <col customWidth="1" min="5" max="5" width="10.63"/>
    <col customWidth="1" min="6" max="6" width="9.5"/>
    <col customWidth="1" min="7" max="7" width="10.13"/>
    <col customWidth="1" min="8" max="8" width="12.0"/>
    <col customWidth="1" min="9" max="9" width="12.13"/>
    <col customWidth="1" min="10" max="10" width="12.5"/>
    <col customWidth="1" min="11" max="11" width="11.13"/>
    <col customWidth="1" min="12" max="12" width="12.13"/>
    <col customWidth="1" min="13" max="13" width="11.63"/>
    <col customWidth="1" min="14" max="14" width="11.13"/>
    <col customWidth="1" min="15" max="15" width="10.63"/>
    <col customWidth="1" min="16" max="16" width="11.5"/>
    <col customWidth="1" min="17" max="17" width="14.88"/>
    <col customWidth="1" hidden="1" min="18" max="51" width="9.13"/>
    <col customWidth="1" min="52" max="52" width="9.88"/>
    <col customWidth="1" min="53" max="53" width="20.88"/>
    <col customWidth="1" min="54" max="54" width="16.25"/>
    <col customWidth="1" min="55" max="67" width="8.88"/>
  </cols>
  <sheetData>
    <row r="1" ht="7.5" customHeight="1"/>
    <row r="2" ht="25.5" customHeight="1">
      <c r="B2" s="1" t="s">
        <v>54</v>
      </c>
      <c r="C2" s="2"/>
      <c r="D2" s="2"/>
      <c r="E2" s="2"/>
      <c r="F2" s="2"/>
      <c r="G2" s="2"/>
      <c r="H2" s="2"/>
      <c r="I2" s="2"/>
      <c r="J2" s="2"/>
      <c r="K2" s="2"/>
      <c r="L2" s="3"/>
      <c r="BD2" s="4" t="s">
        <v>1</v>
      </c>
    </row>
    <row r="3" ht="29.25" customHeight="1"/>
    <row r="4" ht="30.75" customHeight="1"/>
    <row r="5" ht="29.25" customHeight="1">
      <c r="A5" s="5" t="s">
        <v>2</v>
      </c>
      <c r="B5" s="5" t="s">
        <v>3</v>
      </c>
      <c r="C5" s="5" t="s">
        <v>21</v>
      </c>
      <c r="D5" s="5" t="s">
        <v>22</v>
      </c>
      <c r="E5" s="5" t="s">
        <v>23</v>
      </c>
      <c r="F5" s="5" t="s">
        <v>24</v>
      </c>
      <c r="G5" s="5" t="s">
        <v>25</v>
      </c>
      <c r="H5" s="5" t="s">
        <v>26</v>
      </c>
      <c r="I5" s="5" t="s">
        <v>27</v>
      </c>
      <c r="J5" s="5" t="s">
        <v>28</v>
      </c>
      <c r="K5" s="5" t="s">
        <v>29</v>
      </c>
      <c r="L5" s="5" t="s">
        <v>30</v>
      </c>
      <c r="M5" s="5" t="s">
        <v>31</v>
      </c>
      <c r="N5" s="5" t="s">
        <v>32</v>
      </c>
      <c r="O5" s="5" t="s">
        <v>33</v>
      </c>
      <c r="P5" s="5" t="s">
        <v>34</v>
      </c>
      <c r="Q5" s="5" t="s">
        <v>55</v>
      </c>
      <c r="BA5" s="5" t="s">
        <v>3</v>
      </c>
      <c r="BB5" s="5" t="s">
        <v>21</v>
      </c>
      <c r="BC5" s="5" t="s">
        <v>22</v>
      </c>
      <c r="BD5" s="5" t="s">
        <v>23</v>
      </c>
      <c r="BE5" s="5" t="s">
        <v>24</v>
      </c>
      <c r="BF5" s="5" t="s">
        <v>25</v>
      </c>
      <c r="BG5" s="5" t="s">
        <v>26</v>
      </c>
      <c r="BH5" s="5" t="s">
        <v>27</v>
      </c>
      <c r="BI5" s="5" t="s">
        <v>28</v>
      </c>
      <c r="BJ5" s="5" t="s">
        <v>29</v>
      </c>
      <c r="BK5" s="5" t="s">
        <v>30</v>
      </c>
      <c r="BL5" s="5" t="s">
        <v>31</v>
      </c>
      <c r="BM5" s="5" t="s">
        <v>32</v>
      </c>
      <c r="BN5" s="5" t="s">
        <v>33</v>
      </c>
      <c r="BO5" s="5" t="s">
        <v>34</v>
      </c>
    </row>
    <row r="6" ht="14.25" customHeight="1">
      <c r="A6" s="6" t="s">
        <v>56</v>
      </c>
      <c r="B6" s="6" t="s">
        <v>57</v>
      </c>
      <c r="C6" s="10">
        <f t="shared" ref="C6:P6" si="1">C10+C12+C14+C16+C18</f>
        <v>1500000</v>
      </c>
      <c r="D6" s="10">
        <f t="shared" si="1"/>
        <v>41000</v>
      </c>
      <c r="E6" s="10">
        <f t="shared" si="1"/>
        <v>61005</v>
      </c>
      <c r="F6" s="10">
        <f t="shared" si="1"/>
        <v>56000</v>
      </c>
      <c r="G6" s="10">
        <f t="shared" si="1"/>
        <v>79444</v>
      </c>
      <c r="H6" s="10">
        <f t="shared" si="1"/>
        <v>60722</v>
      </c>
      <c r="I6" s="10">
        <f t="shared" si="1"/>
        <v>0</v>
      </c>
      <c r="J6" s="10">
        <f t="shared" si="1"/>
        <v>0</v>
      </c>
      <c r="K6" s="10">
        <f t="shared" si="1"/>
        <v>0</v>
      </c>
      <c r="L6" s="10">
        <f t="shared" si="1"/>
        <v>0</v>
      </c>
      <c r="M6" s="10">
        <f t="shared" si="1"/>
        <v>0</v>
      </c>
      <c r="N6" s="10">
        <f t="shared" si="1"/>
        <v>0</v>
      </c>
      <c r="O6" s="10">
        <f t="shared" si="1"/>
        <v>0</v>
      </c>
      <c r="P6" s="10">
        <f t="shared" si="1"/>
        <v>0</v>
      </c>
      <c r="Q6" s="11">
        <f t="shared" ref="Q6:Q20" si="3">SUM(D6:P6)</f>
        <v>298171</v>
      </c>
      <c r="BA6" s="6" t="s">
        <v>57</v>
      </c>
      <c r="BB6" s="6" t="s">
        <v>21</v>
      </c>
      <c r="BC6" s="12">
        <f t="shared" ref="BC6:BO6" si="2">$C$6</f>
        <v>1500000</v>
      </c>
      <c r="BD6" s="12">
        <f t="shared" si="2"/>
        <v>1500000</v>
      </c>
      <c r="BE6" s="12">
        <f t="shared" si="2"/>
        <v>1500000</v>
      </c>
      <c r="BF6" s="12">
        <f t="shared" si="2"/>
        <v>1500000</v>
      </c>
      <c r="BG6" s="12">
        <f t="shared" si="2"/>
        <v>1500000</v>
      </c>
      <c r="BH6" s="12">
        <f t="shared" si="2"/>
        <v>1500000</v>
      </c>
      <c r="BI6" s="12">
        <f t="shared" si="2"/>
        <v>1500000</v>
      </c>
      <c r="BJ6" s="12">
        <f t="shared" si="2"/>
        <v>1500000</v>
      </c>
      <c r="BK6" s="12">
        <f t="shared" si="2"/>
        <v>1500000</v>
      </c>
      <c r="BL6" s="12">
        <f t="shared" si="2"/>
        <v>1500000</v>
      </c>
      <c r="BM6" s="12">
        <f t="shared" si="2"/>
        <v>1500000</v>
      </c>
      <c r="BN6" s="12">
        <f t="shared" si="2"/>
        <v>1500000</v>
      </c>
      <c r="BO6" s="12">
        <f t="shared" si="2"/>
        <v>1500000</v>
      </c>
    </row>
    <row r="7" ht="14.25" customHeight="1">
      <c r="A7" s="6"/>
      <c r="B7" s="6" t="s">
        <v>58</v>
      </c>
      <c r="C7" s="12">
        <v>10000.0</v>
      </c>
      <c r="D7" s="12">
        <v>8000.0</v>
      </c>
      <c r="E7" s="12">
        <v>8000.0</v>
      </c>
      <c r="F7" s="12">
        <v>8800.0</v>
      </c>
      <c r="G7" s="12">
        <v>12000.0</v>
      </c>
      <c r="H7" s="12">
        <v>7800.0</v>
      </c>
      <c r="I7" s="12">
        <v>0.0</v>
      </c>
      <c r="J7" s="12">
        <v>0.0</v>
      </c>
      <c r="K7" s="12">
        <v>0.0</v>
      </c>
      <c r="L7" s="12">
        <v>0.0</v>
      </c>
      <c r="M7" s="12">
        <v>0.0</v>
      </c>
      <c r="N7" s="12">
        <v>0.0</v>
      </c>
      <c r="O7" s="12">
        <v>0.0</v>
      </c>
      <c r="P7" s="12">
        <v>0.0</v>
      </c>
      <c r="Q7" s="11">
        <f t="shared" si="3"/>
        <v>44600</v>
      </c>
      <c r="BB7" s="6" t="s">
        <v>38</v>
      </c>
      <c r="BC7" s="12">
        <f>D6</f>
        <v>41000</v>
      </c>
      <c r="BD7" s="12">
        <f t="shared" ref="BD7:BO7" si="4">IF(E6=0,NA(),E6+BC7)</f>
        <v>102005</v>
      </c>
      <c r="BE7" s="12">
        <f t="shared" si="4"/>
        <v>158005</v>
      </c>
      <c r="BF7" s="12">
        <f t="shared" si="4"/>
        <v>237449</v>
      </c>
      <c r="BG7" s="12">
        <f t="shared" si="4"/>
        <v>298171</v>
      </c>
      <c r="BH7" s="6" t="str">
        <f t="shared" si="4"/>
        <v>#N/A</v>
      </c>
      <c r="BI7" s="6" t="str">
        <f t="shared" si="4"/>
        <v>#N/A</v>
      </c>
      <c r="BJ7" s="6" t="str">
        <f t="shared" si="4"/>
        <v>#N/A</v>
      </c>
      <c r="BK7" s="6" t="str">
        <f t="shared" si="4"/>
        <v>#N/A</v>
      </c>
      <c r="BL7" s="6" t="str">
        <f t="shared" si="4"/>
        <v>#N/A</v>
      </c>
      <c r="BM7" s="6" t="str">
        <f t="shared" si="4"/>
        <v>#N/A</v>
      </c>
      <c r="BN7" s="6" t="str">
        <f t="shared" si="4"/>
        <v>#N/A</v>
      </c>
      <c r="BO7" s="6" t="str">
        <f t="shared" si="4"/>
        <v>#N/A</v>
      </c>
    </row>
    <row r="8" ht="14.25" customHeight="1">
      <c r="A8" s="6"/>
      <c r="B8" s="6" t="s">
        <v>59</v>
      </c>
      <c r="C8" s="10">
        <f t="shared" ref="C8:P8" si="5">C6-C7</f>
        <v>1490000</v>
      </c>
      <c r="D8" s="10">
        <f t="shared" si="5"/>
        <v>33000</v>
      </c>
      <c r="E8" s="10">
        <f t="shared" si="5"/>
        <v>53005</v>
      </c>
      <c r="F8" s="10">
        <f t="shared" si="5"/>
        <v>47200</v>
      </c>
      <c r="G8" s="10">
        <f t="shared" si="5"/>
        <v>67444</v>
      </c>
      <c r="H8" s="10">
        <f t="shared" si="5"/>
        <v>52922</v>
      </c>
      <c r="I8" s="10">
        <f t="shared" si="5"/>
        <v>0</v>
      </c>
      <c r="J8" s="10">
        <f t="shared" si="5"/>
        <v>0</v>
      </c>
      <c r="K8" s="10">
        <f t="shared" si="5"/>
        <v>0</v>
      </c>
      <c r="L8" s="10">
        <f t="shared" si="5"/>
        <v>0</v>
      </c>
      <c r="M8" s="10">
        <f t="shared" si="5"/>
        <v>0</v>
      </c>
      <c r="N8" s="10">
        <f t="shared" si="5"/>
        <v>0</v>
      </c>
      <c r="O8" s="10">
        <f t="shared" si="5"/>
        <v>0</v>
      </c>
      <c r="P8" s="10">
        <f t="shared" si="5"/>
        <v>0</v>
      </c>
      <c r="Q8" s="11">
        <f t="shared" si="3"/>
        <v>253571</v>
      </c>
      <c r="BA8" s="6" t="s">
        <v>59</v>
      </c>
      <c r="BB8" s="6" t="s">
        <v>21</v>
      </c>
      <c r="BC8" s="12">
        <f t="shared" ref="BC8:BO8" si="6">$C$7</f>
        <v>10000</v>
      </c>
      <c r="BD8" s="12">
        <f t="shared" si="6"/>
        <v>10000</v>
      </c>
      <c r="BE8" s="12">
        <f t="shared" si="6"/>
        <v>10000</v>
      </c>
      <c r="BF8" s="12">
        <f t="shared" si="6"/>
        <v>10000</v>
      </c>
      <c r="BG8" s="12">
        <f t="shared" si="6"/>
        <v>10000</v>
      </c>
      <c r="BH8" s="12">
        <f t="shared" si="6"/>
        <v>10000</v>
      </c>
      <c r="BI8" s="12">
        <f t="shared" si="6"/>
        <v>10000</v>
      </c>
      <c r="BJ8" s="12">
        <f t="shared" si="6"/>
        <v>10000</v>
      </c>
      <c r="BK8" s="12">
        <f t="shared" si="6"/>
        <v>10000</v>
      </c>
      <c r="BL8" s="12">
        <f t="shared" si="6"/>
        <v>10000</v>
      </c>
      <c r="BM8" s="12">
        <f t="shared" si="6"/>
        <v>10000</v>
      </c>
      <c r="BN8" s="12">
        <f t="shared" si="6"/>
        <v>10000</v>
      </c>
      <c r="BO8" s="12">
        <f t="shared" si="6"/>
        <v>10000</v>
      </c>
    </row>
    <row r="9" ht="14.25" customHeight="1">
      <c r="A9" s="6"/>
      <c r="B9" s="6" t="s">
        <v>60</v>
      </c>
      <c r="C9" s="10">
        <v>1490000.0</v>
      </c>
      <c r="D9" s="10">
        <v>41000.0</v>
      </c>
      <c r="E9" s="10">
        <v>51005.0</v>
      </c>
      <c r="F9" s="10">
        <v>49800.0</v>
      </c>
      <c r="G9" s="10">
        <v>61444.0</v>
      </c>
      <c r="H9" s="10">
        <v>46522.0</v>
      </c>
      <c r="I9" s="10">
        <f t="shared" ref="I9:P9" si="7">I6-I8</f>
        <v>0</v>
      </c>
      <c r="J9" s="10">
        <f t="shared" si="7"/>
        <v>0</v>
      </c>
      <c r="K9" s="10">
        <f t="shared" si="7"/>
        <v>0</v>
      </c>
      <c r="L9" s="10">
        <f t="shared" si="7"/>
        <v>0</v>
      </c>
      <c r="M9" s="10">
        <f t="shared" si="7"/>
        <v>0</v>
      </c>
      <c r="N9" s="10">
        <f t="shared" si="7"/>
        <v>0</v>
      </c>
      <c r="O9" s="10">
        <f t="shared" si="7"/>
        <v>0</v>
      </c>
      <c r="P9" s="10">
        <f t="shared" si="7"/>
        <v>0</v>
      </c>
      <c r="Q9" s="11">
        <f t="shared" si="3"/>
        <v>249771</v>
      </c>
      <c r="R9" s="10">
        <f t="shared" ref="R9:AY9" si="8">R6-R8</f>
        <v>0</v>
      </c>
      <c r="S9" s="10">
        <f t="shared" si="8"/>
        <v>0</v>
      </c>
      <c r="T9" s="10">
        <f t="shared" si="8"/>
        <v>0</v>
      </c>
      <c r="U9" s="10">
        <f t="shared" si="8"/>
        <v>0</v>
      </c>
      <c r="V9" s="10">
        <f t="shared" si="8"/>
        <v>0</v>
      </c>
      <c r="W9" s="10">
        <f t="shared" si="8"/>
        <v>0</v>
      </c>
      <c r="X9" s="10">
        <f t="shared" si="8"/>
        <v>0</v>
      </c>
      <c r="Y9" s="10">
        <f t="shared" si="8"/>
        <v>0</v>
      </c>
      <c r="Z9" s="10">
        <f t="shared" si="8"/>
        <v>0</v>
      </c>
      <c r="AA9" s="10">
        <f t="shared" si="8"/>
        <v>0</v>
      </c>
      <c r="AB9" s="10">
        <f t="shared" si="8"/>
        <v>0</v>
      </c>
      <c r="AC9" s="10">
        <f t="shared" si="8"/>
        <v>0</v>
      </c>
      <c r="AD9" s="10">
        <f t="shared" si="8"/>
        <v>0</v>
      </c>
      <c r="AE9" s="10">
        <f t="shared" si="8"/>
        <v>0</v>
      </c>
      <c r="AF9" s="10">
        <f t="shared" si="8"/>
        <v>0</v>
      </c>
      <c r="AG9" s="10">
        <f t="shared" si="8"/>
        <v>0</v>
      </c>
      <c r="AH9" s="10">
        <f t="shared" si="8"/>
        <v>0</v>
      </c>
      <c r="AI9" s="10">
        <f t="shared" si="8"/>
        <v>0</v>
      </c>
      <c r="AJ9" s="10">
        <f t="shared" si="8"/>
        <v>0</v>
      </c>
      <c r="AK9" s="10">
        <f t="shared" si="8"/>
        <v>0</v>
      </c>
      <c r="AL9" s="10">
        <f t="shared" si="8"/>
        <v>0</v>
      </c>
      <c r="AM9" s="10">
        <f t="shared" si="8"/>
        <v>0</v>
      </c>
      <c r="AN9" s="10">
        <f t="shared" si="8"/>
        <v>0</v>
      </c>
      <c r="AO9" s="10">
        <f t="shared" si="8"/>
        <v>0</v>
      </c>
      <c r="AP9" s="10">
        <f t="shared" si="8"/>
        <v>0</v>
      </c>
      <c r="AQ9" s="10">
        <f t="shared" si="8"/>
        <v>0</v>
      </c>
      <c r="AR9" s="10">
        <f t="shared" si="8"/>
        <v>0</v>
      </c>
      <c r="AS9" s="10">
        <f t="shared" si="8"/>
        <v>0</v>
      </c>
      <c r="AT9" s="10">
        <f t="shared" si="8"/>
        <v>0</v>
      </c>
      <c r="AU9" s="10">
        <f t="shared" si="8"/>
        <v>0</v>
      </c>
      <c r="AV9" s="10">
        <f t="shared" si="8"/>
        <v>0</v>
      </c>
      <c r="AW9" s="10">
        <f t="shared" si="8"/>
        <v>0</v>
      </c>
      <c r="AX9" s="10">
        <f t="shared" si="8"/>
        <v>0</v>
      </c>
      <c r="AY9" s="10">
        <f t="shared" si="8"/>
        <v>0</v>
      </c>
      <c r="BB9" s="6" t="s">
        <v>38</v>
      </c>
      <c r="BC9" s="12">
        <f>D7</f>
        <v>8000</v>
      </c>
      <c r="BD9" s="12">
        <f t="shared" ref="BD9:BO9" si="9">IF(E7=0,NA(),E7+BC9)</f>
        <v>16000</v>
      </c>
      <c r="BE9" s="12">
        <f t="shared" si="9"/>
        <v>24800</v>
      </c>
      <c r="BF9" s="12">
        <f t="shared" si="9"/>
        <v>36800</v>
      </c>
      <c r="BG9" s="12">
        <f t="shared" si="9"/>
        <v>44600</v>
      </c>
      <c r="BH9" s="6" t="str">
        <f t="shared" si="9"/>
        <v>#N/A</v>
      </c>
      <c r="BI9" s="6" t="str">
        <f t="shared" si="9"/>
        <v>#N/A</v>
      </c>
      <c r="BJ9" s="6" t="str">
        <f t="shared" si="9"/>
        <v>#N/A</v>
      </c>
      <c r="BK9" s="6" t="str">
        <f t="shared" si="9"/>
        <v>#N/A</v>
      </c>
      <c r="BL9" s="6" t="str">
        <f t="shared" si="9"/>
        <v>#N/A</v>
      </c>
      <c r="BM9" s="6" t="str">
        <f t="shared" si="9"/>
        <v>#N/A</v>
      </c>
      <c r="BN9" s="6" t="str">
        <f t="shared" si="9"/>
        <v>#N/A</v>
      </c>
      <c r="BO9" s="6" t="str">
        <f t="shared" si="9"/>
        <v>#N/A</v>
      </c>
    </row>
    <row r="10" ht="14.25" customHeight="1">
      <c r="A10" s="6" t="s">
        <v>61</v>
      </c>
      <c r="B10" s="6" t="s">
        <v>57</v>
      </c>
      <c r="C10" s="12">
        <v>500000.0</v>
      </c>
      <c r="D10" s="12">
        <v>10000.0</v>
      </c>
      <c r="E10" s="12">
        <v>20000.0</v>
      </c>
      <c r="F10" s="12">
        <v>15000.0</v>
      </c>
      <c r="G10" s="12">
        <v>30000.0</v>
      </c>
      <c r="H10" s="12">
        <v>22000.0</v>
      </c>
      <c r="I10" s="12"/>
      <c r="J10" s="12"/>
      <c r="K10" s="12"/>
      <c r="L10" s="12"/>
      <c r="M10" s="12"/>
      <c r="N10" s="12"/>
      <c r="O10" s="12"/>
      <c r="P10" s="12"/>
      <c r="Q10" s="11">
        <f t="shared" si="3"/>
        <v>97000</v>
      </c>
      <c r="BA10" s="6" t="s">
        <v>58</v>
      </c>
      <c r="BB10" s="6" t="s">
        <v>21</v>
      </c>
      <c r="BC10" s="12">
        <f t="shared" ref="BC10:BO10" si="10">$C$8</f>
        <v>1490000</v>
      </c>
      <c r="BD10" s="12">
        <f t="shared" si="10"/>
        <v>1490000</v>
      </c>
      <c r="BE10" s="12">
        <f t="shared" si="10"/>
        <v>1490000</v>
      </c>
      <c r="BF10" s="12">
        <f t="shared" si="10"/>
        <v>1490000</v>
      </c>
      <c r="BG10" s="12">
        <f t="shared" si="10"/>
        <v>1490000</v>
      </c>
      <c r="BH10" s="12">
        <f t="shared" si="10"/>
        <v>1490000</v>
      </c>
      <c r="BI10" s="12">
        <f t="shared" si="10"/>
        <v>1490000</v>
      </c>
      <c r="BJ10" s="12">
        <f t="shared" si="10"/>
        <v>1490000</v>
      </c>
      <c r="BK10" s="12">
        <f t="shared" si="10"/>
        <v>1490000</v>
      </c>
      <c r="BL10" s="12">
        <f t="shared" si="10"/>
        <v>1490000</v>
      </c>
      <c r="BM10" s="12">
        <f t="shared" si="10"/>
        <v>1490000</v>
      </c>
      <c r="BN10" s="12">
        <f t="shared" si="10"/>
        <v>1490000</v>
      </c>
      <c r="BO10" s="12">
        <f t="shared" si="10"/>
        <v>1490000</v>
      </c>
    </row>
    <row r="11" ht="14.25" customHeight="1">
      <c r="A11" s="6"/>
      <c r="B11" s="6" t="s">
        <v>59</v>
      </c>
      <c r="C11" s="12">
        <v>125000.0</v>
      </c>
      <c r="D11" s="12">
        <v>5000.0</v>
      </c>
      <c r="E11" s="12">
        <v>4000.0</v>
      </c>
      <c r="F11" s="12">
        <v>4000.0</v>
      </c>
      <c r="G11" s="12">
        <v>5000.0</v>
      </c>
      <c r="H11" s="12">
        <v>2500.0</v>
      </c>
      <c r="I11" s="12"/>
      <c r="J11" s="12"/>
      <c r="K11" s="12"/>
      <c r="L11" s="12"/>
      <c r="M11" s="12"/>
      <c r="N11" s="12"/>
      <c r="O11" s="12"/>
      <c r="P11" s="12"/>
      <c r="Q11" s="11">
        <f t="shared" si="3"/>
        <v>20500</v>
      </c>
      <c r="BB11" s="6" t="s">
        <v>38</v>
      </c>
      <c r="BC11" s="12">
        <f>D8</f>
        <v>33000</v>
      </c>
      <c r="BD11" s="12">
        <f t="shared" ref="BD11:BO11" si="11">IF(ISBLANK(E8),NA(),E8+BC11)</f>
        <v>86005</v>
      </c>
      <c r="BE11" s="12">
        <f t="shared" si="11"/>
        <v>133205</v>
      </c>
      <c r="BF11" s="12">
        <f t="shared" si="11"/>
        <v>200649</v>
      </c>
      <c r="BG11" s="12">
        <f t="shared" si="11"/>
        <v>253571</v>
      </c>
      <c r="BH11" s="12">
        <f t="shared" si="11"/>
        <v>253571</v>
      </c>
      <c r="BI11" s="12">
        <f t="shared" si="11"/>
        <v>253571</v>
      </c>
      <c r="BJ11" s="12">
        <f t="shared" si="11"/>
        <v>253571</v>
      </c>
      <c r="BK11" s="12">
        <f t="shared" si="11"/>
        <v>253571</v>
      </c>
      <c r="BL11" s="12">
        <f t="shared" si="11"/>
        <v>253571</v>
      </c>
      <c r="BM11" s="12">
        <f t="shared" si="11"/>
        <v>253571</v>
      </c>
      <c r="BN11" s="12">
        <f t="shared" si="11"/>
        <v>253571</v>
      </c>
      <c r="BO11" s="12">
        <f t="shared" si="11"/>
        <v>253571</v>
      </c>
    </row>
    <row r="12" ht="14.25" customHeight="1">
      <c r="A12" s="6" t="s">
        <v>62</v>
      </c>
      <c r="B12" s="6" t="s">
        <v>57</v>
      </c>
      <c r="C12" s="12">
        <v>600000.0</v>
      </c>
      <c r="D12" s="12">
        <v>16000.0</v>
      </c>
      <c r="E12" s="12">
        <v>15000.0</v>
      </c>
      <c r="F12" s="12">
        <v>20000.0</v>
      </c>
      <c r="G12" s="12">
        <v>12000.0</v>
      </c>
      <c r="H12" s="12">
        <v>7322.0</v>
      </c>
      <c r="I12" s="12"/>
      <c r="J12" s="12"/>
      <c r="K12" s="12"/>
      <c r="L12" s="12"/>
      <c r="M12" s="12"/>
      <c r="N12" s="12"/>
      <c r="O12" s="12"/>
      <c r="P12" s="12"/>
      <c r="Q12" s="11">
        <f t="shared" si="3"/>
        <v>70322</v>
      </c>
      <c r="BA12" s="6" t="s">
        <v>60</v>
      </c>
      <c r="BB12" s="6" t="s">
        <v>63</v>
      </c>
      <c r="BC12" s="12">
        <f t="shared" ref="BC12:BO12" si="12">$C$9</f>
        <v>1490000</v>
      </c>
      <c r="BD12" s="12">
        <f t="shared" si="12"/>
        <v>1490000</v>
      </c>
      <c r="BE12" s="12">
        <f t="shared" si="12"/>
        <v>1490000</v>
      </c>
      <c r="BF12" s="12">
        <f t="shared" si="12"/>
        <v>1490000</v>
      </c>
      <c r="BG12" s="12">
        <f t="shared" si="12"/>
        <v>1490000</v>
      </c>
      <c r="BH12" s="12">
        <f t="shared" si="12"/>
        <v>1490000</v>
      </c>
      <c r="BI12" s="12">
        <f t="shared" si="12"/>
        <v>1490000</v>
      </c>
      <c r="BJ12" s="12">
        <f t="shared" si="12"/>
        <v>1490000</v>
      </c>
      <c r="BK12" s="12">
        <f t="shared" si="12"/>
        <v>1490000</v>
      </c>
      <c r="BL12" s="12">
        <f t="shared" si="12"/>
        <v>1490000</v>
      </c>
      <c r="BM12" s="12">
        <f t="shared" si="12"/>
        <v>1490000</v>
      </c>
      <c r="BN12" s="12">
        <f t="shared" si="12"/>
        <v>1490000</v>
      </c>
      <c r="BO12" s="12">
        <f t="shared" si="12"/>
        <v>1490000</v>
      </c>
    </row>
    <row r="13" ht="14.25" customHeight="1">
      <c r="A13" s="6"/>
      <c r="B13" s="6" t="s">
        <v>59</v>
      </c>
      <c r="C13" s="12">
        <v>150000.0</v>
      </c>
      <c r="D13" s="12">
        <v>7003.0</v>
      </c>
      <c r="E13" s="12">
        <v>7250.0</v>
      </c>
      <c r="F13" s="12">
        <v>8136.0</v>
      </c>
      <c r="G13" s="12">
        <v>9741.0</v>
      </c>
      <c r="H13" s="12">
        <v>8126.0</v>
      </c>
      <c r="I13" s="12"/>
      <c r="J13" s="12"/>
      <c r="K13" s="12"/>
      <c r="L13" s="12"/>
      <c r="M13" s="12"/>
      <c r="N13" s="12"/>
      <c r="O13" s="12"/>
      <c r="P13" s="12"/>
      <c r="Q13" s="11">
        <f t="shared" si="3"/>
        <v>40256</v>
      </c>
      <c r="BB13" s="6" t="s">
        <v>64</v>
      </c>
      <c r="BC13" s="12">
        <f>D9</f>
        <v>41000</v>
      </c>
      <c r="BD13" s="12">
        <f t="shared" ref="BD13:BO13" si="13">IF(ISBLANK(E9),NA(),E9+BC13)</f>
        <v>92005</v>
      </c>
      <c r="BE13" s="12">
        <f t="shared" si="13"/>
        <v>141805</v>
      </c>
      <c r="BF13" s="12">
        <f t="shared" si="13"/>
        <v>203249</v>
      </c>
      <c r="BG13" s="12">
        <f t="shared" si="13"/>
        <v>249771</v>
      </c>
      <c r="BH13" s="12">
        <f t="shared" si="13"/>
        <v>249771</v>
      </c>
      <c r="BI13" s="12">
        <f t="shared" si="13"/>
        <v>249771</v>
      </c>
      <c r="BJ13" s="12">
        <f t="shared" si="13"/>
        <v>249771</v>
      </c>
      <c r="BK13" s="12">
        <f t="shared" si="13"/>
        <v>249771</v>
      </c>
      <c r="BL13" s="12">
        <f t="shared" si="13"/>
        <v>249771</v>
      </c>
      <c r="BM13" s="12">
        <f t="shared" si="13"/>
        <v>249771</v>
      </c>
      <c r="BN13" s="12">
        <f t="shared" si="13"/>
        <v>249771</v>
      </c>
      <c r="BO13" s="12">
        <f t="shared" si="13"/>
        <v>249771</v>
      </c>
    </row>
    <row r="14" ht="14.25" customHeight="1">
      <c r="A14" s="6" t="s">
        <v>65</v>
      </c>
      <c r="B14" s="6" t="s">
        <v>57</v>
      </c>
      <c r="C14" s="12">
        <v>150000.0</v>
      </c>
      <c r="D14" s="12">
        <v>2000.0</v>
      </c>
      <c r="E14" s="12">
        <v>2005.0</v>
      </c>
      <c r="F14" s="12">
        <v>1000.0</v>
      </c>
      <c r="G14" s="12">
        <v>3444.0</v>
      </c>
      <c r="H14" s="12">
        <v>4000.0</v>
      </c>
      <c r="I14" s="12"/>
      <c r="J14" s="12"/>
      <c r="K14" s="12"/>
      <c r="L14" s="12"/>
      <c r="M14" s="12"/>
      <c r="N14" s="12"/>
      <c r="O14" s="12"/>
      <c r="P14" s="12"/>
      <c r="Q14" s="11">
        <f t="shared" si="3"/>
        <v>12449</v>
      </c>
      <c r="BA14" s="6" t="s">
        <v>57</v>
      </c>
      <c r="BB14" s="6" t="s">
        <v>66</v>
      </c>
      <c r="BC14" s="12">
        <f t="shared" ref="BC14:BO14" si="14">$C$10</f>
        <v>500000</v>
      </c>
      <c r="BD14" s="12">
        <f t="shared" si="14"/>
        <v>500000</v>
      </c>
      <c r="BE14" s="12">
        <f t="shared" si="14"/>
        <v>500000</v>
      </c>
      <c r="BF14" s="12">
        <f t="shared" si="14"/>
        <v>500000</v>
      </c>
      <c r="BG14" s="12">
        <f t="shared" si="14"/>
        <v>500000</v>
      </c>
      <c r="BH14" s="12">
        <f t="shared" si="14"/>
        <v>500000</v>
      </c>
      <c r="BI14" s="12">
        <f t="shared" si="14"/>
        <v>500000</v>
      </c>
      <c r="BJ14" s="12">
        <f t="shared" si="14"/>
        <v>500000</v>
      </c>
      <c r="BK14" s="12">
        <f t="shared" si="14"/>
        <v>500000</v>
      </c>
      <c r="BL14" s="12">
        <f t="shared" si="14"/>
        <v>500000</v>
      </c>
      <c r="BM14" s="12">
        <f t="shared" si="14"/>
        <v>500000</v>
      </c>
      <c r="BN14" s="12">
        <f t="shared" si="14"/>
        <v>500000</v>
      </c>
      <c r="BO14" s="12">
        <f t="shared" si="14"/>
        <v>500000</v>
      </c>
    </row>
    <row r="15" ht="14.25" customHeight="1">
      <c r="A15" s="6"/>
      <c r="B15" s="6" t="s">
        <v>59</v>
      </c>
      <c r="C15" s="12">
        <v>37500.0</v>
      </c>
      <c r="D15" s="12">
        <v>2000.0</v>
      </c>
      <c r="E15" s="12">
        <v>1500.0</v>
      </c>
      <c r="F15" s="12">
        <v>1700.0</v>
      </c>
      <c r="G15" s="12">
        <v>2000.0</v>
      </c>
      <c r="H15" s="12">
        <v>5600.0</v>
      </c>
      <c r="I15" s="12"/>
      <c r="J15" s="12"/>
      <c r="K15" s="12"/>
      <c r="L15" s="12"/>
      <c r="M15" s="12"/>
      <c r="N15" s="12"/>
      <c r="O15" s="12"/>
      <c r="P15" s="12"/>
      <c r="Q15" s="11">
        <f t="shared" si="3"/>
        <v>12800</v>
      </c>
      <c r="BB15" s="6" t="s">
        <v>67</v>
      </c>
      <c r="BC15" s="12">
        <f>D10</f>
        <v>10000</v>
      </c>
      <c r="BD15" s="12">
        <f t="shared" ref="BD15:BO15" si="15">IF(ISBLANK(E10),NA(),E10+BC15)</f>
        <v>30000</v>
      </c>
      <c r="BE15" s="12">
        <f t="shared" si="15"/>
        <v>45000</v>
      </c>
      <c r="BF15" s="12">
        <f t="shared" si="15"/>
        <v>75000</v>
      </c>
      <c r="BG15" s="12">
        <f t="shared" si="15"/>
        <v>97000</v>
      </c>
      <c r="BH15" s="6" t="str">
        <f t="shared" si="15"/>
        <v>#N/A</v>
      </c>
      <c r="BI15" s="6" t="str">
        <f t="shared" si="15"/>
        <v>#N/A</v>
      </c>
      <c r="BJ15" s="6" t="str">
        <f t="shared" si="15"/>
        <v>#N/A</v>
      </c>
      <c r="BK15" s="6" t="str">
        <f t="shared" si="15"/>
        <v>#N/A</v>
      </c>
      <c r="BL15" s="6" t="str">
        <f t="shared" si="15"/>
        <v>#N/A</v>
      </c>
      <c r="BM15" s="6" t="str">
        <f t="shared" si="15"/>
        <v>#N/A</v>
      </c>
      <c r="BN15" s="6" t="str">
        <f t="shared" si="15"/>
        <v>#N/A</v>
      </c>
      <c r="BO15" s="6" t="str">
        <f t="shared" si="15"/>
        <v>#N/A</v>
      </c>
    </row>
    <row r="16" ht="14.25" customHeight="1">
      <c r="A16" s="6" t="s">
        <v>68</v>
      </c>
      <c r="B16" s="6" t="s">
        <v>57</v>
      </c>
      <c r="C16" s="12">
        <v>150000.0</v>
      </c>
      <c r="D16" s="12">
        <v>10000.0</v>
      </c>
      <c r="E16" s="12">
        <v>20000.0</v>
      </c>
      <c r="F16" s="12">
        <v>15000.0</v>
      </c>
      <c r="G16" s="12">
        <v>30000.0</v>
      </c>
      <c r="H16" s="12">
        <v>22000.0</v>
      </c>
      <c r="I16" s="12"/>
      <c r="J16" s="12"/>
      <c r="K16" s="12"/>
      <c r="L16" s="12"/>
      <c r="M16" s="12"/>
      <c r="N16" s="12"/>
      <c r="O16" s="12"/>
      <c r="P16" s="12"/>
      <c r="Q16" s="11">
        <f t="shared" si="3"/>
        <v>97000</v>
      </c>
      <c r="BA16" s="6" t="s">
        <v>59</v>
      </c>
      <c r="BB16" s="6" t="s">
        <v>69</v>
      </c>
      <c r="BC16" s="12">
        <f t="shared" ref="BC16:BO16" si="16">$C$11</f>
        <v>125000</v>
      </c>
      <c r="BD16" s="12">
        <f t="shared" si="16"/>
        <v>125000</v>
      </c>
      <c r="BE16" s="12">
        <f t="shared" si="16"/>
        <v>125000</v>
      </c>
      <c r="BF16" s="12">
        <f t="shared" si="16"/>
        <v>125000</v>
      </c>
      <c r="BG16" s="12">
        <f t="shared" si="16"/>
        <v>125000</v>
      </c>
      <c r="BH16" s="12">
        <f t="shared" si="16"/>
        <v>125000</v>
      </c>
      <c r="BI16" s="12">
        <f t="shared" si="16"/>
        <v>125000</v>
      </c>
      <c r="BJ16" s="12">
        <f t="shared" si="16"/>
        <v>125000</v>
      </c>
      <c r="BK16" s="12">
        <f t="shared" si="16"/>
        <v>125000</v>
      </c>
      <c r="BL16" s="12">
        <f t="shared" si="16"/>
        <v>125000</v>
      </c>
      <c r="BM16" s="12">
        <f t="shared" si="16"/>
        <v>125000</v>
      </c>
      <c r="BN16" s="12">
        <f t="shared" si="16"/>
        <v>125000</v>
      </c>
      <c r="BO16" s="12">
        <f t="shared" si="16"/>
        <v>125000</v>
      </c>
    </row>
    <row r="17" ht="14.25" customHeight="1">
      <c r="A17" s="6"/>
      <c r="B17" s="6" t="s">
        <v>59</v>
      </c>
      <c r="C17" s="12">
        <v>37500.0</v>
      </c>
      <c r="D17" s="12">
        <v>1200.0</v>
      </c>
      <c r="E17" s="12">
        <v>2500.0</v>
      </c>
      <c r="F17" s="12">
        <v>4000.0</v>
      </c>
      <c r="G17" s="12">
        <v>3500.0</v>
      </c>
      <c r="H17" s="12">
        <v>3600.0</v>
      </c>
      <c r="I17" s="12"/>
      <c r="J17" s="12"/>
      <c r="K17" s="12"/>
      <c r="L17" s="12"/>
      <c r="M17" s="12"/>
      <c r="N17" s="12"/>
      <c r="O17" s="12"/>
      <c r="P17" s="12"/>
      <c r="Q17" s="11">
        <f t="shared" si="3"/>
        <v>14800</v>
      </c>
      <c r="BB17" s="6" t="s">
        <v>70</v>
      </c>
      <c r="BC17" s="12">
        <f>D11</f>
        <v>5000</v>
      </c>
      <c r="BD17" s="12">
        <f t="shared" ref="BD17:BO17" si="17">IF(ISBLANK(E11),NA(),E11+BC17)</f>
        <v>9000</v>
      </c>
      <c r="BE17" s="12">
        <f t="shared" si="17"/>
        <v>13000</v>
      </c>
      <c r="BF17" s="12">
        <f t="shared" si="17"/>
        <v>18000</v>
      </c>
      <c r="BG17" s="12">
        <f t="shared" si="17"/>
        <v>20500</v>
      </c>
      <c r="BH17" s="6" t="str">
        <f t="shared" si="17"/>
        <v>#N/A</v>
      </c>
      <c r="BI17" s="6" t="str">
        <f t="shared" si="17"/>
        <v>#N/A</v>
      </c>
      <c r="BJ17" s="6" t="str">
        <f t="shared" si="17"/>
        <v>#N/A</v>
      </c>
      <c r="BK17" s="6" t="str">
        <f t="shared" si="17"/>
        <v>#N/A</v>
      </c>
      <c r="BL17" s="6" t="str">
        <f t="shared" si="17"/>
        <v>#N/A</v>
      </c>
      <c r="BM17" s="6" t="str">
        <f t="shared" si="17"/>
        <v>#N/A</v>
      </c>
      <c r="BN17" s="6" t="str">
        <f t="shared" si="17"/>
        <v>#N/A</v>
      </c>
      <c r="BO17" s="6" t="str">
        <f t="shared" si="17"/>
        <v>#N/A</v>
      </c>
    </row>
    <row r="18" ht="14.25" customHeight="1">
      <c r="A18" s="6" t="s">
        <v>71</v>
      </c>
      <c r="B18" s="6" t="s">
        <v>57</v>
      </c>
      <c r="C18" s="12">
        <v>100000.0</v>
      </c>
      <c r="D18" s="12">
        <v>3000.0</v>
      </c>
      <c r="E18" s="12">
        <v>4000.0</v>
      </c>
      <c r="F18" s="12">
        <v>5000.0</v>
      </c>
      <c r="G18" s="12">
        <v>4000.0</v>
      </c>
      <c r="H18" s="12">
        <v>5400.0</v>
      </c>
      <c r="I18" s="12"/>
      <c r="J18" s="12"/>
      <c r="K18" s="12"/>
      <c r="L18" s="12"/>
      <c r="M18" s="12"/>
      <c r="N18" s="12"/>
      <c r="O18" s="12"/>
      <c r="P18" s="12"/>
      <c r="Q18" s="11">
        <f t="shared" si="3"/>
        <v>21400</v>
      </c>
      <c r="BA18" s="6" t="s">
        <v>57</v>
      </c>
      <c r="BB18" s="6" t="s">
        <v>66</v>
      </c>
      <c r="BC18" s="12">
        <f t="shared" ref="BC18:BO18" si="18">$C$12</f>
        <v>600000</v>
      </c>
      <c r="BD18" s="12">
        <f t="shared" si="18"/>
        <v>600000</v>
      </c>
      <c r="BE18" s="12">
        <f t="shared" si="18"/>
        <v>600000</v>
      </c>
      <c r="BF18" s="12">
        <f t="shared" si="18"/>
        <v>600000</v>
      </c>
      <c r="BG18" s="12">
        <f t="shared" si="18"/>
        <v>600000</v>
      </c>
      <c r="BH18" s="12">
        <f t="shared" si="18"/>
        <v>600000</v>
      </c>
      <c r="BI18" s="12">
        <f t="shared" si="18"/>
        <v>600000</v>
      </c>
      <c r="BJ18" s="12">
        <f t="shared" si="18"/>
        <v>600000</v>
      </c>
      <c r="BK18" s="12">
        <f t="shared" si="18"/>
        <v>600000</v>
      </c>
      <c r="BL18" s="12">
        <f t="shared" si="18"/>
        <v>600000</v>
      </c>
      <c r="BM18" s="12">
        <f t="shared" si="18"/>
        <v>600000</v>
      </c>
      <c r="BN18" s="12">
        <f t="shared" si="18"/>
        <v>600000</v>
      </c>
      <c r="BO18" s="12">
        <f t="shared" si="18"/>
        <v>600000</v>
      </c>
    </row>
    <row r="19" ht="19.5" customHeight="1">
      <c r="A19" s="6"/>
      <c r="B19" s="6" t="s">
        <v>59</v>
      </c>
      <c r="C19" s="12">
        <v>25000.0</v>
      </c>
      <c r="D19" s="12">
        <v>2000.0</v>
      </c>
      <c r="E19" s="12">
        <v>3400.0</v>
      </c>
      <c r="F19" s="12">
        <v>4500.0</v>
      </c>
      <c r="G19" s="12">
        <v>3400.0</v>
      </c>
      <c r="H19" s="12">
        <v>4500.0</v>
      </c>
      <c r="I19" s="12"/>
      <c r="J19" s="12"/>
      <c r="K19" s="12"/>
      <c r="L19" s="12"/>
      <c r="M19" s="12"/>
      <c r="N19" s="12"/>
      <c r="O19" s="12"/>
      <c r="P19" s="12"/>
      <c r="Q19" s="11">
        <f t="shared" si="3"/>
        <v>17800</v>
      </c>
      <c r="BB19" s="6" t="s">
        <v>67</v>
      </c>
      <c r="BC19" s="12">
        <f>D12</f>
        <v>16000</v>
      </c>
      <c r="BD19" s="12">
        <f t="shared" ref="BD19:BO19" si="19">IF(ISBLANK(E12),NA(),E12+BC19)</f>
        <v>31000</v>
      </c>
      <c r="BE19" s="12">
        <f t="shared" si="19"/>
        <v>51000</v>
      </c>
      <c r="BF19" s="12">
        <f t="shared" si="19"/>
        <v>63000</v>
      </c>
      <c r="BG19" s="12">
        <f t="shared" si="19"/>
        <v>70322</v>
      </c>
      <c r="BH19" s="6" t="str">
        <f t="shared" si="19"/>
        <v>#N/A</v>
      </c>
      <c r="BI19" s="6" t="str">
        <f t="shared" si="19"/>
        <v>#N/A</v>
      </c>
      <c r="BJ19" s="6" t="str">
        <f t="shared" si="19"/>
        <v>#N/A</v>
      </c>
      <c r="BK19" s="6" t="str">
        <f t="shared" si="19"/>
        <v>#N/A</v>
      </c>
      <c r="BL19" s="6" t="str">
        <f t="shared" si="19"/>
        <v>#N/A</v>
      </c>
      <c r="BM19" s="6" t="str">
        <f t="shared" si="19"/>
        <v>#N/A</v>
      </c>
      <c r="BN19" s="6" t="str">
        <f t="shared" si="19"/>
        <v>#N/A</v>
      </c>
      <c r="BO19" s="6" t="str">
        <f t="shared" si="19"/>
        <v>#N/A</v>
      </c>
    </row>
    <row r="20" ht="19.5" customHeight="1">
      <c r="B20" s="6" t="s">
        <v>58</v>
      </c>
      <c r="C20" s="12">
        <v>10000.0</v>
      </c>
      <c r="D20" s="12">
        <v>10000.0</v>
      </c>
      <c r="E20" s="12">
        <v>10000.0</v>
      </c>
      <c r="F20" s="12">
        <v>8800.0</v>
      </c>
      <c r="G20" s="12">
        <v>12000.0</v>
      </c>
      <c r="H20" s="12">
        <v>7800.0</v>
      </c>
      <c r="I20" s="12"/>
      <c r="J20" s="12"/>
      <c r="K20" s="12"/>
      <c r="L20" s="12"/>
      <c r="M20" s="12"/>
      <c r="N20" s="12"/>
      <c r="O20" s="12"/>
      <c r="P20" s="12"/>
      <c r="Q20" s="11">
        <f t="shared" si="3"/>
        <v>48600</v>
      </c>
      <c r="BA20" s="6" t="s">
        <v>59</v>
      </c>
      <c r="BB20" s="6" t="s">
        <v>69</v>
      </c>
      <c r="BC20" s="12">
        <f t="shared" ref="BC20:BO20" si="20">$C$13</f>
        <v>150000</v>
      </c>
      <c r="BD20" s="12">
        <f t="shared" si="20"/>
        <v>150000</v>
      </c>
      <c r="BE20" s="12">
        <f t="shared" si="20"/>
        <v>150000</v>
      </c>
      <c r="BF20" s="12">
        <f t="shared" si="20"/>
        <v>150000</v>
      </c>
      <c r="BG20" s="12">
        <f t="shared" si="20"/>
        <v>150000</v>
      </c>
      <c r="BH20" s="12">
        <f t="shared" si="20"/>
        <v>150000</v>
      </c>
      <c r="BI20" s="12">
        <f t="shared" si="20"/>
        <v>150000</v>
      </c>
      <c r="BJ20" s="12">
        <f t="shared" si="20"/>
        <v>150000</v>
      </c>
      <c r="BK20" s="12">
        <f t="shared" si="20"/>
        <v>150000</v>
      </c>
      <c r="BL20" s="12">
        <f t="shared" si="20"/>
        <v>150000</v>
      </c>
      <c r="BM20" s="12">
        <f t="shared" si="20"/>
        <v>150000</v>
      </c>
      <c r="BN20" s="12">
        <f t="shared" si="20"/>
        <v>150000</v>
      </c>
      <c r="BO20" s="12">
        <f t="shared" si="20"/>
        <v>150000</v>
      </c>
    </row>
    <row r="21" ht="19.5" customHeight="1">
      <c r="BB21" s="6" t="s">
        <v>70</v>
      </c>
      <c r="BC21" s="12">
        <f>D13</f>
        <v>7003</v>
      </c>
      <c r="BD21" s="12">
        <f t="shared" ref="BD21:BO21" si="21">IF(ISBLANK(E13),NA(),E13+BC21)</f>
        <v>14253</v>
      </c>
      <c r="BE21" s="12">
        <f t="shared" si="21"/>
        <v>22389</v>
      </c>
      <c r="BF21" s="12">
        <f t="shared" si="21"/>
        <v>32130</v>
      </c>
      <c r="BG21" s="12">
        <f t="shared" si="21"/>
        <v>40256</v>
      </c>
      <c r="BH21" s="12" t="str">
        <f t="shared" si="21"/>
        <v>#N/A</v>
      </c>
      <c r="BI21" s="12" t="str">
        <f t="shared" si="21"/>
        <v>#N/A</v>
      </c>
      <c r="BJ21" s="12" t="str">
        <f t="shared" si="21"/>
        <v>#N/A</v>
      </c>
      <c r="BK21" s="12" t="str">
        <f t="shared" si="21"/>
        <v>#N/A</v>
      </c>
      <c r="BL21" s="12" t="str">
        <f t="shared" si="21"/>
        <v>#N/A</v>
      </c>
      <c r="BM21" s="12" t="str">
        <f t="shared" si="21"/>
        <v>#N/A</v>
      </c>
      <c r="BN21" s="12" t="str">
        <f t="shared" si="21"/>
        <v>#N/A</v>
      </c>
      <c r="BO21" s="12" t="str">
        <f t="shared" si="21"/>
        <v>#N/A</v>
      </c>
    </row>
    <row r="22" ht="19.5" customHeight="1">
      <c r="BA22" s="6" t="s">
        <v>57</v>
      </c>
      <c r="BB22" s="6" t="s">
        <v>66</v>
      </c>
      <c r="BC22" s="12">
        <f t="shared" ref="BC22:BO22" si="22">$C$14</f>
        <v>150000</v>
      </c>
      <c r="BD22" s="12">
        <f t="shared" si="22"/>
        <v>150000</v>
      </c>
      <c r="BE22" s="12">
        <f t="shared" si="22"/>
        <v>150000</v>
      </c>
      <c r="BF22" s="12">
        <f t="shared" si="22"/>
        <v>150000</v>
      </c>
      <c r="BG22" s="12">
        <f t="shared" si="22"/>
        <v>150000</v>
      </c>
      <c r="BH22" s="12">
        <f t="shared" si="22"/>
        <v>150000</v>
      </c>
      <c r="BI22" s="12">
        <f t="shared" si="22"/>
        <v>150000</v>
      </c>
      <c r="BJ22" s="12">
        <f t="shared" si="22"/>
        <v>150000</v>
      </c>
      <c r="BK22" s="12">
        <f t="shared" si="22"/>
        <v>150000</v>
      </c>
      <c r="BL22" s="12">
        <f t="shared" si="22"/>
        <v>150000</v>
      </c>
      <c r="BM22" s="12">
        <f t="shared" si="22"/>
        <v>150000</v>
      </c>
      <c r="BN22" s="12">
        <f t="shared" si="22"/>
        <v>150000</v>
      </c>
      <c r="BO22" s="12">
        <f t="shared" si="22"/>
        <v>150000</v>
      </c>
    </row>
    <row r="23" ht="14.25" customHeight="1">
      <c r="BB23" s="6" t="s">
        <v>67</v>
      </c>
      <c r="BC23" s="12">
        <f>D14</f>
        <v>2000</v>
      </c>
      <c r="BD23" s="12">
        <f t="shared" ref="BD23:BO23" si="23">IF(ISBLANK(E14),NA(),E14+BC23)</f>
        <v>4005</v>
      </c>
      <c r="BE23" s="12">
        <f t="shared" si="23"/>
        <v>5005</v>
      </c>
      <c r="BF23" s="12">
        <f t="shared" si="23"/>
        <v>8449</v>
      </c>
      <c r="BG23" s="12">
        <f t="shared" si="23"/>
        <v>12449</v>
      </c>
      <c r="BH23" s="12" t="str">
        <f t="shared" si="23"/>
        <v>#N/A</v>
      </c>
      <c r="BI23" s="12" t="str">
        <f t="shared" si="23"/>
        <v>#N/A</v>
      </c>
      <c r="BJ23" s="12" t="str">
        <f t="shared" si="23"/>
        <v>#N/A</v>
      </c>
      <c r="BK23" s="12" t="str">
        <f t="shared" si="23"/>
        <v>#N/A</v>
      </c>
      <c r="BL23" s="12" t="str">
        <f t="shared" si="23"/>
        <v>#N/A</v>
      </c>
      <c r="BM23" s="12" t="str">
        <f t="shared" si="23"/>
        <v>#N/A</v>
      </c>
      <c r="BN23" s="12" t="str">
        <f t="shared" si="23"/>
        <v>#N/A</v>
      </c>
      <c r="BO23" s="12" t="str">
        <f t="shared" si="23"/>
        <v>#N/A</v>
      </c>
    </row>
    <row r="24" ht="14.25" customHeight="1">
      <c r="BA24" s="6" t="s">
        <v>59</v>
      </c>
      <c r="BB24" s="6" t="s">
        <v>69</v>
      </c>
      <c r="BC24" s="12">
        <f t="shared" ref="BC24:BO24" si="24">$C$15</f>
        <v>37500</v>
      </c>
      <c r="BD24" s="12">
        <f t="shared" si="24"/>
        <v>37500</v>
      </c>
      <c r="BE24" s="12">
        <f t="shared" si="24"/>
        <v>37500</v>
      </c>
      <c r="BF24" s="12">
        <f t="shared" si="24"/>
        <v>37500</v>
      </c>
      <c r="BG24" s="12">
        <f t="shared" si="24"/>
        <v>37500</v>
      </c>
      <c r="BH24" s="12">
        <f t="shared" si="24"/>
        <v>37500</v>
      </c>
      <c r="BI24" s="12">
        <f t="shared" si="24"/>
        <v>37500</v>
      </c>
      <c r="BJ24" s="12">
        <f t="shared" si="24"/>
        <v>37500</v>
      </c>
      <c r="BK24" s="12">
        <f t="shared" si="24"/>
        <v>37500</v>
      </c>
      <c r="BL24" s="12">
        <f t="shared" si="24"/>
        <v>37500</v>
      </c>
      <c r="BM24" s="12">
        <f t="shared" si="24"/>
        <v>37500</v>
      </c>
      <c r="BN24" s="12">
        <f t="shared" si="24"/>
        <v>37500</v>
      </c>
      <c r="BO24" s="12">
        <f t="shared" si="24"/>
        <v>37500</v>
      </c>
    </row>
    <row r="25" ht="14.25" customHeight="1">
      <c r="BB25" s="6" t="s">
        <v>70</v>
      </c>
      <c r="BC25" s="12">
        <f>D15</f>
        <v>2000</v>
      </c>
      <c r="BD25" s="12">
        <f t="shared" ref="BD25:BO25" si="25">IF(ISBLANK(E15),NA(),E15+BC25)</f>
        <v>3500</v>
      </c>
      <c r="BE25" s="12">
        <f t="shared" si="25"/>
        <v>5200</v>
      </c>
      <c r="BF25" s="12">
        <f t="shared" si="25"/>
        <v>7200</v>
      </c>
      <c r="BG25" s="12">
        <f t="shared" si="25"/>
        <v>12800</v>
      </c>
      <c r="BH25" s="12" t="str">
        <f t="shared" si="25"/>
        <v>#N/A</v>
      </c>
      <c r="BI25" s="12" t="str">
        <f t="shared" si="25"/>
        <v>#N/A</v>
      </c>
      <c r="BJ25" s="12" t="str">
        <f t="shared" si="25"/>
        <v>#N/A</v>
      </c>
      <c r="BK25" s="12" t="str">
        <f t="shared" si="25"/>
        <v>#N/A</v>
      </c>
      <c r="BL25" s="12" t="str">
        <f t="shared" si="25"/>
        <v>#N/A</v>
      </c>
      <c r="BM25" s="12" t="str">
        <f t="shared" si="25"/>
        <v>#N/A</v>
      </c>
      <c r="BN25" s="12" t="str">
        <f t="shared" si="25"/>
        <v>#N/A</v>
      </c>
      <c r="BO25" s="12" t="str">
        <f t="shared" si="25"/>
        <v>#N/A</v>
      </c>
    </row>
    <row r="26" ht="14.25" customHeight="1">
      <c r="E26" s="13">
        <f>Q9</f>
        <v>249771</v>
      </c>
      <c r="K26" s="13">
        <f>Q6</f>
        <v>298171</v>
      </c>
      <c r="M26" s="13">
        <f>Q8</f>
        <v>253571</v>
      </c>
      <c r="O26" s="13">
        <f>Q7</f>
        <v>44600</v>
      </c>
      <c r="BA26" s="6" t="s">
        <v>57</v>
      </c>
      <c r="BB26" s="6" t="s">
        <v>66</v>
      </c>
      <c r="BC26" s="12">
        <f t="shared" ref="BC26:BO26" si="26">$C$16</f>
        <v>150000</v>
      </c>
      <c r="BD26" s="12">
        <f t="shared" si="26"/>
        <v>150000</v>
      </c>
      <c r="BE26" s="12">
        <f t="shared" si="26"/>
        <v>150000</v>
      </c>
      <c r="BF26" s="12">
        <f t="shared" si="26"/>
        <v>150000</v>
      </c>
      <c r="BG26" s="12">
        <f t="shared" si="26"/>
        <v>150000</v>
      </c>
      <c r="BH26" s="12">
        <f t="shared" si="26"/>
        <v>150000</v>
      </c>
      <c r="BI26" s="12">
        <f t="shared" si="26"/>
        <v>150000</v>
      </c>
      <c r="BJ26" s="12">
        <f t="shared" si="26"/>
        <v>150000</v>
      </c>
      <c r="BK26" s="12">
        <f t="shared" si="26"/>
        <v>150000</v>
      </c>
      <c r="BL26" s="12">
        <f t="shared" si="26"/>
        <v>150000</v>
      </c>
      <c r="BM26" s="12">
        <f t="shared" si="26"/>
        <v>150000</v>
      </c>
      <c r="BN26" s="12">
        <f t="shared" si="26"/>
        <v>150000</v>
      </c>
      <c r="BO26" s="12">
        <f t="shared" si="26"/>
        <v>150000</v>
      </c>
    </row>
    <row r="27" ht="14.25" customHeight="1">
      <c r="BB27" s="6" t="s">
        <v>57</v>
      </c>
      <c r="BC27" s="12">
        <f>D16</f>
        <v>10000</v>
      </c>
      <c r="BD27" s="12">
        <f t="shared" ref="BD27:BO27" si="27">IF(ISBLANK(E16),NA(),E16+BC27)</f>
        <v>30000</v>
      </c>
      <c r="BE27" s="12">
        <f t="shared" si="27"/>
        <v>45000</v>
      </c>
      <c r="BF27" s="12">
        <f t="shared" si="27"/>
        <v>75000</v>
      </c>
      <c r="BG27" s="12">
        <f t="shared" si="27"/>
        <v>97000</v>
      </c>
      <c r="BH27" s="12" t="str">
        <f t="shared" si="27"/>
        <v>#N/A</v>
      </c>
      <c r="BI27" s="12" t="str">
        <f t="shared" si="27"/>
        <v>#N/A</v>
      </c>
      <c r="BJ27" s="12" t="str">
        <f t="shared" si="27"/>
        <v>#N/A</v>
      </c>
      <c r="BK27" s="12" t="str">
        <f t="shared" si="27"/>
        <v>#N/A</v>
      </c>
      <c r="BL27" s="12" t="str">
        <f t="shared" si="27"/>
        <v>#N/A</v>
      </c>
      <c r="BM27" s="12" t="str">
        <f t="shared" si="27"/>
        <v>#N/A</v>
      </c>
      <c r="BN27" s="12" t="str">
        <f t="shared" si="27"/>
        <v>#N/A</v>
      </c>
      <c r="BO27" s="12" t="str">
        <f t="shared" si="27"/>
        <v>#N/A</v>
      </c>
    </row>
    <row r="28" ht="17.25" customHeight="1">
      <c r="BA28" s="6" t="s">
        <v>59</v>
      </c>
      <c r="BB28" s="6" t="s">
        <v>69</v>
      </c>
      <c r="BC28" s="12">
        <f t="shared" ref="BC28:BO28" si="28">$C$17</f>
        <v>37500</v>
      </c>
      <c r="BD28" s="12">
        <f t="shared" si="28"/>
        <v>37500</v>
      </c>
      <c r="BE28" s="12">
        <f t="shared" si="28"/>
        <v>37500</v>
      </c>
      <c r="BF28" s="12">
        <f t="shared" si="28"/>
        <v>37500</v>
      </c>
      <c r="BG28" s="12">
        <f t="shared" si="28"/>
        <v>37500</v>
      </c>
      <c r="BH28" s="12">
        <f t="shared" si="28"/>
        <v>37500</v>
      </c>
      <c r="BI28" s="12">
        <f t="shared" si="28"/>
        <v>37500</v>
      </c>
      <c r="BJ28" s="12">
        <f t="shared" si="28"/>
        <v>37500</v>
      </c>
      <c r="BK28" s="12">
        <f t="shared" si="28"/>
        <v>37500</v>
      </c>
      <c r="BL28" s="12">
        <f t="shared" si="28"/>
        <v>37500</v>
      </c>
      <c r="BM28" s="12">
        <f t="shared" si="28"/>
        <v>37500</v>
      </c>
      <c r="BN28" s="12">
        <f t="shared" si="28"/>
        <v>37500</v>
      </c>
      <c r="BO28" s="12">
        <f t="shared" si="28"/>
        <v>37500</v>
      </c>
    </row>
    <row r="29" ht="14.25" customHeight="1">
      <c r="BB29" s="6" t="s">
        <v>70</v>
      </c>
      <c r="BC29" s="12">
        <f>D17</f>
        <v>1200</v>
      </c>
      <c r="BD29" s="12">
        <f t="shared" ref="BD29:BO29" si="29">IF(ISBLANK(E17),NA(),E17+BC29)</f>
        <v>3700</v>
      </c>
      <c r="BE29" s="12">
        <f t="shared" si="29"/>
        <v>7700</v>
      </c>
      <c r="BF29" s="12">
        <f t="shared" si="29"/>
        <v>11200</v>
      </c>
      <c r="BG29" s="12">
        <f t="shared" si="29"/>
        <v>14800</v>
      </c>
      <c r="BH29" s="12" t="str">
        <f t="shared" si="29"/>
        <v>#N/A</v>
      </c>
      <c r="BI29" s="12" t="str">
        <f t="shared" si="29"/>
        <v>#N/A</v>
      </c>
      <c r="BJ29" s="12" t="str">
        <f t="shared" si="29"/>
        <v>#N/A</v>
      </c>
      <c r="BK29" s="12" t="str">
        <f t="shared" si="29"/>
        <v>#N/A</v>
      </c>
      <c r="BL29" s="12" t="str">
        <f t="shared" si="29"/>
        <v>#N/A</v>
      </c>
      <c r="BM29" s="12" t="str">
        <f t="shared" si="29"/>
        <v>#N/A</v>
      </c>
      <c r="BN29" s="12" t="str">
        <f t="shared" si="29"/>
        <v>#N/A</v>
      </c>
      <c r="BO29" s="12" t="str">
        <f t="shared" si="29"/>
        <v>#N/A</v>
      </c>
    </row>
    <row r="30" ht="14.25" customHeight="1">
      <c r="BA30" s="6" t="s">
        <v>57</v>
      </c>
      <c r="BB30" s="6" t="s">
        <v>66</v>
      </c>
      <c r="BC30" s="12">
        <f t="shared" ref="BC30:BO30" si="30">$C$18</f>
        <v>100000</v>
      </c>
      <c r="BD30" s="12">
        <f t="shared" si="30"/>
        <v>100000</v>
      </c>
      <c r="BE30" s="12">
        <f t="shared" si="30"/>
        <v>100000</v>
      </c>
      <c r="BF30" s="12">
        <f t="shared" si="30"/>
        <v>100000</v>
      </c>
      <c r="BG30" s="12">
        <f t="shared" si="30"/>
        <v>100000</v>
      </c>
      <c r="BH30" s="12">
        <f t="shared" si="30"/>
        <v>100000</v>
      </c>
      <c r="BI30" s="12">
        <f t="shared" si="30"/>
        <v>100000</v>
      </c>
      <c r="BJ30" s="12">
        <f t="shared" si="30"/>
        <v>100000</v>
      </c>
      <c r="BK30" s="12">
        <f t="shared" si="30"/>
        <v>100000</v>
      </c>
      <c r="BL30" s="12">
        <f t="shared" si="30"/>
        <v>100000</v>
      </c>
      <c r="BM30" s="12">
        <f t="shared" si="30"/>
        <v>100000</v>
      </c>
      <c r="BN30" s="12">
        <f t="shared" si="30"/>
        <v>100000</v>
      </c>
      <c r="BO30" s="12">
        <f t="shared" si="30"/>
        <v>100000</v>
      </c>
    </row>
    <row r="31" ht="14.25" customHeight="1">
      <c r="BB31" s="6" t="s">
        <v>57</v>
      </c>
      <c r="BC31" s="12">
        <f>D18</f>
        <v>3000</v>
      </c>
      <c r="BD31" s="12">
        <f t="shared" ref="BD31:BO31" si="31">IF(ISBLANK(E18),NA(),E18+BC31)</f>
        <v>7000</v>
      </c>
      <c r="BE31" s="12">
        <f t="shared" si="31"/>
        <v>12000</v>
      </c>
      <c r="BF31" s="12">
        <f t="shared" si="31"/>
        <v>16000</v>
      </c>
      <c r="BG31" s="12">
        <f t="shared" si="31"/>
        <v>21400</v>
      </c>
      <c r="BH31" s="12" t="str">
        <f t="shared" si="31"/>
        <v>#N/A</v>
      </c>
      <c r="BI31" s="12" t="str">
        <f t="shared" si="31"/>
        <v>#N/A</v>
      </c>
      <c r="BJ31" s="12" t="str">
        <f t="shared" si="31"/>
        <v>#N/A</v>
      </c>
      <c r="BK31" s="12" t="str">
        <f t="shared" si="31"/>
        <v>#N/A</v>
      </c>
      <c r="BL31" s="12" t="str">
        <f t="shared" si="31"/>
        <v>#N/A</v>
      </c>
      <c r="BM31" s="12" t="str">
        <f t="shared" si="31"/>
        <v>#N/A</v>
      </c>
      <c r="BN31" s="12" t="str">
        <f t="shared" si="31"/>
        <v>#N/A</v>
      </c>
      <c r="BO31" s="12" t="str">
        <f t="shared" si="31"/>
        <v>#N/A</v>
      </c>
    </row>
    <row r="32" ht="14.25" customHeight="1">
      <c r="BA32" s="6" t="s">
        <v>59</v>
      </c>
      <c r="BB32" s="6" t="s">
        <v>72</v>
      </c>
      <c r="BC32" s="12">
        <f t="shared" ref="BC32:BO32" si="32">$C$19</f>
        <v>25000</v>
      </c>
      <c r="BD32" s="12">
        <f t="shared" si="32"/>
        <v>25000</v>
      </c>
      <c r="BE32" s="12">
        <f t="shared" si="32"/>
        <v>25000</v>
      </c>
      <c r="BF32" s="12">
        <f t="shared" si="32"/>
        <v>25000</v>
      </c>
      <c r="BG32" s="12">
        <f t="shared" si="32"/>
        <v>25000</v>
      </c>
      <c r="BH32" s="12">
        <f t="shared" si="32"/>
        <v>25000</v>
      </c>
      <c r="BI32" s="12">
        <f t="shared" si="32"/>
        <v>25000</v>
      </c>
      <c r="BJ32" s="12">
        <f t="shared" si="32"/>
        <v>25000</v>
      </c>
      <c r="BK32" s="12">
        <f t="shared" si="32"/>
        <v>25000</v>
      </c>
      <c r="BL32" s="12">
        <f t="shared" si="32"/>
        <v>25000</v>
      </c>
      <c r="BM32" s="12">
        <f t="shared" si="32"/>
        <v>25000</v>
      </c>
      <c r="BN32" s="12">
        <f t="shared" si="32"/>
        <v>25000</v>
      </c>
      <c r="BO32" s="12">
        <f t="shared" si="32"/>
        <v>25000</v>
      </c>
    </row>
    <row r="33" ht="14.25" customHeight="1">
      <c r="BA33" s="6"/>
      <c r="BB33" s="6" t="s">
        <v>70</v>
      </c>
      <c r="BC33" s="12">
        <f>D19</f>
        <v>2000</v>
      </c>
      <c r="BD33" s="12">
        <f t="shared" ref="BD33:BO33" si="33">IF(ISBLANK(E19),NA(),E19+BC33)</f>
        <v>5400</v>
      </c>
      <c r="BE33" s="12">
        <f t="shared" si="33"/>
        <v>9900</v>
      </c>
      <c r="BF33" s="12">
        <f t="shared" si="33"/>
        <v>13300</v>
      </c>
      <c r="BG33" s="12">
        <f t="shared" si="33"/>
        <v>17800</v>
      </c>
      <c r="BH33" s="12" t="str">
        <f t="shared" si="33"/>
        <v>#N/A</v>
      </c>
      <c r="BI33" s="12" t="str">
        <f t="shared" si="33"/>
        <v>#N/A</v>
      </c>
      <c r="BJ33" s="12" t="str">
        <f t="shared" si="33"/>
        <v>#N/A</v>
      </c>
      <c r="BK33" s="12" t="str">
        <f t="shared" si="33"/>
        <v>#N/A</v>
      </c>
      <c r="BL33" s="12" t="str">
        <f t="shared" si="33"/>
        <v>#N/A</v>
      </c>
      <c r="BM33" s="12" t="str">
        <f t="shared" si="33"/>
        <v>#N/A</v>
      </c>
      <c r="BN33" s="12" t="str">
        <f t="shared" si="33"/>
        <v>#N/A</v>
      </c>
      <c r="BO33" s="12" t="str">
        <f t="shared" si="33"/>
        <v>#N/A</v>
      </c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>
      <c r="A44" s="14">
        <f>Q10</f>
        <v>97000</v>
      </c>
      <c r="C44" s="15">
        <f>Q11</f>
        <v>20500</v>
      </c>
      <c r="F44" s="13">
        <f>Q14</f>
        <v>12449</v>
      </c>
      <c r="H44" s="13">
        <f>Q15</f>
        <v>12800</v>
      </c>
      <c r="K44" s="13">
        <f>Q16</f>
        <v>97000</v>
      </c>
      <c r="M44" s="13">
        <f>Q17</f>
        <v>14800</v>
      </c>
      <c r="O44" s="13">
        <f>Q18</f>
        <v>21400</v>
      </c>
      <c r="Q44" s="13">
        <f>Q19</f>
        <v>17800</v>
      </c>
    </row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>
      <c r="C61" s="13">
        <f>Q12</f>
        <v>70322</v>
      </c>
      <c r="E61" s="13">
        <f>Q13</f>
        <v>40256</v>
      </c>
    </row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B2:L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5"/>
    <col customWidth="1" min="2" max="2" width="14.13"/>
    <col customWidth="1" min="3" max="3" width="10.75"/>
    <col customWidth="1" min="4" max="4" width="11.5"/>
    <col customWidth="1" min="5" max="26" width="8.63"/>
  </cols>
  <sheetData>
    <row r="1" ht="14.25" customHeight="1"/>
    <row r="2" ht="14.25" customHeight="1"/>
    <row r="3" ht="14.25" customHeight="1">
      <c r="A3" s="16" t="s">
        <v>73</v>
      </c>
      <c r="B3" s="4" t="s">
        <v>74</v>
      </c>
      <c r="C3" s="4" t="s">
        <v>75</v>
      </c>
      <c r="D3" s="4" t="s">
        <v>76</v>
      </c>
    </row>
    <row r="4" ht="14.25" customHeight="1">
      <c r="A4" s="17" t="s">
        <v>22</v>
      </c>
      <c r="B4" s="4">
        <v>41000.0</v>
      </c>
      <c r="C4" s="4">
        <v>8000.0</v>
      </c>
      <c r="D4" s="4">
        <v>33000.0</v>
      </c>
    </row>
    <row r="5" ht="14.25" customHeight="1">
      <c r="A5" s="17" t="s">
        <v>23</v>
      </c>
      <c r="B5" s="4">
        <v>61005.0</v>
      </c>
      <c r="C5" s="4">
        <v>8000.0</v>
      </c>
      <c r="D5" s="4">
        <v>53005.0</v>
      </c>
    </row>
    <row r="6" ht="14.25" customHeight="1">
      <c r="A6" s="17" t="s">
        <v>24</v>
      </c>
      <c r="B6" s="4">
        <v>56000.0</v>
      </c>
      <c r="C6" s="4">
        <v>8800.0</v>
      </c>
      <c r="D6" s="4">
        <v>47200.0</v>
      </c>
    </row>
    <row r="7" ht="14.25" customHeight="1">
      <c r="A7" s="17" t="s">
        <v>25</v>
      </c>
      <c r="B7" s="4">
        <v>79444.0</v>
      </c>
      <c r="C7" s="4">
        <v>12000.0</v>
      </c>
      <c r="D7" s="4">
        <v>67444.0</v>
      </c>
    </row>
    <row r="8" ht="14.25" customHeight="1">
      <c r="A8" s="17" t="s">
        <v>26</v>
      </c>
      <c r="B8" s="4">
        <v>60722.0</v>
      </c>
      <c r="C8" s="4">
        <v>7800.0</v>
      </c>
      <c r="D8" s="4">
        <v>52922.0</v>
      </c>
    </row>
    <row r="9" ht="14.25" customHeight="1">
      <c r="A9" s="17" t="s">
        <v>27</v>
      </c>
      <c r="B9" s="4">
        <v>0.0</v>
      </c>
      <c r="C9" s="4">
        <v>0.0</v>
      </c>
      <c r="D9" s="4">
        <v>0.0</v>
      </c>
    </row>
    <row r="10" ht="14.25" customHeight="1">
      <c r="A10" s="17" t="s">
        <v>28</v>
      </c>
      <c r="B10" s="4">
        <v>0.0</v>
      </c>
      <c r="C10" s="4">
        <v>0.0</v>
      </c>
      <c r="D10" s="4">
        <v>0.0</v>
      </c>
    </row>
    <row r="11" ht="14.25" customHeight="1">
      <c r="A11" s="17" t="s">
        <v>29</v>
      </c>
      <c r="B11" s="4">
        <v>0.0</v>
      </c>
      <c r="C11" s="4">
        <v>0.0</v>
      </c>
      <c r="D11" s="4">
        <v>0.0</v>
      </c>
    </row>
    <row r="12" ht="14.25" customHeight="1">
      <c r="A12" s="17" t="s">
        <v>30</v>
      </c>
      <c r="B12" s="4">
        <v>0.0</v>
      </c>
      <c r="C12" s="4">
        <v>0.0</v>
      </c>
      <c r="D12" s="4">
        <v>0.0</v>
      </c>
    </row>
    <row r="13" ht="14.25" customHeight="1">
      <c r="A13" s="17" t="s">
        <v>31</v>
      </c>
      <c r="B13" s="4">
        <v>0.0</v>
      </c>
      <c r="C13" s="4">
        <v>0.0</v>
      </c>
      <c r="D13" s="4">
        <v>0.0</v>
      </c>
    </row>
    <row r="14" ht="14.25" customHeight="1">
      <c r="A14" s="17" t="s">
        <v>32</v>
      </c>
      <c r="B14" s="4">
        <v>0.0</v>
      </c>
      <c r="C14" s="4">
        <v>0.0</v>
      </c>
      <c r="D14" s="4">
        <v>0.0</v>
      </c>
    </row>
    <row r="15" ht="14.25" customHeight="1">
      <c r="A15" s="17" t="s">
        <v>33</v>
      </c>
      <c r="B15" s="4">
        <v>0.0</v>
      </c>
      <c r="C15" s="4">
        <v>0.0</v>
      </c>
      <c r="D15" s="4">
        <v>0.0</v>
      </c>
    </row>
    <row r="16" ht="14.25" customHeight="1">
      <c r="A16" s="17" t="s">
        <v>34</v>
      </c>
      <c r="B16" s="4">
        <v>0.0</v>
      </c>
      <c r="C16" s="4">
        <v>0.0</v>
      </c>
      <c r="D16" s="4">
        <v>0.0</v>
      </c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9.75"/>
    <col customWidth="1" min="12" max="26" width="8.63"/>
  </cols>
  <sheetData>
    <row r="1" ht="14.25" customHeight="1"/>
    <row r="2" ht="14.25" customHeight="1"/>
    <row r="3" ht="14.25" customHeight="1"/>
    <row r="4" ht="14.25" customHeight="1"/>
    <row r="5" ht="14.25" customHeight="1">
      <c r="J5" s="18" t="s">
        <v>77</v>
      </c>
      <c r="K5" s="18" t="s">
        <v>57</v>
      </c>
      <c r="L5" s="18" t="s">
        <v>58</v>
      </c>
      <c r="M5" s="18" t="s">
        <v>59</v>
      </c>
    </row>
    <row r="6" ht="14.25" customHeight="1">
      <c r="J6" s="19" t="s">
        <v>22</v>
      </c>
      <c r="K6" s="18">
        <v>41000.0</v>
      </c>
      <c r="L6" s="18">
        <v>8000.0</v>
      </c>
      <c r="M6" s="18">
        <f t="shared" ref="M6:M18" si="1">K6-L6</f>
        <v>33000</v>
      </c>
    </row>
    <row r="7" ht="14.25" customHeight="1">
      <c r="J7" s="19" t="s">
        <v>23</v>
      </c>
      <c r="K7" s="18">
        <v>61005.0</v>
      </c>
      <c r="L7" s="18">
        <v>8000.0</v>
      </c>
      <c r="M7" s="18">
        <f t="shared" si="1"/>
        <v>53005</v>
      </c>
    </row>
    <row r="8" ht="14.25" customHeight="1">
      <c r="J8" s="19" t="s">
        <v>24</v>
      </c>
      <c r="K8" s="18">
        <v>56000.0</v>
      </c>
      <c r="L8" s="18">
        <v>8800.0</v>
      </c>
      <c r="M8" s="18">
        <f t="shared" si="1"/>
        <v>47200</v>
      </c>
    </row>
    <row r="9" ht="14.25" customHeight="1">
      <c r="J9" s="19" t="s">
        <v>25</v>
      </c>
      <c r="K9" s="18">
        <v>79444.0</v>
      </c>
      <c r="L9" s="18">
        <v>12000.0</v>
      </c>
      <c r="M9" s="18">
        <f t="shared" si="1"/>
        <v>67444</v>
      </c>
    </row>
    <row r="10" ht="14.25" customHeight="1">
      <c r="J10" s="19" t="s">
        <v>26</v>
      </c>
      <c r="K10" s="18">
        <v>60722.0</v>
      </c>
      <c r="L10" s="18">
        <v>7800.0</v>
      </c>
      <c r="M10" s="18">
        <f t="shared" si="1"/>
        <v>52922</v>
      </c>
    </row>
    <row r="11" ht="14.25" customHeight="1">
      <c r="J11" s="19" t="s">
        <v>27</v>
      </c>
      <c r="K11" s="18">
        <v>0.0</v>
      </c>
      <c r="L11" s="18">
        <v>0.0</v>
      </c>
      <c r="M11" s="18">
        <f t="shared" si="1"/>
        <v>0</v>
      </c>
    </row>
    <row r="12" ht="14.25" customHeight="1">
      <c r="J12" s="19" t="s">
        <v>28</v>
      </c>
      <c r="K12" s="18">
        <v>0.0</v>
      </c>
      <c r="L12" s="18">
        <v>0.0</v>
      </c>
      <c r="M12" s="18">
        <f t="shared" si="1"/>
        <v>0</v>
      </c>
    </row>
    <row r="13" ht="14.25" customHeight="1">
      <c r="J13" s="19" t="s">
        <v>29</v>
      </c>
      <c r="K13" s="18">
        <v>0.0</v>
      </c>
      <c r="L13" s="18">
        <v>0.0</v>
      </c>
      <c r="M13" s="18">
        <f t="shared" si="1"/>
        <v>0</v>
      </c>
    </row>
    <row r="14" ht="14.25" customHeight="1">
      <c r="J14" s="19" t="s">
        <v>30</v>
      </c>
      <c r="K14" s="18">
        <v>0.0</v>
      </c>
      <c r="L14" s="18">
        <v>0.0</v>
      </c>
      <c r="M14" s="18">
        <f t="shared" si="1"/>
        <v>0</v>
      </c>
    </row>
    <row r="15" ht="14.25" customHeight="1">
      <c r="J15" s="19" t="s">
        <v>31</v>
      </c>
      <c r="K15" s="18">
        <v>0.0</v>
      </c>
      <c r="L15" s="18">
        <v>0.0</v>
      </c>
      <c r="M15" s="18">
        <f t="shared" si="1"/>
        <v>0</v>
      </c>
    </row>
    <row r="16" ht="14.25" customHeight="1">
      <c r="J16" s="19" t="s">
        <v>32</v>
      </c>
      <c r="K16" s="18">
        <v>0.0</v>
      </c>
      <c r="L16" s="18">
        <v>0.0</v>
      </c>
      <c r="M16" s="18">
        <f t="shared" si="1"/>
        <v>0</v>
      </c>
    </row>
    <row r="17" ht="14.25" customHeight="1">
      <c r="J17" s="19" t="s">
        <v>33</v>
      </c>
      <c r="K17" s="18">
        <v>0.0</v>
      </c>
      <c r="L17" s="18">
        <v>0.0</v>
      </c>
      <c r="M17" s="18">
        <f t="shared" si="1"/>
        <v>0</v>
      </c>
    </row>
    <row r="18" ht="14.25" customHeight="1">
      <c r="J18" s="19" t="s">
        <v>34</v>
      </c>
      <c r="K18" s="18">
        <v>0.0</v>
      </c>
      <c r="L18" s="18">
        <v>0.0</v>
      </c>
      <c r="M18" s="18">
        <f t="shared" si="1"/>
        <v>0</v>
      </c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